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8815" windowHeight="12495" tabRatio="934"/>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16" r:id="rId26"/>
    <sheet name="Část 15a" sheetId="32" r:id="rId27"/>
    <sheet name="Část 15b" sheetId="37" r:id="rId28"/>
    <sheet name="Část 16" sheetId="17" r:id="rId29"/>
    <sheet name="Část 17" sheetId="36" r:id="rId30"/>
    <sheet name="Část 18" sheetId="33" r:id="rId31"/>
    <sheet name="Část 19" sheetId="34" r:id="rId32"/>
    <sheet name="Část 20" sheetId="35" r:id="rId33"/>
  </sheets>
  <externalReferences>
    <externalReference r:id="rId34"/>
    <externalReference r:id="rId35"/>
    <externalReference r:id="rId36"/>
    <externalReference r:id="rId37"/>
    <externalReference r:id="rId38"/>
    <externalReference r:id="rId39"/>
  </externalReferences>
  <definedNames>
    <definedName name="_xlnm._FilterDatabase" localSheetId="0" hidden="1">Obsah!$A$4:$H$37</definedName>
    <definedName name="_ftn1" localSheetId="25">'Část 15'!#REF!</definedName>
    <definedName name="_ftn10" localSheetId="25">'Část 15'!#REF!</definedName>
    <definedName name="_ftn11" localSheetId="25">'Část 15'!#REF!</definedName>
    <definedName name="_ftn12" localSheetId="25">'Část 15'!#REF!</definedName>
    <definedName name="_ftn13" localSheetId="25">'Část 15'!#REF!</definedName>
    <definedName name="_ftn14" localSheetId="25">'Část 15'!#REF!</definedName>
    <definedName name="_ftn15" localSheetId="25">'Část 15'!#REF!</definedName>
    <definedName name="_ftn16" localSheetId="25">'Část 15'!#REF!</definedName>
    <definedName name="_ftn17" localSheetId="25">'Část 15'!#REF!</definedName>
    <definedName name="_ftn2" localSheetId="25">'Část 15'!$A$26</definedName>
    <definedName name="_ftn3" localSheetId="25">'Část 15'!$A$27</definedName>
    <definedName name="_ftn4" localSheetId="25">'Část 15'!$A$28</definedName>
    <definedName name="_ftn5" localSheetId="25">'Část 15'!$A$29</definedName>
    <definedName name="_ftn6" localSheetId="25">'Část 15'!$A$30</definedName>
    <definedName name="_ftn7" localSheetId="25">'Část 15'!$A$31</definedName>
    <definedName name="_ftn8" localSheetId="25">'Část 15'!#REF!</definedName>
    <definedName name="_ftn9" localSheetId="25">'Část 15'!#REF!</definedName>
    <definedName name="_ftnref1" localSheetId="25">'Část 15'!#REF!</definedName>
    <definedName name="_ftnref10" localSheetId="25">'Část 15'!$A$22</definedName>
    <definedName name="_ftnref11" localSheetId="25">'Část 15'!$A$25</definedName>
    <definedName name="_ftnref12" localSheetId="25">'Část 15'!#REF!</definedName>
    <definedName name="_ftnref13" localSheetId="25">'Část 15'!#REF!</definedName>
    <definedName name="_ftnref14" localSheetId="25">'Část 15'!#REF!</definedName>
    <definedName name="_ftnref15" localSheetId="25">'Část 15'!#REF!</definedName>
    <definedName name="_ftnref16" localSheetId="25">'Část 15'!#REF!</definedName>
    <definedName name="_ftnref17" localSheetId="25">'Část 15'!#REF!</definedName>
    <definedName name="_ftnref2" localSheetId="25">'Část 15'!$B$20</definedName>
    <definedName name="_ftnref3" localSheetId="25">'Část 15'!$C$20</definedName>
    <definedName name="_ftnref4" localSheetId="25">'Část 15'!$D$20</definedName>
    <definedName name="_ftnref5" localSheetId="25">'Část 15'!$E$20</definedName>
    <definedName name="_ftnref6" localSheetId="25">'Část 15'!$G$20</definedName>
    <definedName name="_ftnref7" localSheetId="25">'Část 15'!$H$20</definedName>
    <definedName name="_ftnref8" localSheetId="25">'Část 15'!$J$20</definedName>
    <definedName name="_ftnref9" localSheetId="25">'Část 15'!$A$21</definedName>
    <definedName name="_Toc314673294" localSheetId="25">'Část 15'!$A$40</definedName>
    <definedName name="_xlnm.Print_Area" localSheetId="0">Obsah!$A$1:$D$43</definedName>
  </definedNames>
  <calcPr calcId="145621"/>
</workbook>
</file>

<file path=xl/calcChain.xml><?xml version="1.0" encoding="utf-8"?>
<calcChain xmlns="http://schemas.openxmlformats.org/spreadsheetml/2006/main">
  <c r="G143" i="31" l="1"/>
  <c r="F143" i="31"/>
  <c r="E143" i="31"/>
  <c r="G142" i="31"/>
  <c r="F142" i="31"/>
  <c r="E142" i="31"/>
  <c r="G141" i="31"/>
  <c r="F141" i="31"/>
  <c r="E141" i="31"/>
  <c r="G140" i="31"/>
  <c r="F140" i="31"/>
  <c r="E140" i="31"/>
  <c r="G139" i="31"/>
  <c r="F139" i="31"/>
  <c r="E139" i="31"/>
  <c r="G138" i="31"/>
  <c r="F138" i="31"/>
  <c r="E138" i="31"/>
  <c r="G136" i="31"/>
  <c r="F136" i="31"/>
  <c r="E136" i="31"/>
  <c r="G135" i="31"/>
  <c r="F135" i="31"/>
  <c r="E135" i="31"/>
  <c r="G134" i="31"/>
  <c r="F134" i="31"/>
  <c r="E134" i="31"/>
  <c r="G133" i="31"/>
  <c r="F133" i="31"/>
  <c r="E133" i="31"/>
  <c r="G131" i="31"/>
  <c r="F131" i="31"/>
  <c r="E131" i="31"/>
  <c r="G130" i="31"/>
  <c r="F130" i="31"/>
  <c r="E130" i="31"/>
  <c r="G129" i="31"/>
  <c r="F129" i="31"/>
  <c r="E129" i="31"/>
  <c r="G128" i="31"/>
  <c r="F128" i="31"/>
  <c r="E128" i="31"/>
  <c r="G126" i="31"/>
  <c r="F126" i="31"/>
  <c r="E126" i="31"/>
  <c r="G125" i="31"/>
  <c r="F125" i="31"/>
  <c r="E125" i="31"/>
  <c r="G124" i="31"/>
  <c r="F124" i="31"/>
  <c r="E124" i="31"/>
  <c r="G123" i="31"/>
  <c r="F123" i="31"/>
  <c r="E123" i="31"/>
  <c r="G122" i="31"/>
  <c r="F122" i="31"/>
  <c r="E122" i="31"/>
  <c r="G121" i="31"/>
  <c r="F121" i="31"/>
  <c r="E121" i="31"/>
  <c r="G120" i="31"/>
  <c r="F120" i="31"/>
  <c r="E120" i="31"/>
  <c r="G119" i="31"/>
  <c r="F119" i="31"/>
  <c r="E119" i="31"/>
  <c r="G118" i="31"/>
  <c r="F118" i="31"/>
  <c r="E118" i="31"/>
  <c r="G117" i="31"/>
  <c r="F117" i="31"/>
  <c r="E117" i="31"/>
  <c r="G116" i="31"/>
  <c r="F116" i="31"/>
  <c r="E116" i="31"/>
  <c r="G115" i="31"/>
  <c r="F115" i="31"/>
  <c r="E115" i="31"/>
  <c r="G113" i="31"/>
  <c r="F113" i="31"/>
  <c r="E113" i="31"/>
  <c r="G112" i="31"/>
  <c r="F112" i="31"/>
  <c r="E112" i="31"/>
  <c r="G111" i="31"/>
  <c r="F111" i="31"/>
  <c r="E111" i="31"/>
  <c r="G110" i="31"/>
  <c r="F110" i="31"/>
  <c r="E110" i="31"/>
  <c r="G109" i="31"/>
  <c r="F109" i="31"/>
  <c r="E109" i="31"/>
  <c r="G108" i="31"/>
  <c r="F108" i="31"/>
  <c r="E108" i="31"/>
  <c r="G107" i="31"/>
  <c r="F107" i="31"/>
  <c r="E107" i="31"/>
  <c r="G106" i="31"/>
  <c r="F106" i="31"/>
  <c r="E106" i="31"/>
  <c r="G105" i="31"/>
  <c r="F105" i="31"/>
  <c r="E105" i="31"/>
  <c r="G104" i="31"/>
  <c r="F104" i="31"/>
  <c r="E104" i="31"/>
  <c r="G103" i="31"/>
  <c r="F103" i="31"/>
  <c r="E103" i="31"/>
  <c r="G102" i="31"/>
  <c r="F102" i="31"/>
  <c r="E102" i="31"/>
  <c r="G101" i="31"/>
  <c r="F101" i="31"/>
  <c r="E101" i="31"/>
  <c r="G100" i="31"/>
  <c r="F100" i="31"/>
  <c r="E100" i="31"/>
  <c r="G99" i="31"/>
  <c r="F99" i="31"/>
  <c r="E99" i="31"/>
  <c r="G98" i="31"/>
  <c r="F98" i="31"/>
  <c r="E98" i="31"/>
  <c r="G97" i="31"/>
  <c r="F97" i="31"/>
  <c r="E97" i="31"/>
  <c r="G96" i="31"/>
  <c r="F96" i="31"/>
  <c r="E96" i="31"/>
  <c r="G95" i="31"/>
  <c r="F95" i="31"/>
  <c r="E95" i="31"/>
  <c r="G94" i="31"/>
  <c r="F94" i="31"/>
  <c r="E94" i="31"/>
  <c r="G93" i="31"/>
  <c r="F93" i="31"/>
  <c r="E93" i="31"/>
  <c r="G92" i="31"/>
  <c r="F92" i="31"/>
  <c r="E92" i="31"/>
  <c r="G91" i="31"/>
  <c r="F91" i="31"/>
  <c r="E91" i="31"/>
  <c r="G89" i="31"/>
  <c r="F89" i="31"/>
  <c r="E89" i="31"/>
  <c r="G88" i="31"/>
  <c r="F88" i="31"/>
  <c r="E88" i="31"/>
  <c r="G87" i="31"/>
  <c r="F87" i="31"/>
  <c r="E87" i="31"/>
  <c r="G86" i="31"/>
  <c r="F86" i="31"/>
  <c r="E86" i="31"/>
  <c r="G85" i="31"/>
  <c r="F85" i="31"/>
  <c r="E85" i="31"/>
  <c r="G84" i="31"/>
  <c r="F84" i="31"/>
  <c r="E84" i="31"/>
  <c r="G82" i="31"/>
  <c r="F82" i="31"/>
  <c r="E82" i="31"/>
  <c r="G81" i="31"/>
  <c r="F81" i="31"/>
  <c r="E81" i="31"/>
  <c r="G80" i="31"/>
  <c r="F80" i="31"/>
  <c r="E80" i="31"/>
  <c r="G79" i="31"/>
  <c r="F79" i="31"/>
  <c r="E79" i="31"/>
  <c r="G78" i="31"/>
  <c r="F78" i="31"/>
  <c r="E78" i="31"/>
  <c r="G77" i="31"/>
  <c r="F77" i="31"/>
  <c r="E77" i="31"/>
  <c r="G76" i="31"/>
  <c r="F76" i="31"/>
  <c r="E76" i="31"/>
  <c r="G75" i="31"/>
  <c r="F75" i="31"/>
  <c r="E75" i="31"/>
  <c r="G74" i="31"/>
  <c r="F74" i="31"/>
  <c r="E74" i="31"/>
  <c r="G73" i="31"/>
  <c r="F73" i="31"/>
  <c r="E73" i="31"/>
  <c r="G72" i="31"/>
  <c r="F72" i="31"/>
  <c r="E72" i="31"/>
  <c r="G71" i="31"/>
  <c r="F71" i="31"/>
  <c r="E71" i="31"/>
  <c r="G70" i="31"/>
  <c r="F70" i="31"/>
  <c r="E70" i="31"/>
  <c r="G69" i="31"/>
  <c r="F69" i="31"/>
  <c r="E69" i="31"/>
  <c r="G68" i="31"/>
  <c r="F68" i="31"/>
  <c r="E68" i="31"/>
  <c r="G67" i="31"/>
  <c r="F67" i="31"/>
  <c r="E67" i="31"/>
  <c r="G65" i="31"/>
  <c r="F65" i="31"/>
  <c r="E65" i="31"/>
  <c r="G64" i="31"/>
  <c r="F64" i="31"/>
  <c r="E64" i="31"/>
  <c r="G63" i="31"/>
  <c r="F63" i="31"/>
  <c r="E63" i="31"/>
  <c r="G62" i="31"/>
  <c r="F62" i="31"/>
  <c r="E62" i="31"/>
  <c r="G61" i="31"/>
  <c r="F61" i="31"/>
  <c r="E61" i="31"/>
  <c r="G60" i="31"/>
  <c r="F60" i="31"/>
  <c r="E60" i="31"/>
  <c r="G59" i="31"/>
  <c r="F59" i="31"/>
  <c r="E59" i="31"/>
  <c r="G58" i="31"/>
  <c r="F58" i="31"/>
  <c r="E58" i="31"/>
  <c r="G56" i="31"/>
  <c r="F56" i="31"/>
  <c r="E56" i="31"/>
  <c r="G55" i="31"/>
  <c r="F55" i="31"/>
  <c r="E55" i="31"/>
  <c r="G54" i="31"/>
  <c r="F54" i="31"/>
  <c r="E54" i="31"/>
  <c r="G53" i="31"/>
  <c r="F53" i="31"/>
  <c r="E53" i="31"/>
  <c r="G52" i="31"/>
  <c r="F52" i="31"/>
  <c r="E52" i="31"/>
  <c r="G51" i="31"/>
  <c r="F51" i="31"/>
  <c r="E51" i="31"/>
  <c r="G50" i="31"/>
  <c r="F50" i="31"/>
  <c r="E50" i="31"/>
  <c r="G49" i="31"/>
  <c r="F49" i="31"/>
  <c r="E49" i="31"/>
  <c r="G48" i="31"/>
  <c r="F48" i="31"/>
  <c r="E48" i="31"/>
  <c r="G47" i="31"/>
  <c r="F47" i="31"/>
  <c r="E47" i="31"/>
  <c r="G46" i="31"/>
  <c r="F46" i="31"/>
  <c r="E46" i="31"/>
  <c r="G45" i="31"/>
  <c r="F45" i="31"/>
  <c r="E45" i="31"/>
  <c r="G44" i="31"/>
  <c r="F44" i="31"/>
  <c r="E44" i="31"/>
  <c r="G43" i="31"/>
  <c r="F43" i="31"/>
  <c r="E43" i="31"/>
  <c r="G42" i="31"/>
  <c r="F42" i="31"/>
  <c r="E42" i="31"/>
  <c r="G41" i="31"/>
  <c r="F41" i="31"/>
  <c r="E41" i="31"/>
  <c r="G40" i="31"/>
  <c r="F40" i="31"/>
  <c r="E40" i="31"/>
  <c r="G39" i="31"/>
  <c r="F39" i="31"/>
  <c r="E39" i="31"/>
  <c r="G38" i="31"/>
  <c r="F38" i="31"/>
  <c r="E38" i="31"/>
  <c r="G37" i="31"/>
  <c r="F37" i="31"/>
  <c r="E37" i="31"/>
  <c r="G36" i="31"/>
  <c r="F36" i="31"/>
  <c r="E36" i="31"/>
  <c r="G35" i="31"/>
  <c r="F35" i="31"/>
  <c r="E35" i="31"/>
  <c r="G34" i="31"/>
  <c r="F34" i="31"/>
  <c r="E34" i="31"/>
  <c r="G33" i="31"/>
  <c r="F33" i="31"/>
  <c r="E33" i="31"/>
  <c r="G32" i="31"/>
  <c r="F32" i="31"/>
  <c r="E32" i="31"/>
  <c r="G31" i="31"/>
  <c r="F31" i="31"/>
  <c r="E31" i="31"/>
  <c r="G30" i="31"/>
  <c r="F30" i="31"/>
  <c r="E30" i="31"/>
  <c r="G29" i="31"/>
  <c r="F29" i="31"/>
  <c r="E29" i="31"/>
  <c r="G28" i="31"/>
  <c r="F28" i="31"/>
  <c r="E28" i="31"/>
  <c r="G27" i="31"/>
  <c r="F27" i="31"/>
  <c r="E27" i="31"/>
  <c r="G26" i="31"/>
  <c r="F26" i="31"/>
  <c r="E26" i="31"/>
  <c r="G25" i="31"/>
  <c r="F25" i="31"/>
  <c r="E25" i="31"/>
  <c r="G24" i="31"/>
  <c r="F24" i="31"/>
  <c r="E24" i="31"/>
  <c r="G23" i="31"/>
  <c r="F23" i="31"/>
  <c r="E23" i="31"/>
  <c r="G22" i="31"/>
  <c r="F22" i="31"/>
  <c r="E22" i="31"/>
  <c r="G21" i="31"/>
  <c r="F21" i="31"/>
  <c r="E21" i="31"/>
  <c r="G19" i="31"/>
  <c r="F19" i="31"/>
  <c r="E19" i="31"/>
  <c r="G18" i="31"/>
  <c r="F18" i="31"/>
  <c r="E18" i="31"/>
  <c r="G17" i="31"/>
  <c r="F17" i="31"/>
  <c r="E17" i="31"/>
  <c r="G16" i="31"/>
  <c r="F16" i="31"/>
  <c r="E16" i="31"/>
  <c r="G15" i="31"/>
  <c r="F15" i="31"/>
  <c r="E15" i="31"/>
  <c r="G14" i="31"/>
  <c r="F14" i="31"/>
  <c r="E14" i="31"/>
  <c r="G13" i="31"/>
  <c r="F13" i="31"/>
  <c r="E13" i="31"/>
  <c r="G12" i="31"/>
  <c r="F12" i="31"/>
  <c r="E12" i="31"/>
  <c r="G11" i="31"/>
  <c r="F11" i="31"/>
  <c r="E11" i="31"/>
  <c r="G10" i="31"/>
  <c r="F10" i="31"/>
  <c r="E10" i="31"/>
  <c r="B25" i="17" l="1"/>
  <c r="C24" i="17"/>
  <c r="C23" i="17"/>
  <c r="C22" i="17"/>
  <c r="C20" i="17"/>
  <c r="C19" i="17"/>
  <c r="C18" i="17"/>
  <c r="C25" i="17" s="1"/>
  <c r="C29" i="17" s="1"/>
  <c r="G25" i="6" l="1"/>
  <c r="F25" i="6"/>
  <c r="E25" i="6"/>
  <c r="D25" i="6"/>
  <c r="C25" i="6"/>
  <c r="B25" i="6"/>
  <c r="G23" i="6"/>
  <c r="F23" i="6"/>
  <c r="E23" i="6"/>
  <c r="D23" i="6"/>
  <c r="C23" i="6"/>
  <c r="B23" i="6"/>
  <c r="D9" i="11" l="1"/>
  <c r="F15" i="9"/>
  <c r="G14" i="9"/>
  <c r="F14" i="9"/>
  <c r="F12" i="9"/>
  <c r="C42" i="39" l="1"/>
  <c r="C32" i="39"/>
  <c r="C28" i="39"/>
  <c r="C25" i="39"/>
  <c r="C24" i="39"/>
  <c r="C23" i="39"/>
  <c r="C22" i="39"/>
  <c r="C20" i="39"/>
  <c r="C19" i="39"/>
  <c r="C18" i="39"/>
  <c r="C17" i="39"/>
  <c r="C16" i="39"/>
  <c r="C15" i="39"/>
  <c r="C14" i="39"/>
  <c r="C13" i="39"/>
  <c r="C12" i="39"/>
  <c r="C11" i="39"/>
  <c r="C10" i="39"/>
  <c r="C9" i="39"/>
  <c r="F42" i="39"/>
  <c r="E42" i="39"/>
  <c r="D42" i="39"/>
  <c r="F40" i="39"/>
  <c r="E40" i="39"/>
  <c r="D40" i="39"/>
  <c r="F39" i="39"/>
  <c r="E39" i="39"/>
  <c r="D39" i="39"/>
  <c r="F38" i="39"/>
  <c r="E38" i="39"/>
  <c r="D38" i="39"/>
  <c r="F37" i="39"/>
  <c r="E37" i="39"/>
  <c r="D37" i="39"/>
  <c r="F36" i="39"/>
  <c r="E36" i="39"/>
  <c r="D36" i="39"/>
  <c r="F35" i="39"/>
  <c r="E35" i="39"/>
  <c r="D35" i="39"/>
  <c r="F34" i="39"/>
  <c r="E34" i="39"/>
  <c r="D34" i="39"/>
  <c r="F33" i="39"/>
  <c r="E33" i="39"/>
  <c r="D33" i="39"/>
  <c r="F32" i="39"/>
  <c r="E32" i="39"/>
  <c r="D32" i="39"/>
  <c r="F31" i="39"/>
  <c r="E31" i="39"/>
  <c r="D31" i="39"/>
  <c r="F30" i="39"/>
  <c r="E30" i="39"/>
  <c r="D30" i="39"/>
  <c r="F29" i="39"/>
  <c r="E29" i="39"/>
  <c r="D29" i="39"/>
  <c r="F28" i="39"/>
  <c r="E28" i="39"/>
  <c r="D28" i="39"/>
  <c r="F27" i="39"/>
  <c r="E27" i="39"/>
  <c r="D27" i="39"/>
  <c r="F26" i="39"/>
  <c r="E26" i="39"/>
  <c r="D26" i="39"/>
  <c r="F25" i="39"/>
  <c r="E25" i="39"/>
  <c r="D25" i="39"/>
  <c r="F24" i="39"/>
  <c r="E24" i="39"/>
  <c r="D24" i="39"/>
  <c r="F23" i="39"/>
  <c r="E23" i="39"/>
  <c r="D23" i="39"/>
  <c r="F22" i="39"/>
  <c r="E22" i="39"/>
  <c r="D22" i="39"/>
  <c r="F21" i="39"/>
  <c r="E21" i="39"/>
  <c r="D21" i="39"/>
  <c r="F20" i="39"/>
  <c r="E20" i="39"/>
  <c r="D20" i="39"/>
  <c r="F19" i="39"/>
  <c r="E19" i="39"/>
  <c r="D19" i="39"/>
  <c r="F18" i="39"/>
  <c r="E18" i="39"/>
  <c r="D18" i="39"/>
  <c r="F17" i="39"/>
  <c r="E17" i="39"/>
  <c r="D17" i="39"/>
  <c r="F16" i="39"/>
  <c r="E16" i="39"/>
  <c r="D16" i="39"/>
  <c r="F15" i="39"/>
  <c r="E15" i="39"/>
  <c r="D15" i="39"/>
  <c r="F14" i="39"/>
  <c r="E14" i="39"/>
  <c r="D14" i="39"/>
  <c r="F13" i="39"/>
  <c r="E13" i="39"/>
  <c r="D13" i="39"/>
  <c r="F12" i="39"/>
  <c r="E12" i="39"/>
  <c r="D12" i="39"/>
  <c r="F11" i="39"/>
  <c r="E11" i="39"/>
  <c r="D11" i="39"/>
  <c r="F10" i="39"/>
  <c r="E10" i="39"/>
  <c r="D10" i="39"/>
  <c r="E9" i="39"/>
  <c r="F9" i="39"/>
  <c r="D9" i="39"/>
  <c r="D25" i="31"/>
  <c r="D22" i="31"/>
  <c r="D21" i="31"/>
  <c r="D14" i="31"/>
  <c r="D13" i="31"/>
  <c r="D122" i="31"/>
  <c r="D121" i="31"/>
  <c r="D120" i="31"/>
  <c r="D117" i="31"/>
  <c r="D116" i="31"/>
  <c r="D115" i="31"/>
  <c r="D10" i="31"/>
  <c r="D9" i="31"/>
  <c r="D113" i="31" l="1"/>
  <c r="G9" i="31"/>
  <c r="F9" i="31"/>
  <c r="E9" i="31"/>
  <c r="B60" i="38" l="1"/>
  <c r="B59" i="38"/>
  <c r="B58" i="38"/>
  <c r="C58" i="38" s="1"/>
  <c r="C57" i="38"/>
  <c r="B57" i="38"/>
  <c r="B56" i="38" s="1"/>
  <c r="C55" i="38"/>
  <c r="C54" i="38"/>
  <c r="C53" i="38"/>
  <c r="C52" i="38" s="1"/>
  <c r="B52" i="38"/>
  <c r="D51" i="38"/>
  <c r="B51" i="38"/>
  <c r="C50" i="38"/>
  <c r="B50" i="38"/>
  <c r="B48" i="38"/>
  <c r="B47" i="38"/>
  <c r="C47" i="38" s="1"/>
  <c r="B41" i="38"/>
  <c r="B40" i="38"/>
  <c r="B39" i="38"/>
  <c r="B38" i="38"/>
  <c r="B37" i="38"/>
  <c r="D36" i="38"/>
  <c r="C36" i="38"/>
  <c r="B36" i="38"/>
  <c r="B35" i="38"/>
  <c r="B33" i="38"/>
  <c r="B32" i="38"/>
  <c r="B31" i="38"/>
  <c r="B30" i="38"/>
  <c r="B29" i="38"/>
  <c r="B28" i="38"/>
  <c r="B24" i="38"/>
  <c r="B23" i="38"/>
  <c r="B22" i="38"/>
  <c r="D21" i="38"/>
  <c r="C60" i="38" s="1"/>
  <c r="C21" i="38"/>
  <c r="C59" i="38" s="1"/>
  <c r="B21" i="38"/>
  <c r="B20" i="38"/>
  <c r="B19" i="38"/>
  <c r="B18" i="38"/>
  <c r="B17" i="38"/>
  <c r="B16" i="38"/>
  <c r="B15" i="38"/>
  <c r="B14" i="38"/>
  <c r="B42" i="38" l="1"/>
  <c r="B25" i="38"/>
  <c r="B34" i="38"/>
  <c r="B49" i="38"/>
  <c r="C56" i="38"/>
  <c r="C49" i="38" s="1"/>
  <c r="C48" i="38" s="1"/>
  <c r="B43" i="38" l="1"/>
  <c r="B42" i="39"/>
  <c r="B319" i="8" l="1"/>
  <c r="A319" i="8"/>
  <c r="D318" i="8"/>
  <c r="D317" i="8"/>
  <c r="D316" i="8"/>
  <c r="D315" i="8"/>
  <c r="D314" i="8"/>
  <c r="D313" i="8"/>
  <c r="D312" i="8"/>
  <c r="D311" i="8"/>
  <c r="D310" i="8"/>
  <c r="D309" i="8"/>
  <c r="D308" i="8"/>
  <c r="D307" i="8"/>
  <c r="D306" i="8"/>
  <c r="D305" i="8"/>
  <c r="D304" i="8"/>
  <c r="D303" i="8"/>
  <c r="D302" i="8"/>
  <c r="D301" i="8"/>
  <c r="D300" i="8"/>
  <c r="D299" i="8"/>
  <c r="D298" i="8"/>
  <c r="D297" i="8"/>
  <c r="D296" i="8"/>
  <c r="D295" i="8"/>
  <c r="D294" i="8"/>
  <c r="D293" i="8"/>
  <c r="D292" i="8"/>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A265" i="8"/>
  <c r="B313" i="8"/>
  <c r="B307" i="8"/>
  <c r="B301" i="8"/>
  <c r="B295" i="8"/>
  <c r="B289" i="8"/>
  <c r="B283" i="8"/>
  <c r="B277" i="8"/>
  <c r="B271" i="8"/>
  <c r="B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A238" i="8"/>
  <c r="B262" i="8"/>
  <c r="B259" i="8"/>
  <c r="B256" i="8"/>
  <c r="B253" i="8"/>
  <c r="B250" i="8"/>
  <c r="B247" i="8"/>
  <c r="B244" i="8"/>
  <c r="B241" i="8"/>
  <c r="B238" i="8"/>
  <c r="D237" i="8"/>
  <c r="D236" i="8"/>
  <c r="D235" i="8"/>
  <c r="D234" i="8"/>
  <c r="D233" i="8"/>
  <c r="D232" i="8"/>
  <c r="D231" i="8"/>
  <c r="D230" i="8"/>
  <c r="D229" i="8"/>
  <c r="D228" i="8"/>
  <c r="D227" i="8"/>
  <c r="D226" i="8"/>
  <c r="D225" i="8"/>
  <c r="D224" i="8"/>
  <c r="D223" i="8"/>
  <c r="D222" i="8"/>
  <c r="D221" i="8"/>
  <c r="D220" i="8"/>
  <c r="A220" i="8"/>
  <c r="B236" i="8"/>
  <c r="B234" i="8"/>
  <c r="B232" i="8"/>
  <c r="B230" i="8"/>
  <c r="B228" i="8"/>
  <c r="B226" i="8"/>
  <c r="B224" i="8"/>
  <c r="B222" i="8"/>
  <c r="B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6" i="8"/>
  <c r="D168" i="8"/>
  <c r="D167" i="8"/>
  <c r="A166" i="8"/>
  <c r="B214" i="8"/>
  <c r="B208" i="8"/>
  <c r="B202" i="8"/>
  <c r="B196" i="8"/>
  <c r="B190" i="8"/>
  <c r="B184" i="8"/>
  <c r="B178" i="8"/>
  <c r="B172" i="8"/>
  <c r="B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A139" i="8"/>
  <c r="B163" i="8"/>
  <c r="B160" i="8"/>
  <c r="B157" i="8"/>
  <c r="B154" i="8"/>
  <c r="B151" i="8"/>
  <c r="B148" i="8"/>
  <c r="B145" i="8"/>
  <c r="B142" i="8"/>
  <c r="B139" i="8"/>
  <c r="A121" i="8"/>
  <c r="B137" i="8"/>
  <c r="B135" i="8"/>
  <c r="B133" i="8"/>
  <c r="B131" i="8"/>
  <c r="B129" i="8"/>
  <c r="B127" i="8"/>
  <c r="B125" i="8"/>
  <c r="B123" i="8"/>
  <c r="B121" i="8"/>
  <c r="B120" i="8"/>
  <c r="B119" i="8"/>
  <c r="B118" i="8"/>
  <c r="B117" i="8"/>
  <c r="B116" i="8"/>
  <c r="B115" i="8"/>
  <c r="B114" i="8"/>
  <c r="B113" i="8"/>
  <c r="A112" i="8"/>
  <c r="B112" i="8" l="1"/>
  <c r="B110" i="8"/>
  <c r="B108" i="8"/>
  <c r="B106" i="8"/>
  <c r="B104" i="8"/>
  <c r="B102" i="8"/>
  <c r="B100" i="8"/>
  <c r="D111" i="8"/>
  <c r="D110" i="8"/>
  <c r="D109" i="8"/>
  <c r="D108" i="8"/>
  <c r="D107" i="8"/>
  <c r="D106" i="8"/>
  <c r="D105" i="8"/>
  <c r="D104" i="8"/>
  <c r="D103" i="8"/>
  <c r="D102" i="8"/>
  <c r="D101" i="8"/>
  <c r="D100" i="8"/>
  <c r="D99" i="8"/>
  <c r="D98" i="8"/>
  <c r="B98" i="8"/>
  <c r="D97" i="8"/>
  <c r="D96" i="8"/>
  <c r="D95" i="8"/>
  <c r="D94" i="8"/>
  <c r="B96" i="8"/>
  <c r="B94" i="8"/>
  <c r="A94" i="8"/>
  <c r="D90" i="8" l="1"/>
  <c r="D89" i="8"/>
  <c r="D88" i="8"/>
  <c r="D87" i="8"/>
  <c r="F86" i="8"/>
  <c r="F85" i="8"/>
  <c r="D86" i="8"/>
  <c r="D85" i="8"/>
  <c r="F84" i="8"/>
  <c r="D84" i="8"/>
  <c r="D83" i="8"/>
  <c r="D82" i="8"/>
  <c r="D81" i="8"/>
  <c r="D80" i="8"/>
  <c r="D79" i="8"/>
  <c r="D78" i="8"/>
  <c r="D77" i="8"/>
  <c r="D76" i="8"/>
  <c r="D75" i="8"/>
  <c r="F74" i="8"/>
  <c r="F73" i="8"/>
  <c r="D74" i="8"/>
  <c r="D73" i="8"/>
  <c r="F71" i="8"/>
  <c r="D72" i="8"/>
  <c r="D71" i="8"/>
  <c r="D70" i="8"/>
  <c r="D69" i="8"/>
  <c r="F68" i="8"/>
  <c r="F67" i="8"/>
  <c r="D68" i="8"/>
  <c r="D67" i="8"/>
  <c r="D66" i="8"/>
  <c r="D65" i="8"/>
  <c r="D61" i="8" l="1"/>
  <c r="D60" i="8"/>
  <c r="D59" i="8"/>
  <c r="D58" i="8"/>
  <c r="D57" i="8"/>
  <c r="D56" i="8"/>
  <c r="D55" i="8"/>
  <c r="D54" i="8"/>
  <c r="D53" i="8"/>
  <c r="D52" i="8"/>
  <c r="D51" i="8"/>
  <c r="D50" i="8"/>
  <c r="D49" i="8"/>
  <c r="D48" i="8"/>
  <c r="D47" i="8"/>
  <c r="D46" i="8"/>
  <c r="D45" i="8"/>
  <c r="D44" i="8"/>
  <c r="D43" i="8"/>
  <c r="D42" i="8"/>
  <c r="D41" i="8"/>
  <c r="D40" i="8"/>
  <c r="D39" i="8"/>
  <c r="D38" i="8"/>
  <c r="D37" i="8"/>
  <c r="A57" i="8" l="1"/>
  <c r="A56" i="8"/>
  <c r="A54" i="8"/>
  <c r="A53" i="8"/>
  <c r="A51" i="8"/>
  <c r="A48" i="8"/>
  <c r="A45" i="8"/>
  <c r="A41" i="8"/>
  <c r="A37" i="8"/>
  <c r="C6" i="9" l="1"/>
  <c r="D6" i="38"/>
  <c r="D6" i="29" l="1"/>
  <c r="D123" i="31" l="1"/>
  <c r="D118" i="31" l="1"/>
  <c r="D107" i="31" l="1"/>
  <c r="D106" i="31"/>
  <c r="D89" i="31"/>
  <c r="D55" i="31"/>
  <c r="D65" i="31"/>
  <c r="D81" i="31" s="1"/>
  <c r="D80" i="31"/>
  <c r="D19" i="31"/>
  <c r="D56" i="31" l="1"/>
  <c r="D82" i="31" s="1"/>
  <c r="D108" i="31" s="1"/>
  <c r="D8" i="39" l="1"/>
  <c r="E8" i="39"/>
  <c r="F8" i="39"/>
  <c r="C8" i="39"/>
  <c r="H6" i="31" l="1"/>
  <c r="G8" i="31" l="1"/>
  <c r="F8" i="31"/>
  <c r="E8" i="31"/>
  <c r="D8" i="31"/>
  <c r="F6" i="39" l="1"/>
  <c r="A6" i="39"/>
  <c r="C6" i="20" l="1"/>
  <c r="C6" i="24"/>
  <c r="C6" i="19"/>
  <c r="C6" i="4"/>
  <c r="C6" i="5"/>
  <c r="G6" i="6"/>
  <c r="C6" i="7"/>
  <c r="F6" i="8"/>
  <c r="D6" i="28"/>
  <c r="C6" i="10"/>
  <c r="C6" i="11"/>
  <c r="C6" i="12"/>
  <c r="C6" i="13"/>
  <c r="F6" i="14"/>
  <c r="F6" i="15"/>
  <c r="F6" i="21"/>
  <c r="E6" i="22"/>
  <c r="E6" i="23"/>
  <c r="C6" i="16"/>
  <c r="B6" i="32"/>
  <c r="B6" i="37"/>
  <c r="E7" i="17"/>
  <c r="C6" i="36"/>
  <c r="C6" i="33"/>
  <c r="C6" i="34"/>
  <c r="C6" i="35"/>
  <c r="A6" i="35"/>
  <c r="A6" i="34"/>
  <c r="A6" i="33"/>
  <c r="A7" i="17"/>
  <c r="A6" i="36"/>
  <c r="A6" i="37"/>
  <c r="A6" i="32"/>
  <c r="A6" i="16"/>
  <c r="A6" i="23"/>
  <c r="A6" i="22"/>
  <c r="A6" i="21"/>
  <c r="A6" i="15"/>
  <c r="A6" i="14"/>
  <c r="A6" i="13"/>
  <c r="A6" i="12"/>
  <c r="A6" i="11"/>
  <c r="A6" i="10"/>
  <c r="A6" i="9"/>
  <c r="A6" i="28"/>
  <c r="A6" i="8"/>
  <c r="A6" i="7"/>
  <c r="A6" i="6"/>
  <c r="A6" i="5"/>
  <c r="A6" i="4"/>
  <c r="A6" i="19"/>
  <c r="A6" i="24"/>
  <c r="A6" i="20"/>
  <c r="C301" i="8" l="1"/>
  <c r="C277" i="8"/>
  <c r="C262" i="8"/>
  <c r="C232" i="8"/>
  <c r="C224" i="8"/>
  <c r="C157" i="8"/>
  <c r="C145" i="8"/>
  <c r="C137" i="8"/>
  <c r="C118" i="8"/>
  <c r="C114" i="8"/>
  <c r="C271" i="8"/>
  <c r="C259" i="8"/>
  <c r="C222" i="8"/>
  <c r="C208" i="8"/>
  <c r="C142" i="8"/>
  <c r="C135" i="8"/>
  <c r="C127" i="8"/>
  <c r="C113" i="8"/>
  <c r="C256" i="8"/>
  <c r="C244" i="8"/>
  <c r="C236" i="8"/>
  <c r="C202" i="8"/>
  <c r="C178" i="8"/>
  <c r="C163" i="8"/>
  <c r="C133" i="8"/>
  <c r="C125" i="8"/>
  <c r="C120" i="8"/>
  <c r="C307" i="8"/>
  <c r="C241" i="8"/>
  <c r="C234" i="8"/>
  <c r="C172" i="8"/>
  <c r="C160" i="8"/>
  <c r="C148" i="8"/>
  <c r="C123" i="8"/>
  <c r="C119" i="8"/>
  <c r="C115" i="8"/>
  <c r="E318" i="8"/>
  <c r="E294" i="8"/>
  <c r="E305" i="8"/>
  <c r="E281" i="8"/>
  <c r="E316" i="8"/>
  <c r="E292" i="8"/>
  <c r="E303" i="8"/>
  <c r="E279" i="8"/>
  <c r="E314" i="8"/>
  <c r="E301" i="8"/>
  <c r="E277" i="8"/>
  <c r="E264" i="8"/>
  <c r="E257" i="8"/>
  <c r="E245" i="8"/>
  <c r="E262" i="8"/>
  <c r="E233" i="8"/>
  <c r="E225" i="8"/>
  <c r="E236" i="8"/>
  <c r="E207" i="8"/>
  <c r="E183" i="8"/>
  <c r="E218" i="8"/>
  <c r="E205" i="8"/>
  <c r="E181" i="8"/>
  <c r="E216" i="8"/>
  <c r="E192" i="8"/>
  <c r="E203" i="8"/>
  <c r="E179" i="8"/>
  <c r="E214" i="8"/>
  <c r="E190" i="8"/>
  <c r="E159" i="8"/>
  <c r="E147" i="8"/>
  <c r="E164" i="8"/>
  <c r="E152" i="8"/>
  <c r="E157" i="8"/>
  <c r="E145" i="8"/>
  <c r="E138" i="8"/>
  <c r="E133" i="8"/>
  <c r="E125" i="8"/>
  <c r="E106" i="8"/>
  <c r="E312" i="8"/>
  <c r="E288" i="8"/>
  <c r="E275" i="8"/>
  <c r="E310" i="8"/>
  <c r="E286" i="8"/>
  <c r="E273" i="8"/>
  <c r="E308" i="8"/>
  <c r="E271" i="8"/>
  <c r="E261" i="8"/>
  <c r="E242" i="8"/>
  <c r="E259" i="8"/>
  <c r="E223" i="8"/>
  <c r="E234" i="8"/>
  <c r="E226" i="8"/>
  <c r="E177" i="8"/>
  <c r="E212" i="8"/>
  <c r="E188" i="8"/>
  <c r="E199" i="8"/>
  <c r="E175" i="8"/>
  <c r="E210" i="8"/>
  <c r="E186" i="8"/>
  <c r="E173" i="8"/>
  <c r="E208" i="8"/>
  <c r="E144" i="8"/>
  <c r="E161" i="8"/>
  <c r="E149" i="8"/>
  <c r="E142" i="8"/>
  <c r="E136" i="8"/>
  <c r="E128" i="8"/>
  <c r="E123" i="8"/>
  <c r="E95" i="8"/>
  <c r="E111" i="8"/>
  <c r="E96" i="8"/>
  <c r="E306" i="8"/>
  <c r="E282" i="8"/>
  <c r="E317" i="8"/>
  <c r="E293" i="8"/>
  <c r="E269" i="8"/>
  <c r="E304" i="8"/>
  <c r="E280" i="8"/>
  <c r="E315" i="8"/>
  <c r="E291" i="8"/>
  <c r="E302" i="8"/>
  <c r="E278" i="8"/>
  <c r="E258" i="8"/>
  <c r="E246" i="8"/>
  <c r="E263" i="8"/>
  <c r="E256" i="8"/>
  <c r="E244" i="8"/>
  <c r="E237" i="8"/>
  <c r="E232" i="8"/>
  <c r="E224" i="8"/>
  <c r="E206" i="8"/>
  <c r="E182" i="8"/>
  <c r="E217" i="8"/>
  <c r="E193" i="8"/>
  <c r="E204" i="8"/>
  <c r="E180" i="8"/>
  <c r="E215" i="8"/>
  <c r="E191" i="8"/>
  <c r="E202" i="8"/>
  <c r="E178" i="8"/>
  <c r="E165" i="8"/>
  <c r="E153" i="8"/>
  <c r="E158" i="8"/>
  <c r="E146" i="8"/>
  <c r="E163" i="8"/>
  <c r="E134" i="8"/>
  <c r="E126" i="8"/>
  <c r="E137" i="8"/>
  <c r="E102" i="8"/>
  <c r="E276" i="8"/>
  <c r="E311" i="8"/>
  <c r="E287" i="8"/>
  <c r="E298" i="8"/>
  <c r="E274" i="8"/>
  <c r="E309" i="8"/>
  <c r="E285" i="8"/>
  <c r="E272" i="8"/>
  <c r="E307" i="8"/>
  <c r="E283" i="8"/>
  <c r="E243" i="8"/>
  <c r="E260" i="8"/>
  <c r="E248" i="8"/>
  <c r="E241" i="8"/>
  <c r="E235" i="8"/>
  <c r="E222" i="8"/>
  <c r="E213" i="8"/>
  <c r="E189" i="8"/>
  <c r="E176" i="8"/>
  <c r="E211" i="8"/>
  <c r="E198" i="8"/>
  <c r="E174" i="8"/>
  <c r="E209" i="8"/>
  <c r="E185" i="8"/>
  <c r="E172" i="8"/>
  <c r="E162" i="8"/>
  <c r="E150" i="8"/>
  <c r="E143" i="8"/>
  <c r="E160" i="8"/>
  <c r="E148" i="8"/>
  <c r="E124" i="8"/>
  <c r="E135" i="8"/>
  <c r="E127" i="8"/>
  <c r="E107" i="8"/>
  <c r="E108" i="8"/>
  <c r="E100" i="8"/>
  <c r="C106" i="8" l="1"/>
  <c r="A66" i="8" l="1"/>
  <c r="A67" i="8"/>
  <c r="A69" i="8"/>
  <c r="A71" i="8"/>
  <c r="A73" i="8"/>
  <c r="A75" i="8"/>
  <c r="A76" i="8"/>
  <c r="A77" i="8"/>
  <c r="A84" i="8"/>
  <c r="A85" i="8"/>
  <c r="A87" i="8"/>
  <c r="A89" i="8"/>
  <c r="A90" i="8"/>
  <c r="A65" i="8"/>
  <c r="E252" i="8" l="1"/>
  <c r="E184" i="8"/>
  <c r="E247" i="8"/>
  <c r="E194" i="8"/>
  <c r="E81" i="8"/>
  <c r="E98" i="8" l="1"/>
  <c r="E200" i="8"/>
  <c r="C117" i="8"/>
  <c r="C230" i="8"/>
  <c r="E230" i="8"/>
  <c r="E201" i="8"/>
  <c r="C253" i="8"/>
  <c r="E255" i="8"/>
  <c r="E97" i="8"/>
  <c r="E284" i="8"/>
  <c r="C283" i="8"/>
  <c r="C226" i="8"/>
  <c r="E227" i="8"/>
  <c r="E166" i="8"/>
  <c r="E221" i="8"/>
  <c r="C289" i="8"/>
  <c r="E289" i="8"/>
  <c r="E195" i="8"/>
  <c r="C190" i="8"/>
  <c r="E251" i="8"/>
  <c r="C250" i="8"/>
  <c r="E129" i="8"/>
  <c r="C129" i="8"/>
  <c r="E130" i="8"/>
  <c r="E140" i="8"/>
  <c r="E170" i="8"/>
  <c r="C139" i="8"/>
  <c r="E139" i="8"/>
  <c r="C166" i="8"/>
  <c r="E167" i="8"/>
  <c r="C313" i="8"/>
  <c r="E313" i="8"/>
  <c r="E122" i="8"/>
  <c r="E297" i="8"/>
  <c r="E110" i="8"/>
  <c r="E296" i="8"/>
  <c r="E254" i="8"/>
  <c r="E253" i="8"/>
  <c r="E266" i="8"/>
  <c r="C247" i="8"/>
  <c r="E249" i="8"/>
  <c r="E141" i="8"/>
  <c r="E270" i="8"/>
  <c r="E268" i="8"/>
  <c r="C265" i="8"/>
  <c r="E220" i="8"/>
  <c r="C220" i="8"/>
  <c r="E238" i="8"/>
  <c r="C238" i="8"/>
  <c r="E219" i="8"/>
  <c r="C214" i="8"/>
  <c r="E295" i="8"/>
  <c r="E299" i="8"/>
  <c r="E155" i="8"/>
  <c r="E154" i="8"/>
  <c r="E109" i="8"/>
  <c r="E231" i="8"/>
  <c r="C295" i="8"/>
  <c r="E300" i="8"/>
  <c r="E105" i="8"/>
  <c r="E171" i="8"/>
  <c r="E121" i="8"/>
  <c r="C121" i="8"/>
  <c r="E290" i="8"/>
  <c r="E228" i="8"/>
  <c r="C228" i="8"/>
  <c r="E151" i="8"/>
  <c r="C151" i="8"/>
  <c r="E103" i="8"/>
  <c r="C116" i="8"/>
  <c r="E267" i="8"/>
  <c r="E169" i="8"/>
  <c r="E239" i="8"/>
  <c r="E168" i="8"/>
  <c r="E197" i="8"/>
  <c r="C196" i="8"/>
  <c r="E94" i="8"/>
  <c r="E99" i="8"/>
  <c r="E104" i="8"/>
  <c r="E132" i="8"/>
  <c r="E196" i="8"/>
  <c r="C154" i="8"/>
  <c r="E156" i="8"/>
  <c r="C131" i="8"/>
  <c r="E131" i="8"/>
  <c r="C319" i="8"/>
  <c r="E101" i="8"/>
  <c r="C184" i="8"/>
  <c r="E187" i="8"/>
  <c r="C112" i="8"/>
  <c r="E229" i="8"/>
  <c r="E250" i="8"/>
  <c r="E265" i="8"/>
  <c r="E240" i="8"/>
  <c r="C65" i="8"/>
  <c r="E65" i="8"/>
  <c r="E72" i="8"/>
  <c r="C75" i="8"/>
  <c r="E75" i="8"/>
  <c r="E74" i="8"/>
  <c r="E82" i="8"/>
  <c r="E80" i="8"/>
  <c r="C89" i="8"/>
  <c r="E89" i="8"/>
  <c r="E83" i="8"/>
  <c r="C77" i="8"/>
  <c r="E86" i="8"/>
  <c r="C84" i="8"/>
  <c r="E84" i="8"/>
  <c r="C71" i="8"/>
  <c r="E71" i="8"/>
  <c r="E90" i="8"/>
  <c r="C90" i="8"/>
  <c r="E73" i="8"/>
  <c r="C73" i="8"/>
  <c r="E70" i="8"/>
  <c r="E76" i="8"/>
  <c r="C76" i="8"/>
  <c r="C85" i="8"/>
  <c r="E85" i="8"/>
  <c r="C67" i="8"/>
  <c r="E67" i="8"/>
  <c r="E77" i="8"/>
  <c r="E66" i="8"/>
  <c r="C66" i="8"/>
  <c r="E87" i="8"/>
  <c r="C87" i="8"/>
  <c r="E88" i="8"/>
  <c r="E69" i="8"/>
  <c r="C69" i="8"/>
  <c r="E68" i="8"/>
  <c r="E79" i="8"/>
  <c r="E78" i="8"/>
  <c r="C108" i="8" l="1"/>
  <c r="C100" i="8"/>
  <c r="C110" i="8"/>
  <c r="C96" i="8"/>
  <c r="C94" i="8"/>
  <c r="C102" i="8"/>
  <c r="C104" i="8"/>
  <c r="C98" i="8"/>
  <c r="C56" i="8"/>
  <c r="E56" i="8"/>
  <c r="C48" i="8"/>
  <c r="E49" i="8"/>
  <c r="E48" i="8"/>
  <c r="E50" i="8"/>
  <c r="E51" i="8"/>
  <c r="C51" i="8"/>
  <c r="E52" i="8"/>
  <c r="E42" i="8"/>
  <c r="E43" i="8"/>
  <c r="C41" i="8"/>
  <c r="E41" i="8"/>
  <c r="E44" i="8"/>
  <c r="E53" i="8"/>
  <c r="C53" i="8"/>
  <c r="E45" i="8"/>
  <c r="C45" i="8"/>
  <c r="E46" i="8"/>
  <c r="E47" i="8"/>
  <c r="E54" i="8"/>
  <c r="C54" i="8"/>
  <c r="E55" i="8"/>
  <c r="E40" i="8" l="1"/>
  <c r="C37" i="8"/>
  <c r="E38" i="8"/>
  <c r="E39" i="8"/>
  <c r="E37" i="8"/>
  <c r="E58" i="8"/>
  <c r="E61" i="8"/>
  <c r="E59" i="8"/>
  <c r="E60" i="8"/>
  <c r="E57" i="8"/>
  <c r="F30" i="8" l="1"/>
  <c r="F21" i="8"/>
  <c r="F18" i="8"/>
  <c r="F15" i="8" l="1"/>
  <c r="F17" i="8"/>
  <c r="F28" i="8"/>
  <c r="F19" i="8"/>
  <c r="F23" i="8"/>
  <c r="F20" i="8"/>
  <c r="F26" i="8"/>
  <c r="F22" i="8"/>
  <c r="F33" i="8"/>
  <c r="F16" i="8"/>
  <c r="C57" i="8" l="1"/>
</calcChain>
</file>

<file path=xl/sharedStrings.xml><?xml version="1.0" encoding="utf-8"?>
<sst xmlns="http://schemas.openxmlformats.org/spreadsheetml/2006/main" count="2998" uniqueCount="1361">
  <si>
    <t xml:space="preserve"> Kapitálové požadavky vypočítané podle části třetí hlavy III kapitol 2, 3 a 4 Nařízení 2013/575/EU a zpřístupňované odděleně</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</si>
  <si>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</si>
  <si>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</si>
  <si>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</si>
  <si>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</si>
  <si>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</si>
  <si>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</si>
  <si>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</si>
  <si>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</si>
  <si>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</si>
  <si>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</si>
  <si>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</si>
  <si>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</si>
  <si>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</si>
  <si>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</si>
  <si>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</si>
  <si>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</si>
  <si>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</si>
  <si>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</si>
  <si>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</si>
  <si>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</si>
  <si>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</si>
  <si>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</si>
  <si>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</si>
  <si>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</si>
  <si>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</si>
  <si>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</si>
  <si>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</si>
  <si>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</si>
  <si>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</si>
  <si>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</si>
  <si>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</si>
  <si>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</si>
  <si>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Páka</t>
  </si>
  <si>
    <t>Počet příjemců odstupného</t>
  </si>
  <si>
    <t>Investiční bankovnictví</t>
  </si>
  <si>
    <t>Retailové bankovnictví</t>
  </si>
  <si>
    <t>Obhospodařování aktiv</t>
  </si>
  <si>
    <t>Ostatní</t>
  </si>
  <si>
    <t>Pevné složky odměn celkem</t>
  </si>
  <si>
    <t>Pohyblivé složky odměn celkem</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</si>
  <si>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</si>
  <si>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</si>
  <si>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</si>
  <si>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</si>
  <si>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</si>
  <si>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</si>
  <si>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</si>
  <si>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</si>
  <si>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</si>
  <si>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</si>
  <si>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</si>
  <si>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</si>
  <si>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</si>
  <si>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</si>
  <si>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</si>
  <si>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</si>
  <si>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</si>
  <si>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</si>
  <si>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</si>
  <si>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</si>
  <si>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</si>
  <si>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</si>
  <si>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</si>
  <si>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</si>
  <si>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</si>
  <si>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</si>
  <si>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</si>
  <si>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</si>
  <si>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</si>
  <si>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</si>
  <si>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</si>
  <si>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</si>
  <si>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</si>
  <si>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</si>
  <si>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</si>
  <si>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</si>
  <si>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</si>
  <si>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</si>
  <si>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</si>
  <si>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</si>
  <si>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</si>
  <si>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</si>
  <si>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</si>
  <si>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</si>
  <si>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</si>
  <si>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</si>
  <si>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</si>
  <si>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</si>
  <si>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</si>
  <si>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</si>
  <si>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EUR</t>
  </si>
  <si>
    <t>USD</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</si>
  <si>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</si>
  <si>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</si>
  <si>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</si>
  <si>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</si>
  <si>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</si>
  <si>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</si>
  <si>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</si>
  <si>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</si>
  <si>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</si>
  <si>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</si>
  <si>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</si>
  <si>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</si>
  <si>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</si>
  <si>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</si>
  <si>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</si>
  <si>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</si>
  <si>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</si>
  <si>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</si>
  <si>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</si>
  <si>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</si>
  <si>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</si>
  <si>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</si>
  <si>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</si>
  <si>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</si>
  <si>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</si>
  <si>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</si>
  <si>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</si>
  <si>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</si>
  <si>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</si>
  <si>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</si>
  <si>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</si>
  <si>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</si>
  <si>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</si>
  <si>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</si>
  <si>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</si>
  <si>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</si>
  <si>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</si>
  <si>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</si>
  <si>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</si>
  <si>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</si>
  <si>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</si>
  <si>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</si>
  <si>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</si>
  <si>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</si>
  <si>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</si>
  <si>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</si>
  <si>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</si>
  <si>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</si>
  <si>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</si>
  <si>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</si>
  <si>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</si>
  <si>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</si>
  <si>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</si>
  <si>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</si>
  <si>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</si>
  <si>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</si>
  <si>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</si>
  <si>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</si>
  <si>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</si>
  <si>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</si>
  <si>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</si>
  <si>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</si>
  <si>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</si>
  <si>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</si>
  <si>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</si>
  <si>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</si>
  <si>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</si>
  <si>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</si>
  <si>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</si>
  <si>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</si>
  <si>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</si>
  <si>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</si>
  <si>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</si>
  <si>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</si>
  <si>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</si>
  <si>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</si>
  <si>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</si>
  <si>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</si>
  <si>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</si>
  <si>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</si>
  <si>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</si>
  <si>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</si>
  <si>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</si>
  <si>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</si>
  <si>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</si>
  <si>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</si>
  <si>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</si>
  <si>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</si>
  <si>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</si>
  <si>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</si>
  <si>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</si>
  <si>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</si>
  <si>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</si>
  <si>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</si>
  <si>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</si>
  <si>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</si>
  <si>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</si>
  <si>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</si>
  <si>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</si>
  <si>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</si>
  <si>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</si>
  <si>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</si>
  <si>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</si>
  <si>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</si>
  <si>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</si>
  <si>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</si>
  <si>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</si>
  <si>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</si>
  <si>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</si>
  <si>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</si>
  <si>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</si>
  <si>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</si>
  <si>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</si>
  <si>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</si>
  <si>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</si>
  <si>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</si>
  <si>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</si>
  <si>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</si>
  <si>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</si>
  <si>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</si>
  <si>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</si>
  <si>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</si>
  <si>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</si>
  <si>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</si>
  <si>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</si>
  <si>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 xml:space="preserve"> kapitálové požadavky vypočítané podle čl. 92 odst. 3 písm. b) a c</t>
  </si>
  <si>
    <t>K pozičnímu riziku</t>
  </si>
  <si>
    <t>Objem proticyklické kapitálové rezervy stanovené konkrétně pro danou instituci</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</si>
  <si>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</si>
  <si>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</si>
  <si>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</si>
  <si>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</si>
  <si>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</si>
  <si>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</si>
  <si>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</si>
  <si>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</si>
  <si>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</si>
  <si>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</si>
  <si>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</si>
  <si>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</si>
  <si>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</si>
  <si>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</si>
  <si>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</si>
  <si>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</si>
  <si>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</si>
  <si>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</si>
  <si>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</si>
  <si>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</si>
  <si>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</si>
  <si>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</si>
  <si>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</si>
  <si>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</si>
  <si>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</si>
  <si>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</si>
  <si>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</si>
  <si>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</si>
  <si>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</si>
  <si>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</si>
  <si>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</si>
  <si>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</si>
  <si>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</si>
  <si>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</si>
  <si>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</si>
  <si>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</si>
  <si>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</si>
  <si>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</si>
  <si>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</si>
  <si>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</si>
  <si>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</si>
  <si>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</si>
  <si>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</si>
  <si>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</si>
  <si>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</si>
  <si>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</si>
  <si>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</si>
  <si>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</si>
  <si>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</si>
  <si>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</si>
  <si>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</si>
  <si>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</si>
  <si>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</si>
  <si>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</si>
  <si>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</si>
  <si>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</si>
  <si>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</si>
  <si>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</si>
  <si>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</si>
  <si>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</si>
  <si>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</si>
  <si>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</si>
  <si>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</si>
  <si>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</si>
  <si>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</si>
  <si>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</si>
  <si>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</si>
  <si>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</si>
  <si>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</si>
  <si>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</si>
  <si>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</si>
  <si>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</si>
  <si>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</si>
  <si>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</si>
  <si>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</si>
  <si>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</si>
  <si>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</si>
  <si>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</si>
  <si>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</si>
  <si>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</si>
  <si>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</si>
  <si>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</si>
  <si>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</si>
  <si>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</si>
  <si>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</si>
  <si>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</si>
  <si>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</si>
  <si>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</si>
  <si>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</si>
  <si>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</si>
  <si>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</si>
  <si>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</si>
  <si>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</si>
  <si>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</si>
  <si>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</si>
  <si>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</si>
  <si>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</si>
  <si>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</si>
  <si>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</si>
  <si>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</si>
  <si>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</si>
  <si>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</si>
  <si>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</si>
  <si>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</si>
  <si>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</si>
  <si>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</si>
  <si>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</si>
  <si>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</si>
  <si>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</si>
  <si>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</si>
  <si>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</si>
  <si>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</si>
  <si>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</si>
  <si>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</si>
  <si>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</si>
  <si>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</si>
  <si>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</si>
  <si>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</si>
  <si>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</si>
  <si>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</si>
  <si>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</si>
  <si>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</si>
  <si>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</si>
  <si>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</si>
  <si>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</si>
  <si>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</si>
  <si>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</si>
  <si>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</si>
  <si>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</si>
  <si>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</si>
  <si>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</si>
  <si>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</si>
  <si>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</si>
  <si>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</si>
  <si>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</si>
  <si>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</si>
  <si>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</si>
  <si>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</si>
  <si>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</si>
  <si>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</si>
  <si>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</si>
  <si>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</si>
  <si>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</si>
  <si>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</si>
  <si>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</si>
  <si>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</si>
  <si>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</si>
  <si>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</si>
  <si>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</si>
  <si>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</si>
  <si>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</si>
  <si>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</si>
  <si>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</si>
  <si>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</si>
  <si>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</si>
  <si>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</si>
  <si>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</si>
  <si>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</si>
  <si>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</si>
  <si>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</si>
  <si>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</si>
  <si>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</si>
  <si>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</si>
  <si>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</si>
  <si>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</si>
  <si>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</si>
  <si>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</si>
  <si>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</si>
  <si>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</si>
  <si>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</si>
  <si>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</si>
  <si>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</si>
  <si>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</si>
  <si>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</si>
  <si>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</si>
  <si>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</si>
  <si>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</si>
  <si>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</si>
  <si>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</si>
  <si>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</si>
  <si>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</si>
  <si>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</si>
  <si>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</si>
  <si>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</si>
  <si>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</si>
  <si>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</si>
  <si>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</si>
  <si>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</si>
  <si>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</si>
  <si>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</si>
  <si>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</si>
  <si>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</si>
  <si>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</si>
  <si>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</si>
  <si>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</si>
  <si>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</si>
  <si>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</si>
  <si>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</si>
  <si>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</si>
  <si>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</si>
  <si>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</si>
  <si>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</si>
  <si>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</si>
  <si>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</si>
  <si>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</si>
  <si>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</si>
  <si>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</si>
  <si>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</si>
  <si>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</si>
  <si>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</si>
  <si>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</si>
  <si>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</si>
  <si>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</si>
  <si>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</si>
  <si>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</si>
  <si>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</si>
  <si>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</si>
  <si>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</si>
  <si>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</si>
  <si>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</si>
  <si>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</si>
  <si>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</si>
  <si>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</si>
  <si>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</si>
  <si>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</si>
  <si>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</si>
  <si>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</si>
  <si>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</si>
  <si>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</si>
  <si>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</si>
  <si>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</si>
  <si>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</si>
  <si>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</si>
  <si>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</si>
  <si>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</si>
  <si>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</si>
  <si>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</si>
  <si>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</si>
  <si>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</si>
  <si>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</si>
  <si>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</si>
  <si>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</si>
  <si>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</si>
  <si>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</si>
  <si>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</si>
  <si>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</si>
  <si>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</si>
  <si>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</si>
  <si>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</si>
  <si>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</si>
  <si>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</si>
  <si>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</si>
  <si>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</si>
  <si>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</si>
  <si>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</si>
  <si>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</si>
  <si>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</si>
  <si>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</si>
  <si>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</si>
  <si>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</si>
  <si>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</si>
  <si>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</si>
  <si>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</si>
  <si>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</si>
  <si>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</si>
  <si>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</si>
  <si>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</si>
  <si>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</si>
  <si>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</si>
  <si>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</si>
  <si>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</si>
  <si>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</si>
  <si>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</si>
  <si>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</si>
  <si>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</si>
  <si>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</si>
  <si>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</si>
  <si>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</si>
  <si>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</si>
  <si>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</si>
  <si>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</si>
  <si>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</si>
  <si>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</si>
  <si>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</si>
  <si>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</si>
  <si>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</si>
  <si>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</si>
  <si>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</si>
  <si>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</si>
  <si>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</si>
  <si>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</si>
  <si>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</si>
  <si>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</si>
  <si>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</si>
  <si>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</si>
  <si>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</si>
  <si>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</si>
  <si>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</si>
  <si>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</si>
  <si>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</si>
  <si>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</si>
  <si>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</si>
  <si>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</si>
  <si>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</si>
  <si>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</si>
  <si>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</si>
  <si>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</si>
  <si>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</si>
  <si>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</si>
  <si>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</si>
  <si>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</si>
  <si>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</si>
  <si>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</si>
  <si>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</si>
  <si>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</si>
  <si>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</si>
  <si>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</si>
  <si>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</si>
  <si>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</si>
  <si>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</si>
  <si>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</si>
  <si>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</si>
  <si>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</si>
  <si>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</si>
  <si>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</si>
  <si>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</si>
  <si>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</si>
  <si>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</si>
  <si>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</si>
  <si>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</si>
  <si>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</si>
  <si>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</si>
  <si>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</si>
  <si>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</si>
  <si>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</si>
  <si>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</si>
  <si>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</si>
  <si>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</si>
  <si>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</si>
  <si>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</si>
  <si>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</si>
  <si>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</si>
  <si>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</si>
  <si>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</si>
  <si>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</si>
  <si>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</si>
  <si>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</si>
  <si>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</si>
  <si>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</si>
  <si>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</si>
  <si>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</si>
  <si>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</si>
  <si>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</si>
  <si>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</si>
  <si>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</si>
  <si>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</si>
  <si>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</si>
  <si>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</si>
  <si>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</si>
  <si>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</si>
  <si>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</si>
  <si>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</si>
  <si>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</si>
  <si>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</si>
  <si>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</si>
  <si>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</si>
  <si>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</si>
  <si>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</si>
  <si>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</si>
  <si>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</si>
  <si>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</si>
  <si>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</si>
  <si>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</si>
  <si>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</si>
  <si>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</si>
  <si>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</si>
  <si>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</si>
  <si>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</si>
  <si>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</si>
  <si>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</si>
  <si>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</si>
  <si>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</si>
  <si>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</si>
  <si>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</si>
  <si>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</si>
  <si>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</si>
  <si>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</si>
  <si>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</si>
  <si>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</si>
  <si>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</si>
  <si>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</si>
  <si>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</si>
  <si>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</si>
  <si>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</si>
  <si>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</si>
  <si>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</si>
  <si>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</si>
  <si>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</si>
  <si>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</si>
  <si>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</si>
  <si>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</si>
  <si>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</si>
  <si>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</si>
  <si>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</si>
  <si>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</si>
  <si>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</si>
  <si>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</si>
  <si>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</si>
  <si>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</si>
  <si>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</si>
  <si>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</si>
  <si>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</si>
  <si>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</si>
  <si>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</si>
  <si>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</si>
  <si>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</si>
  <si>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</si>
  <si>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</si>
  <si>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</si>
  <si>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</si>
  <si>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</si>
  <si>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</si>
  <si>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</si>
  <si>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</si>
  <si>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</si>
  <si>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</si>
  <si>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</si>
  <si>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</si>
  <si>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</si>
  <si>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</si>
  <si>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</si>
  <si>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</si>
  <si>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</si>
  <si>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</si>
  <si>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</si>
  <si>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</si>
  <si>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</si>
  <si>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</si>
  <si>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</si>
  <si>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</si>
  <si>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</si>
  <si>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</si>
  <si>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</si>
  <si>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</si>
  <si>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</si>
  <si>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</si>
  <si>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</si>
  <si>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</si>
  <si>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Pohyblivé složky odměn v hotovosti celkem</t>
  </si>
  <si>
    <t>Pohyblivé složky odměn ve formě akcií a nástrojů spojených s akciemi - celkem</t>
  </si>
  <si>
    <t>Pohyblivé složky odměn v hotovosti s odloženou splatností - celkem</t>
  </si>
  <si>
    <t>Pohyblivé složky odměn ve formě akcií a nástrojů navázaných na akcie s odloženou splatností - celkem</t>
  </si>
  <si>
    <t>Počet příjemců smluvně zaručených pohyblivých složek odměn</t>
  </si>
  <si>
    <t>Nejvyšší částka odstupného přiznaná jediné osobě</t>
  </si>
  <si>
    <t>Celková výše dosud nevyplacených oddálených odměn</t>
  </si>
  <si>
    <t>Již přiznané nároky na oddálené odměny</t>
  </si>
  <si>
    <t>Doposud nepřiznané nároky na oddálené odměny</t>
  </si>
  <si>
    <t>Celková výše smluvně zaručených pohyblivých složek odměn</t>
  </si>
  <si>
    <t>Celková výše oddálených odměn přiznaných a vyplacených během daného účetního období</t>
  </si>
  <si>
    <t>Výše oddálených odměn o které byly odměny sníženy v důsledku úprav na základě výkonnosti</t>
  </si>
  <si>
    <t>Pohyblivé složka odměn u ostatních typů nástrojů s odloženou splatností - celkem</t>
  </si>
  <si>
    <t>Celková výše odstupného vyplaceného během daného účetního období</t>
  </si>
  <si>
    <t>Celková výše pohyblivých složek odměn s odloženou splatností v daném účetním období</t>
  </si>
  <si>
    <t>Pohyblivé složky odměn u ostatních typů nástrojů - celkem</t>
  </si>
  <si>
    <t>Hlavní parametry a zdůvodnění všech systémů pohyblivých složek odměny a dalších nepeněžních výhod</t>
  </si>
  <si>
    <t>Informace o výkonnostních kritériích, na nichž je založeno přiznání nároku na akcie, opce nebo pohyblivé složky odměny</t>
  </si>
  <si>
    <t>Počet zasedání hlavního orgánu instituce, jenž na odměňování dohlíží během příslušného účetního období</t>
  </si>
  <si>
    <t xml:space="preserve"> Informací o složení a mandátu výboru pro odměňován, pokud je zřízen</t>
  </si>
  <si>
    <t>Informace o externím poradci, jehož služby byly využity při stanovování zásad odměňování</t>
  </si>
  <si>
    <t>Informace o úloze příslušných zainteresovaných subjektů</t>
  </si>
  <si>
    <t xml:space="preserve"> Informace o vazbě mezi odměnou a výkonností</t>
  </si>
  <si>
    <t>Zásady odměňování I</t>
  </si>
  <si>
    <t>Zásady odměňování II</t>
  </si>
  <si>
    <t>Nejdůležitější charakteristiky systému odměňování, včetně informací o kritériích používaných k měření výkonnosti,  o úpravách o riziko, zásadách pro oddálení nároku na pohyblivou složku odměny a kritériích pro jejich přiznání</t>
  </si>
  <si>
    <t>Informace o rozhodovacím procesu použitém pro stanovení zásad odměňování</t>
  </si>
  <si>
    <t>Poměry mezi stálou a pohyblivou složkou odměny stanovené podle čl. 94 odst. 1 písm. g) směrnice 2013/36/EU</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</si>
  <si>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</si>
  <si>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</si>
  <si>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</si>
  <si>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</si>
  <si>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</si>
  <si>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</si>
  <si>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</si>
  <si>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„po splatnosti“ pro účely účetnictví :</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</si>
  <si>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</si>
  <si>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</si>
  <si>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</si>
  <si>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</si>
  <si>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</si>
  <si>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</si>
  <si>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</si>
  <si>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</si>
  <si>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</si>
  <si>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</si>
  <si>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</si>
  <si>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</si>
  <si>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</si>
  <si>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</si>
  <si>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</si>
  <si>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</si>
  <si>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</si>
  <si>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</si>
  <si>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</si>
  <si>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</si>
  <si>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</si>
  <si>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</si>
  <si>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</si>
  <si>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</si>
  <si>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</si>
  <si>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</si>
  <si>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</si>
  <si>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</si>
  <si>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</si>
  <si>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</si>
  <si>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</si>
  <si>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</si>
  <si>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</si>
  <si>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</si>
  <si>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</si>
  <si>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</si>
  <si>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</si>
  <si>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</si>
  <si>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a)</t>
  </si>
  <si>
    <t>čl. 438 písm. b)</t>
  </si>
  <si>
    <t>čl. 438 písm. c)</t>
  </si>
  <si>
    <t>čl. 438 písm. e)</t>
  </si>
  <si>
    <t>čl. 438 písm. f)</t>
  </si>
  <si>
    <t>čl. 438 pododst. 1</t>
  </si>
  <si>
    <t>čl. 438 písm. d)</t>
  </si>
  <si>
    <t>čl. 439 písm. a)</t>
  </si>
  <si>
    <t>čl. 439 písm. b)</t>
  </si>
  <si>
    <t>čl. 439 písm. c)</t>
  </si>
  <si>
    <t>čl. 439 písm. d)</t>
  </si>
  <si>
    <t>čl. 439 písm. e)</t>
  </si>
  <si>
    <t>čl. 439 písm. f)</t>
  </si>
  <si>
    <t>čl. 439 písm. g)</t>
  </si>
  <si>
    <t>čl. 439 písm. i)</t>
  </si>
  <si>
    <t>čl. 439 písm. h)</t>
  </si>
  <si>
    <t>čl. 440 odst. 1 písm. b)</t>
  </si>
  <si>
    <t>čl. 440 odst. 1 písm. a)</t>
  </si>
  <si>
    <t>čl. 442  písm. a)</t>
  </si>
  <si>
    <t>čl. 442  písm. b)</t>
  </si>
  <si>
    <t>čl. 442  písm. c)</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</si>
  <si>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</si>
  <si>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</si>
  <si>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</si>
  <si>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</si>
  <si>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</si>
  <si>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</si>
  <si>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</si>
  <si>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</si>
  <si>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</si>
  <si>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</si>
  <si>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</si>
  <si>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</si>
  <si>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</si>
  <si>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</si>
  <si>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</si>
  <si>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</si>
  <si>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</si>
  <si>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</si>
  <si>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</si>
  <si>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</si>
  <si>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a)</t>
  </si>
  <si>
    <t>čl. 449 písm. b)</t>
  </si>
  <si>
    <t>čl. 449 písm. c)</t>
  </si>
  <si>
    <t xml:space="preserve">čl. 449 písm. (d), (e) </t>
  </si>
  <si>
    <t>čl. 449 písm. g)</t>
  </si>
  <si>
    <t>čl. 449 písm. f)</t>
  </si>
  <si>
    <t>čl. 449 písm. h)</t>
  </si>
  <si>
    <t>čl. 449 písm. k)</t>
  </si>
  <si>
    <t>čl. 449 písm. i)</t>
  </si>
  <si>
    <t>čl. 449 písm. l)</t>
  </si>
  <si>
    <t>čl. 449 písm. m)</t>
  </si>
  <si>
    <t>čl. 449 písm. j)</t>
  </si>
  <si>
    <t>čl. 449 písm. (j) (i)</t>
  </si>
  <si>
    <t>čl. 449 písm. j) (ii)</t>
  </si>
  <si>
    <t>čl. 449 písm. j) (iii)</t>
  </si>
  <si>
    <t>čl. 449 písm. j) (iv)</t>
  </si>
  <si>
    <t>čl. 449 písm. j) (v)</t>
  </si>
  <si>
    <t>čl. 449 písm. j) (vi)</t>
  </si>
  <si>
    <t>čl. 449 písm. n)</t>
  </si>
  <si>
    <t>čl. 449 písm. o) (i)</t>
  </si>
  <si>
    <t>čl. 449 písm. o) (ii)</t>
  </si>
  <si>
    <t>čl. 449 písm. p), q)</t>
  </si>
  <si>
    <t>čl. 449 písm. r)</t>
  </si>
  <si>
    <t>čl. 450 písm. a)</t>
  </si>
  <si>
    <t>čl. 450 písm. b)</t>
  </si>
  <si>
    <t>čl. 450 písm. c)</t>
  </si>
  <si>
    <t>čl. 450 písm. d)</t>
  </si>
  <si>
    <t>čl. 450 písm. e)</t>
  </si>
  <si>
    <t>čl. 450 písm. f)</t>
  </si>
  <si>
    <t>Souhrnné kvantitativní informace o odměnách v členění podle oblasti podnikání</t>
  </si>
  <si>
    <t>Vrcholné vedení</t>
  </si>
  <si>
    <t>Pracovníci, jejichž činnost má podstatný dopad na rizikový profil instituce</t>
  </si>
  <si>
    <t>Počet přijemců</t>
  </si>
  <si>
    <t>Korporátní bankovnictví</t>
  </si>
  <si>
    <t>…</t>
  </si>
  <si>
    <t>Souhrnné kvantitativní informace o odměnách v členění na vrcholné vedení a na pracovníky, jejichž činnost má podstatný dopad na rizikový profil instituce</t>
  </si>
  <si>
    <t>čl. 450 odst. 1 písm. h)</t>
  </si>
  <si>
    <t>Instituce, které jsou významné z hlediska své velikosti, vnitřní organizace a povahy, rozsahu a složitosti svých činností, zpřístupní kvantitativní informace uvedené v tomto článku rovněž na úrovni členů vedoucího orgánu instituce.</t>
  </si>
  <si>
    <t>Zásady odměňování III</t>
  </si>
  <si>
    <t>Část 15b</t>
  </si>
  <si>
    <t>čl. 450 odst. 2</t>
  </si>
  <si>
    <t>Jiná aktiva nemající povahu úvěrového závazku</t>
  </si>
  <si>
    <t>čl. 447 písm. a)</t>
  </si>
  <si>
    <t>čl. 447 písm. b)</t>
  </si>
  <si>
    <t>čl. 447 písm. c)</t>
  </si>
  <si>
    <t>čl. 448 písm. a)</t>
  </si>
  <si>
    <t>čl. 448 písm. b)</t>
  </si>
  <si>
    <t>Datum uveřejnění informace</t>
  </si>
  <si>
    <t>Informace platné k datu</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</si>
  <si>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</si>
  <si>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</si>
  <si>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</si>
  <si>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</si>
  <si>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</si>
  <si>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</si>
  <si>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</si>
  <si>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</si>
  <si>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</si>
  <si>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</si>
  <si>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</si>
  <si>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</si>
  <si>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</si>
  <si>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</si>
  <si>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</si>
  <si>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</si>
  <si>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</si>
  <si>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</si>
  <si>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</si>
  <si>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</si>
  <si>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</si>
  <si>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</si>
  <si>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</si>
  <si>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</si>
  <si>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</si>
  <si>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</si>
  <si>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</si>
  <si>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</si>
  <si>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</si>
  <si>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</si>
  <si>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</si>
  <si>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</si>
  <si>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</si>
  <si>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</si>
  <si>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</si>
  <si>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</si>
  <si>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</si>
  <si>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čl. 451 písm. a)</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</si>
  <si>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</si>
  <si>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</si>
  <si>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</si>
  <si>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</si>
  <si>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</si>
  <si>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</si>
  <si>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</si>
  <si>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</si>
  <si>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</si>
  <si>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</si>
  <si>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</si>
  <si>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čl. 452 písm. b) (i)</t>
  </si>
  <si>
    <t xml:space="preserve">čl. 452 písm. b) (i) </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</si>
  <si>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</si>
  <si>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</si>
  <si>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</si>
  <si>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</si>
  <si>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</si>
  <si>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</si>
  <si>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</si>
  <si>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</si>
  <si>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</si>
  <si>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</si>
  <si>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</si>
  <si>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</si>
  <si>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</si>
  <si>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</si>
  <si>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</si>
  <si>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</si>
  <si>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</si>
  <si>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</si>
  <si>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</si>
  <si>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</si>
  <si>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čl. 452 písm. e)</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</si>
  <si>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</si>
  <si>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</si>
  <si>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</si>
  <si>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</si>
  <si>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</si>
  <si>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</si>
  <si>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</si>
  <si>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</si>
  <si>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</si>
  <si>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</si>
  <si>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</si>
  <si>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</si>
  <si>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</si>
  <si>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</si>
  <si>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451 písm. e)</t>
  </si>
  <si>
    <t>čl. 453 písm. g)</t>
  </si>
  <si>
    <t>čl. 455 písm. a)</t>
  </si>
  <si>
    <t>čl. 455 písm. b)</t>
  </si>
  <si>
    <t>čl. 455 písm. c)</t>
  </si>
  <si>
    <t>čl. 455 písm. d)</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</si>
  <si>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</si>
  <si>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</si>
  <si>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</si>
  <si>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</si>
  <si>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</si>
  <si>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Rozčlenění celkové míry expozice a sesouhlasení celkové míry expozice s důležitými informacemi zpřístupněnými ve zveřejněné účetní závěrce</t>
  </si>
  <si>
    <t>Objem odúčtovaných položek ve svěřenecké správě podle čl. 429 odst. 11</t>
  </si>
  <si>
    <t>Popis postupů použitých k řízení rizika nadměrné páky</t>
  </si>
  <si>
    <t xml:space="preserve"> Popis faktorů, které měly vliv na pákový poměr během období, kterého se zpřístupněný pákový poměr týká</t>
  </si>
  <si>
    <t>čl. 451 písm.  b)</t>
  </si>
  <si>
    <t>čl. 451 písm.  c)</t>
  </si>
  <si>
    <t>čl. 451 písm.  d)</t>
  </si>
  <si>
    <t>čl. 451  písm. e)</t>
  </si>
  <si>
    <t>Střední hodnota</t>
  </si>
  <si>
    <t>čl. 447 písm. d), e)</t>
  </si>
  <si>
    <t>Popis přístupů používaných pro zpětné testování a validaci přesnosti a konzistentnosti interních modelů a procesů modelování</t>
  </si>
  <si>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</si>
  <si>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</si>
  <si>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</si>
  <si>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</si>
  <si>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</si>
  <si>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</si>
  <si>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</si>
  <si>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</si>
  <si>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</si>
  <si>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</si>
  <si>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</si>
  <si>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Uvedení způsobu, jak instituce uplatňuje čl. 499 odst. 2 a 3;</t>
  </si>
  <si>
    <t>Popis procesů interních ratingů</t>
  </si>
  <si>
    <t>Zvláštní výbor pro rizika je zřízen - ANO/NE</t>
  </si>
  <si>
    <t>Údaje o kapitálu a kapitálových požadavcích</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</si>
  <si>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</si>
  <si>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</si>
  <si>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</si>
  <si>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</si>
  <si>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</si>
  <si>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</si>
  <si>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</si>
  <si>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</si>
  <si>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</si>
  <si>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</si>
  <si>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</si>
  <si>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</si>
  <si>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</si>
  <si>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</si>
  <si>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</si>
  <si>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</si>
  <si>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</si>
  <si>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</si>
  <si>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</si>
  <si>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Přechodná šablona pro zpřístupňování informací o kapitálu podle čl. 437 odst. 1 písm. d) a e) a čl. 492 odst. 3 nařízení</t>
  </si>
  <si>
    <t>Přechodná šablona pro zpřístupňování informací o kapitálu podle čl. 437 odst. 1  písm. a) nařízení s výjimkou úplného sesouhlasení položek, filtrů a odpočtů na rozvahu v rámci auditované účetní závěrky</t>
  </si>
  <si>
    <t>Šablona pro zpřístupňování informací o kapitálu podle čl. 437 odst. 1  písm. a) nařízení s výjimkou úplného sesouhlasení položek, filtrů a odpočtů na rozvahu v rámci auditované účetní závěrky</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</si>
  <si>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</si>
  <si>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</si>
  <si>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</si>
  <si>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</si>
  <si>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</si>
  <si>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</si>
  <si>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</si>
  <si>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</si>
  <si>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</si>
  <si>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</si>
  <si>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</si>
  <si>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</si>
  <si>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</si>
  <si>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</si>
  <si>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</si>
  <si>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</si>
  <si>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</si>
  <si>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</si>
  <si>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EBA Guidelines on unencumbered assets, EBA/GL/2014/03</t>
  </si>
  <si>
    <t>Informace o koncentracích tržního nebo úvěrového rizika v rámci snižování úvěrového rizika</t>
  </si>
  <si>
    <t>Draft of Implementing Technical Standards (ITS) on disclosure for leverage ratio - pokryje celý článek 451.</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</si>
  <si>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</si>
  <si>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</si>
  <si>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</si>
  <si>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</si>
  <si>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</si>
  <si>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</si>
  <si>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</si>
  <si>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</si>
  <si>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</si>
  <si>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Výkaz A-Aktiva</t>
  </si>
  <si>
    <t>Účetní hodnota zatížených aktiv</t>
  </si>
  <si>
    <t xml:space="preserve">Reálná hodnota zatížených aktiv </t>
  </si>
  <si>
    <t>Účetní hodnota nezatížených aktiv</t>
  </si>
  <si>
    <t>Reálná hodnota nezatížených aktiv</t>
  </si>
  <si>
    <t>Aktiva vykazující instituce</t>
  </si>
  <si>
    <t>Kapitálové nástroje</t>
  </si>
  <si>
    <t>Dluhové cenné papíry</t>
  </si>
  <si>
    <t>Ostatní aktiva</t>
  </si>
  <si>
    <t>Výkaz B-Přijaté zajištění (kolaterál)</t>
  </si>
  <si>
    <t xml:space="preserve">Reálná hodnota přijatého zatíženého zajištění nebo emitovaných vlastních dluhových cenných papírů </t>
  </si>
  <si>
    <t>Reálná hodnota přijatého zajištění nebo zatížitelných emitovaných vlastních dluhových cenných papírů</t>
  </si>
  <si>
    <t>Zajištění přijaté vykazující institucí</t>
  </si>
  <si>
    <t>Ostatní přijaté zajištění</t>
  </si>
  <si>
    <t>Emitované vlastní dluhové cenné papíry jiné než kryté dluhopisy nebo cenné papíry kryté aktivy (ABS).</t>
  </si>
  <si>
    <t xml:space="preserve">Výkaz C-Zatížená aktiva/přijaté zajištění a související závazky </t>
  </si>
  <si>
    <t>Účetní hodnota vybraných finančních závazků</t>
  </si>
  <si>
    <t>Aktiva, přijaté zajištění a emitované vlastní dluhové CP  jiné než kryté dluhopisy a zatížené ABS</t>
  </si>
  <si>
    <t>D- informace o významu zatížení</t>
  </si>
  <si>
    <t>Vyrovnávací závazky, podmíněné závazky nebo zapůjčené cenné papíry</t>
  </si>
  <si>
    <t>čl. 443</t>
  </si>
  <si>
    <t xml:space="preserve">Takto označená pole nevyplňujte. </t>
  </si>
  <si>
    <t>nařízení (EU) č. 575/2013</t>
  </si>
  <si>
    <t>Tuto část uveřejňují i významné dceřinné podniky na základě čl. 13 druhého pododst. nařízení (EU) č. 575/2013</t>
  </si>
  <si>
    <t>čl. 453 písm.  f)</t>
  </si>
  <si>
    <t>Kapitálový požadavek podle hlavy III kapitoly 2 nařízení 2013/575/EU</t>
  </si>
  <si>
    <t>Kapitálový požadavek podle hlavy III kapitoly 3 nařízení 2013/575/EU</t>
  </si>
  <si>
    <t>Kapitálový požadavek podle hlavy III kapitoly 4 nařízení 2013/575/EU</t>
  </si>
  <si>
    <t>Seznam údajů uveřejňovaných podle Části osmé, nařízení č. 575/2013/EU</t>
  </si>
  <si>
    <t xml:space="preserve">Kapitál III - do 31.12. 2017- uveřejňují osoby podle čl. 13 nařízení č. 575/2013/EU* </t>
  </si>
  <si>
    <t xml:space="preserve">Kapitál IV - od 1.1. 2018 - uveřejňují osoby podle čl. 13 nařízení č. 575/2013/EU* </t>
  </si>
  <si>
    <t xml:space="preserve">Požadavky na kapitál - uveřejňují osoby podle čl. 13 nařízení č. 575/2013/EU* </t>
  </si>
  <si>
    <t xml:space="preserve">Zásady odměňování I - uveřejňují osoby podle čl. 13 nařízení č. 575/2013/EU* </t>
  </si>
  <si>
    <t xml:space="preserve">* Tuto část uveřejňují i významné dceřiné podniky na základě čl. 13 druhého pododst. nařízení č. 575/2013/EU* </t>
  </si>
  <si>
    <t>nařízení č. 575/2013/EU</t>
  </si>
  <si>
    <t>Tuto část uveřejňují i významné dceřinné podniky na základě čl. 13 druhého pododst.nařízení č. 575/2013/EU</t>
  </si>
  <si>
    <t>Tuto část uveřejňují i významné dceřinné podniky na základě čl. 13 druhého pododst. nařízení č. 575/2013/EU</t>
  </si>
  <si>
    <t>(A)
ODKAZ NA ČLÁNEK nařízení č. 575/2013/EU</t>
  </si>
  <si>
    <t>(C)
HODNOTY, NA KTERÉ SE VZTAHUJE ZACHÁZENÍ PLATNÉ PŘED NAŘÍZENÍM (EU) č. 575/2013, NEBO ZBYTKOVÁ ČÁSTKA STANOVENÁ V nařízení č. 575/2013/EU</t>
  </si>
  <si>
    <t>Odkaz na článek nařízení č. 575/2013/EU</t>
  </si>
  <si>
    <t>Instituce zpřístupňují níže uvedené informace týkající se splnění požadavků stanovených v článku 92 nařízení č. 575/2013/EU a v článku 73 směrnice 2013/36/EU</t>
  </si>
  <si>
    <t>nařízení č. 575/2013/EU čl. 450 odst. 1 písm. g)</t>
  </si>
  <si>
    <t xml:space="preserve">Páka - uveřejňují osoby podle čl. 13 nařízení č. 575/2013/EU* </t>
  </si>
  <si>
    <t xml:space="preserve">Zásady odměňování III - uveřejňují osoby podle čl. 13 nařízení č. 575/2013/EU* </t>
  </si>
  <si>
    <t xml:space="preserve">Kapitál I - uveřejňují osoby podle čl. 13 nařízení č. 575/2013/EU* </t>
  </si>
  <si>
    <t xml:space="preserve">Kapitál II - uveřejňují osoby podle čl. 13 nařízení č. 575/2013/EU* </t>
  </si>
  <si>
    <t xml:space="preserve">Kapitál V - uveřejňují osoby podle čl. 13 nařízení č. 575/2013/EU* </t>
  </si>
  <si>
    <t xml:space="preserve">Požadavky na kapitál - uveřejňují osoby podle čl. 13 nařízení č. 575/2013/EU*  </t>
  </si>
  <si>
    <t xml:space="preserve">Kapitálové rezervy - uveřejňují osoby podle čl. 13 nařízení č. 575/2013/EU* </t>
  </si>
  <si>
    <t xml:space="preserve">Úpravy o úvěrové riziko I - uveřejňují osoby podle čl. 13 nařízení č. 575/2013/EU* </t>
  </si>
  <si>
    <t xml:space="preserve">Úpravy o úvěrové riziko II - uveřejňují osoby podle čl. 13 nařízení č. 575/2013/EU*  </t>
  </si>
  <si>
    <t xml:space="preserve">Zásady odměňování II - uveřejňují osoby podle čl. 13 nařízení č. 575/2013/EU* </t>
  </si>
  <si>
    <t xml:space="preserve">Použití technik snižování úvěrového rizika - uveřejňují osoby podle čl. 13 nařízení č. 575/2013/EU* </t>
  </si>
  <si>
    <t>ANO</t>
  </si>
  <si>
    <t xml:space="preserve">NE </t>
  </si>
  <si>
    <t>tis. CZK</t>
  </si>
  <si>
    <t>(31/12/2014)</t>
  </si>
  <si>
    <t>Česká exportní banka, a.s.</t>
  </si>
  <si>
    <t>Věčný</t>
  </si>
  <si>
    <t>Individuální</t>
  </si>
  <si>
    <t>CZ0008040987</t>
  </si>
  <si>
    <t>CZ0008040995</t>
  </si>
  <si>
    <t>Vlastní kapitál akcionářů</t>
  </si>
  <si>
    <t>10</t>
  </si>
  <si>
    <t>není registrována na reg.trhu</t>
  </si>
  <si>
    <t>nepoužitelné</t>
  </si>
  <si>
    <t>0</t>
  </si>
  <si>
    <t>Česká expotní banka, a.s. nemúže dle Zákona 58/1995 Sb., o pojišťování a financování vývozu se státní podporou nabývat jakékoliv majetkové podíly.</t>
  </si>
  <si>
    <t>zákon č. 90/2012 Sb., o obchodních společnostech a družstvech (zákon o obchodních korporacích), zákon č. 89/2012 Sb., občanský zákoník</t>
  </si>
  <si>
    <r>
      <t xml:space="preserve">Další podrobnosti
</t>
    </r>
    <r>
      <rPr>
        <i/>
        <u/>
        <sz val="10"/>
        <rFont val="Arial"/>
        <family val="2"/>
        <charset val="238"/>
      </rPr>
      <t>z toho:</t>
    </r>
    <r>
      <rPr>
        <i/>
        <sz val="10"/>
        <rFont val="Arial"/>
        <family val="2"/>
        <charset val="238"/>
      </rPr>
      <t xml:space="preserve"> Expozice SME</t>
    </r>
  </si>
  <si>
    <r>
      <rPr>
        <b/>
        <sz val="10"/>
        <rFont val="Arial"/>
        <family val="2"/>
        <charset val="238"/>
      </rPr>
      <t>Rozdělení všech expozic - po účetních kompenzacích a bez zohlednění účinků snižování úvěrového rizika 
podle zbytkové splatnosti</t>
    </r>
    <r>
      <rPr>
        <sz val="10"/>
        <rFont val="Arial"/>
        <family val="2"/>
        <charset val="238"/>
      </rPr>
      <t>, a to v členění podle jednotlivých kategorií expozic, případně s dalšími podrobnostmi</t>
    </r>
  </si>
  <si>
    <r>
      <rPr>
        <b/>
        <sz val="10"/>
        <rFont val="Arial"/>
        <family val="2"/>
        <charset val="238"/>
      </rPr>
      <t xml:space="preserve"> Rozdělení expozic - po účetních kompenzacích a bez zohlednění účinků snižování úvěrového rizika 
podle odvětví nebo druhu protistrany</t>
    </r>
    <r>
      <rPr>
        <sz val="10"/>
        <rFont val="Arial"/>
        <family val="2"/>
        <charset val="238"/>
      </rPr>
      <t>, a to v členění podle kategorií expozic, včetně uvedení expozice vůči malým a středním podnikům, případně s dalšími podrobnostmi</t>
    </r>
  </si>
  <si>
    <r>
      <rPr>
        <b/>
        <sz val="10"/>
        <rFont val="Arial"/>
        <family val="2"/>
        <charset val="238"/>
      </rPr>
      <t>Zeměpisné rozdělení expozic - po účetních kompenzacích a bez zohlednění účinků snižování úvěrového rizika</t>
    </r>
    <r>
      <rPr>
        <sz val="10"/>
        <rFont val="Arial"/>
        <family val="2"/>
        <charset val="238"/>
      </rPr>
      <t>, 
a to v členění ve významných oblastech podle podstatných kategorií expozic, případně s dalšími podrobnostmi</t>
    </r>
  </si>
  <si>
    <t xml:space="preserve"> kapitálové požadavky vypočítané podle čl. 92 odst. 3 písm. d)</t>
  </si>
  <si>
    <t xml:space="preserve">Termín není upraven žádnou účetní směrnicí, z čehož plyne, že po splatnosti je každé aktivum neuhrazené k datu sjednané splatnosti viz - „Finanční aktivum je po splatnosti, když protistrana neplnila ve smluvně sjednaném datu splatnosti“ (Účetnictví podle mezinárodních účetních standardů účetního výkaznictví, Josef Jílek, Jitka Svobodová, Grada Publishing, a.s. 2013). </t>
  </si>
  <si>
    <t xml:space="preserve">IAS 39 bod 59: „Hodnota finančního aktiva nebo skupiny finančních aktiv se snížila nebo ke ztrátám ze snížení hodnoty došlo pouze tehdy, když existuje objektivní důkaz snížení hodnoty v důsledku jedné nebo více událostí, ke kterým došlo po prvotním zaúčtování aktiva („ztrátová událost“), a když tato událost (nebo události) má vliv na odhadované budoucí peněžní toky finančního aktiva nebo skupiny finančních aktiv, které lze spolehlivě odhadnout.“ </t>
  </si>
  <si>
    <t>(mil. Kč)</t>
  </si>
  <si>
    <t>Položky vlastního kapitálu a aktiv</t>
  </si>
  <si>
    <t>Kapitál</t>
  </si>
  <si>
    <t>Tier 1 (T1) kapitál</t>
  </si>
  <si>
    <t>Kmenový tier 1 (CET1) kapitál</t>
  </si>
  <si>
    <t>Nástroje použitelné pro CET1 kapitál</t>
  </si>
  <si>
    <t>Základní kapitál</t>
  </si>
  <si>
    <t>OCI - Reálná hodnota celkem</t>
  </si>
  <si>
    <t>Rezervní fondy</t>
  </si>
  <si>
    <t>Úpravy CET1 kapitálu z důvodu použití obezřetnostních filtrů</t>
  </si>
  <si>
    <t>(-) Nehmotný majetek brutto</t>
  </si>
  <si>
    <t>Ostatní přechodné úpravy CET1 kapitálu</t>
  </si>
  <si>
    <t>(-) Oprávky nehmotného majetku</t>
  </si>
  <si>
    <t>z toho:</t>
  </si>
  <si>
    <t>Nehmotný majetek 
brutto</t>
  </si>
  <si>
    <t>Oprávky nehmotného majetku</t>
  </si>
  <si>
    <t>Aktiva celkem</t>
  </si>
  <si>
    <t>Finanční aktiva k obchodování</t>
  </si>
  <si>
    <t>Realizovatelná finanční aktiva</t>
  </si>
  <si>
    <t>Úvěry a jiné pohledávky</t>
  </si>
  <si>
    <t>Finanční investice držené do splatnosti</t>
  </si>
  <si>
    <t>OCI -
Reálná hodnota</t>
  </si>
  <si>
    <t>Závazky celkem</t>
  </si>
  <si>
    <t>Rezervy</t>
  </si>
  <si>
    <t>Ostatní závazky</t>
  </si>
  <si>
    <t>Vlastní kapitál celkem</t>
  </si>
  <si>
    <t>Úplné sesouhlasení položek kmenového kapitálu tier 1 na rozvahu v rámci auditované účetní závěrky instituce</t>
  </si>
  <si>
    <t>Výkaz o finanční situaci</t>
  </si>
  <si>
    <t>AKTIVA</t>
  </si>
  <si>
    <t>Hotovost a vklady u centrální banky</t>
  </si>
  <si>
    <t>Zajišťovací deriváty s kladnou reálnou hodnotou</t>
  </si>
  <si>
    <t>Dlouhodobý hmotný majetek</t>
  </si>
  <si>
    <t>Dlouhodobý nehmotný majetek</t>
  </si>
  <si>
    <t>Splatná daňová pohledávka</t>
  </si>
  <si>
    <t>Odložená daňová pohledávka</t>
  </si>
  <si>
    <t>ZÁVAZKY A VLASTNÍ KAPITÁL</t>
  </si>
  <si>
    <t>Finanční závazky z obchodování</t>
  </si>
  <si>
    <t>Finanční závazky v naběhlé hodnotě a zajištěné závazky</t>
  </si>
  <si>
    <t>Zajišťovací deriváty se zápornou reálnou hodnotou</t>
  </si>
  <si>
    <t>Oceňovací rozdíly</t>
  </si>
  <si>
    <t>z toho: OCI ze zajišťovacích derivátů k zajištění peněžních toků</t>
  </si>
  <si>
    <t>z toho: OCI z realizovatelných finančních aktiv</t>
  </si>
  <si>
    <t>Ostatní účelové fondy ze zisku</t>
  </si>
  <si>
    <t>Závazky a vlastní kapitál celkem</t>
  </si>
  <si>
    <t>Položky regulatorního kapitálu</t>
  </si>
  <si>
    <t>Kumulovaný ostatní úplný výsledek hospodaření (OCI) a jiné rezervy</t>
  </si>
  <si>
    <t>S</t>
  </si>
  <si>
    <t>z toho: Rezervní fond na zajištění peněžních toků</t>
  </si>
  <si>
    <t>(-) OCI - Reálná hodnota ze zajišťovacích derivátů k zajištění PT</t>
  </si>
  <si>
    <t>z toho: (-) Úpravy hodnot podle požadavků pro obezřetné oceňování</t>
  </si>
  <si>
    <t>(-) Jiná nehmotná aktiva</t>
  </si>
  <si>
    <t>Vyhláška č.163/2014 Sb. , Příloha 14</t>
  </si>
  <si>
    <t xml:space="preserve"> kapitálové požadavky:</t>
  </si>
  <si>
    <t>Člen představenstva</t>
  </si>
  <si>
    <t>Člen dozorčí rady</t>
  </si>
  <si>
    <t xml:space="preserve">Jsou stavoveny zásady pro výběr pracovníků stanovující, mimo jiné - požadavky na důvěryhodnost, znalosti a zkušenosti osob, jimiž organizace zabezpečuje výkon svých činností, včetně členů orgánů a výborů, 
- požadavky na celkové znalosti a zkušenosti osob tvořících vedoucí orgán, 
- působnosti a požadavky při: prokazování požadovaných znalostí a zkušeností a důvěryhodnosti, prověřování trvající důvěryhodnosti, aj. 
</t>
  </si>
  <si>
    <t xml:space="preserve">Při výběru kandidátů a jejich následném schvalování je podporována rozmanitost s cílem zajistit rovnoměrné zastoupení odborníků, aby byly odborně pokryty, všechny stěžejní/strategické oblasti působnosti organizace a vedoucí orgán, jako celek, mohl odpovídajícím způsobem vykonávat svou činnost.
K řádnému posouzení a následné nominaci kandidáta, předkládá tento zejména svůj profesní
životopis, Výpis z rejstříku trestů, doklad o nejvyšším dosaženém vzdělání, profesní doporučení (reference) z předchozích pracovních působení a stručnou koncepci za oblast, za kterou bude ve vedoucím orgánu odpovídat. Motivace a osobnostní předpoklady kandidátů jsou posuzovány, mimo jiné, i formou pohovoru se zástupci akcionářů.
</t>
  </si>
  <si>
    <t>Souhrnné zásady odměňování pracovníků banky jsou schvalovány na úrovni dozorčí rady. Zásady odměňování členů orgánů jsou schvalovány na úrovni valné hromady.</t>
  </si>
  <si>
    <t>Výbor pro odměňování není zřízen.</t>
  </si>
  <si>
    <t>Nevyužíváme služeb externího poradce.</t>
  </si>
  <si>
    <t>Služeb uvedených subjektů nevyužíváme.</t>
  </si>
  <si>
    <t>Pevná část odměny je stanovena na základě ohodnocení dimenze (velikosti) pracovní pozice, tj. postavení v rámci organizační hierarchie, rozhodovací pravomoci, stupně dosaženého vzdělání, míry vlivu na implementaci a strategii, komplexnosti řešených problémů, zodpovědnosti za vedení/řízení aj. Variabilní část odměny je přiznána na základě vyhodnocení plnění stanovených ukazatelů zahrnujících finanční a nefinanční výkonová kritéria, individuální a celofiremní výkonová kritéria, K.O. kritéria.</t>
  </si>
  <si>
    <t>max. 1:1</t>
  </si>
  <si>
    <t>Počet přijemců      [osoby]</t>
  </si>
  <si>
    <t>x</t>
  </si>
  <si>
    <t>Výše oddálených odměn, o které byly odměny sníženy v důsledku úprav na základě výkonnosti</t>
  </si>
  <si>
    <t>Banka čtvrtletně zkoumá, zda existují objektivní důkazy o znehodnocení jednotlivého finančního aktiva. Jestliže existuje objektivní důkaz, že došlo ke znehodnocení pohledávky, výše ztráty plynoucí ze snížení její hodnoty je vypočítána jako rozdíl mezi účetní hodnotou a současnou hodnotou očekávaných budoucích peněžních toků diskontovaných původní efektivní úrokovou sazbou. Účetní hodnota aktiv je snížena prostřednictvím opravných položek a výše ztráty ze snížení hodnoty je zachycena ve výkazu zisku a ztráty. Banka tvoří rezervy na očekávanou ekonomickou ztrátu vzniklou z pravděpodobného plnění z podrozvahových položek (např. vystavených záruk atp.), pokud existuje povinnost (právní nebo věcná) z těchto závazků plnit a zároveň je možné provést přiměřeně spolehlivý odhad plnění.</t>
  </si>
  <si>
    <t>Tuto část uveřejňují i významné dceřiné podniky na z. čl. 13 druhého pododst. nařízení č. 575/2013/EU</t>
  </si>
  <si>
    <t>úvěrové riziko</t>
  </si>
  <si>
    <t>tržní riziko</t>
  </si>
  <si>
    <t>riziko likvidity</t>
  </si>
  <si>
    <t>riziko koncentrace</t>
  </si>
  <si>
    <t>operační riziko</t>
  </si>
  <si>
    <t>Strategii řízení rizik schvaluje představenstvo, základem strategie je akceptovatelná míra úvěrového rizika jako maximální přijatelná ztráta plynoucí z rizikových operací. Pro oblast úvěrového rizika Banka udržuje ustálený systém řízení, v rámci kterého identifikuje a měří úvěrové riziko, porovnává s limity stanovenými regulátorem nebo odvozené od akceptované míry úvěrového rizika, monitoruje sledované expozice, reportuje informace o úvěrovém riziku a přijímá opatření ke snížení úvěrového rizika.</t>
  </si>
  <si>
    <t>Úsek řízení rizik</t>
  </si>
  <si>
    <t>Odbor řízení úvěrového rizika</t>
  </si>
  <si>
    <t>Úvěrový výbor</t>
  </si>
  <si>
    <t>Řídí úvěrové riziko na portfoliové úrovni, tržní rizika, rizika likvidity, koncentrace a operační rizika</t>
  </si>
  <si>
    <t>Řídí úvěrové riziko spojené s jednotlivými transakcemi</t>
  </si>
  <si>
    <t>Delegována pravomoc představenstva pro rozhodování a posuzování otázek spojených s problematikou tržních rizik a rizika likvidity</t>
  </si>
  <si>
    <t xml:space="preserve">Komise pro řízení operačních rizik 
(ORCO) </t>
  </si>
  <si>
    <t>Komise pro řízení aktiv a pasiv 
(ALCO)</t>
  </si>
  <si>
    <t>Základní technikou snižování úvěrového rizika Banky je pojištění vývozních úvěrových rizik EGAP. Ve smyslu zákona č. 58/1995 Sb. je Banka povinna sjednat na zabezpečení splácení poskytnutého podpořeného financování zajištění, s výjimkou refinančních úvěrů, pokud není sjednáno pojištění vývozních úvěrových rizik pojistitelných EGAP podle § 1 odst. 2 zákona č. 58/1995 Sb.
K zajištění úvěrového rizika Banka používá dále zejména hotovostní kolaterál uložený u Banky, záruky vystavené tuzemskými bonitními bankami nebo bankovními subjekty se sídlem v zemích EU a OECD, dluhové cenné papíry vydané centrální vládou ČR. Banka akceptuje i další druhy zajištění jako jsou směnky, ručitelská prohlášení atp. Přijaté zajištění je evidováno u jednotlivých produktů v informačním systému Banky.
Banka nevyužívá k minimalizaci úvěrového rizika úvěrové deriváty.</t>
  </si>
  <si>
    <t xml:space="preserve">Obchodní strategie ČEB je formulována v souladu se Strategií řízení rizik v návaznosti na exportní strategii ČR pro období 2012 až 2020, a to především v zaměření na prioritní teritoria, prioritní klientské segmenty a prioritní exportní odvětví. ČEB zároveň podporuje proexportní aktivity rozvíjené MZV ČR v oblasti identifikace nových exportních teritorií a exportních příležitostí.
Rizikový profil ČEB definuje Strategie řízení rizik, tj. rizika, kterým ČEB je nebo může být vystavena a dále:
• zásady a metody řízení jednotlivých rizik podstupovaných bankou,
• zásady pro posuzování významnosti při řízení rizik,
• akceptovanou míru rizika,
• soustavu limitů pro omezení podstupovaných rizik,
• zásady pro sestavení a úpravy pohotovostního plánu pro případ krize likvidity,
• zásady pro vymezení povolených produktů, činností nebo systémů, měn, teritorií a  protistran, atd.
ČEB soustavně řídí úvěrové riziko, tržní riziko, riziko likvidity, riziko koncentrace, riziko nadměrné páky, operační riziko, riziko strategické a reputační. </t>
  </si>
  <si>
    <t>Delegována pravomoc představenstva pro rozhodování a posuzování otázek spojených s problematikou operačních rizik, včetně oblastí vztahujících se k řízení informační bezpečnosti banky</t>
  </si>
  <si>
    <t>Banka čtvrtletně na základě stresových scénářů simuluje specifická rizika spojená s potenciální krizí jména, krizí trhu a kombinovanou krizí a kvantifikuje pravděpodobné dopady do likviditních pozic při změně realizovatelné splatnosti jednotlivých položek anebo změně likvidních předpokladů. Banka udržuje likviditní rezervu na adekvátní úrovni vzhledem k podstupovanému riziku. Pro případ likviditních problémů v rámci mimořádných situací jsou připraveny pohotovostní plány. Pro zajištění finančních zdrojů pro financování obchodních aktivit Banky v hlavních měnách je zpracován Plán získávání zdrojů (potřeba finančních zdrojů vyplývající z finančně-obchodního plánu na příslušný rok).</t>
  </si>
  <si>
    <t>Všechny složky kapitálu zahnruté do výpočtu kapitálových poměrů Banky odpovídají nařízení č. 575/2013/EU.</t>
  </si>
  <si>
    <t>Tuto část uveřejňují i významné dceřiné podniky na základě čl. 13 druhého pododst. nařízení č. 575/2013/EU</t>
  </si>
  <si>
    <t>Započtení finančních aktiv a závazků:</t>
  </si>
  <si>
    <t>v mil. CZK</t>
  </si>
  <si>
    <t>Hrubá výše finančních aktiv</t>
  </si>
  <si>
    <t>Hrubá výše finančních aktiv započtená</t>
  </si>
  <si>
    <t>Hrubá výše finančních aktiv vykázaná v rozvaze</t>
  </si>
  <si>
    <t>Dopad rámcových dohod 
o započtení</t>
  </si>
  <si>
    <t>Peněžní               kolaterál</t>
  </si>
  <si>
    <t>Čistá částka</t>
  </si>
  <si>
    <t>Pasiva celkem</t>
  </si>
  <si>
    <t>Hodnotu expozice měří Banka metodou oceňování podle tržní hodnoty ve smyslu článku 274 nařízení č. 575/2013/EU, jako součet současných reprodukčních nákladů a případné budoucí úvěrové expozice.</t>
  </si>
  <si>
    <t>Banka nemá úvěrové deriváty.</t>
  </si>
  <si>
    <t>viz tabulka 
níže</t>
  </si>
  <si>
    <t>0%</t>
  </si>
  <si>
    <t>Zeměpisné rozdělení svých úvěrových expozic relevantních pro výpočet proticyklické kapitálové rezervy</t>
  </si>
  <si>
    <t>Expozice 
[tis. CZK]</t>
  </si>
  <si>
    <t xml:space="preserve">Azerbajdžán                                                                                         </t>
  </si>
  <si>
    <t xml:space="preserve">Bělorusko          </t>
  </si>
  <si>
    <t xml:space="preserve">Bulharsko                 </t>
  </si>
  <si>
    <t xml:space="preserve">Černá Hora       </t>
  </si>
  <si>
    <t xml:space="preserve">Česká republika                                                                                     </t>
  </si>
  <si>
    <t>Francie</t>
  </si>
  <si>
    <t xml:space="preserve">Gruzie </t>
  </si>
  <si>
    <t>Kypr</t>
  </si>
  <si>
    <t xml:space="preserve">Mauritius                                                                                           </t>
  </si>
  <si>
    <t>Nepál</t>
  </si>
  <si>
    <t xml:space="preserve">Rusko                                                                                               </t>
  </si>
  <si>
    <t xml:space="preserve">Slovenská republika                                                                                 </t>
  </si>
  <si>
    <t xml:space="preserve">Spojené státy americké                                                                              </t>
  </si>
  <si>
    <t>Srbsko</t>
  </si>
  <si>
    <t xml:space="preserve">Turecko                                                                                             </t>
  </si>
  <si>
    <t xml:space="preserve">Ukrajina                                                                                            </t>
  </si>
  <si>
    <t>Pro tuto kategorii expozic Banka nevyužívá úvěrová hodnocení určených externích ratingových agentur nebo exportních úvěrových agentur. Pro určení rizikové váhy Banka postupuje podle článku 115 nařízení č. 575/2013/EU.</t>
  </si>
  <si>
    <t>Pro tuto kategorii expozic Banka nevyužívá úvěrová hodnocení určených externích ratingových agentur nebo exportních úvěrových agentur. Pro určení rizikové váhy Banka postupuje podle článku 116 nařízení č. 575/2013/EU.</t>
  </si>
  <si>
    <t>Pro tuto kategorii expozic Banka nevyužívá úvěrová hodnocení určených externích ratingových agentur nebo exportních úvěrových agentur. Pro určení rizikové váhy Banka postupuje podle článku 117 nařízení č. 575/2013/EU.</t>
  </si>
  <si>
    <t>Pro tuto kategorii expozic Banka nevyužívá úvěrová hodnocení určených externích ratingových agentur nebo exportních úvěrových agentur. Pro určení rizikové váhy Banka postupuje podle článku 118 nařízení č. 575/2013/EU.</t>
  </si>
  <si>
    <t>Pro tuto kategorii expozic Banka nevyužívá úvěrová hodnocení určených externích ratingových agentur nebo exportních úvěrových agentur. Pro určení rizikové váhy Banka postupuje podle článku 122 nařízení č. 575/2013/EU.</t>
  </si>
  <si>
    <t>Banka nepodstupuje retailové expozice.</t>
  </si>
  <si>
    <t>Pro určení rizikové váhy Banka postupuje podle článku 124, 125 a 126 nařízení č. 575/2013/EU.</t>
  </si>
  <si>
    <t>Pro určení rizikové váhy Banka postupuje podle článku 127 nařízení č. 575/2013/EU.</t>
  </si>
  <si>
    <t>Banka nepodstupuje expozice s obzvláště vysokým rizikem.</t>
  </si>
  <si>
    <t>Pro určení rizikové váhy Banka postupuje podle článku 129 nařízení č. 575/2013/EU, jako ke krytým dluhopisům, pro které není k dispozici úvěrové hodnocení.</t>
  </si>
  <si>
    <t>Banka nepodstupuje sekuritizované expozice.</t>
  </si>
  <si>
    <t xml:space="preserve">Banka nevyužívá krátkodobá úvěrová hodnocení určených externích ratingových agentur. </t>
  </si>
  <si>
    <t>Pro tuto kategorii expozic Banka nevyužívá úvěrová hodnocení určených externích ratingových agentur. Pro určení rizikové váhy Banka postupuje podle článku 132 nařízení č. 575/2013/EU.</t>
  </si>
  <si>
    <t>Pro určení rizikové váhy pro tuto kategorii expozic Banka postupuje podle článku 134 nařízení č. 575/2013/EU.</t>
  </si>
  <si>
    <t>Banka nevyužívá standardizovaný přístup.</t>
  </si>
  <si>
    <t>Banka používá metodu základního ukazatele.</t>
  </si>
  <si>
    <t>Banka používá pouze metodu základního ukazatele.</t>
  </si>
  <si>
    <t>Banka pro výpočet kapitálového požadavku k operačnímu riziku používá přístup základního ukazatele (tzv. přístup BIA).
Kapitálový požadavek k operačnímu riziku podle přístupu BIA je roven 15 % z hodnoty relevantního ukazatele. Relevantní ukazatel se stanovuje jako tříletý průměr součtu čistého úrokového a čistého neúrokového výnosu z údajů za poslední 3 účetní období podle údajů účetní závěrky Banky ověřené auditorem.</t>
  </si>
  <si>
    <t>Měsíčně</t>
  </si>
  <si>
    <t>Riziko plynoucí z pohybu tržních úrokových sazeb a jeho možného nepříznivého dopadu na přecenění pozic bankovního portfolia. Jedná se především o dopady na hodnotu klientských úvěrů a vkladů, běžných účtů, dluhopisů (vydaných i držených bankou), zajišťovacích úrokových a měnových derivátů.</t>
  </si>
  <si>
    <t>Pohledávky a závazky zachycené pouze v účetní evidenci banky (např. běžné účty, loro, nostro,  kolaterálové účty atd.) vstupují do analýz úrokového rizika se splatností O/N. Peněžní toky poskytnutých úvěrů, které jsou klasifikovány jako nestandardní a horší jsou sníženy o  koeficient spoluúčasti ČEB na pojištění úvěru. K vybraným nestandardním úvěrům komise ALCO může schválit jiné předpoklady o krácení peněžních toků (včetně jejich 100% snížení).</t>
  </si>
  <si>
    <t>Výpočet dopadu úrokového šoku při paralelním  posunu úrokových sazeb o +200 bps / -200 bps. 
(hodnoty v CZK)</t>
  </si>
  <si>
    <t>CZK</t>
  </si>
  <si>
    <t>RUB</t>
  </si>
  <si>
    <t>PLN</t>
  </si>
  <si>
    <t>pákový poměr pro Tier 1</t>
  </si>
  <si>
    <t>Potenciální budoucí expozice z derivátů</t>
  </si>
  <si>
    <t>Celková míra expozic úhrnem</t>
  </si>
  <si>
    <t>Kapitál Tier 1</t>
  </si>
  <si>
    <t>Pákový poměr pro Tier 1</t>
  </si>
  <si>
    <t>Podnikové expozice</t>
  </si>
  <si>
    <t>Celková hodnota expozic 
[tis. CZK]</t>
  </si>
  <si>
    <t>Kategorie expozic, 
které jsou kryté hotovostním kolaterálem</t>
  </si>
  <si>
    <t>Kategorie expozic, 
které jsou kryté zárukami</t>
  </si>
  <si>
    <t>Expozice vůči  centrálním vládám a centrálním bankám</t>
  </si>
  <si>
    <t>Banka nemá akciové expozice.</t>
  </si>
  <si>
    <t>Česká exportní banka, a.s. není ovládající osobou žádné společnosti.
Ovládající osobou České exportní banky, a.s., je stát. 
Stát vykonává svá akcionářská práva přímo prostřednictvím ministerstev a dále nepřímo prostřednictvím Exportní garanční a pojišťovací společnost, a.s.</t>
  </si>
  <si>
    <r>
      <t>Česká exportní banka, a.s.</t>
    </r>
    <r>
      <rPr>
        <i/>
        <sz val="10"/>
        <rFont val="Arial"/>
        <family val="2"/>
        <charset val="238"/>
      </rPr>
      <t/>
    </r>
  </si>
  <si>
    <t>Banka tvoří kmenový kapitál Tier 1. Podmínky a složení kapitálu Tier 1 viz Část 3.</t>
  </si>
  <si>
    <t>V šabloně chybí samostatná oblast pro uvedení KP pro úpravy ocenění o úvěrové riziko - standardizovaná metoda:</t>
  </si>
  <si>
    <t>Rozdělení expozic podle odvětví nebo druhu protistrany (zde se uvede odvětví/druh protistrany)</t>
  </si>
  <si>
    <t>Kategorie expozic (zde se uvede kategorie expozice k danému odvětví/druhu protistrany uvedeném ve sloupci A)*</t>
  </si>
  <si>
    <t>Zeměpisné rozdělení expozic (zde se uvede zeměpisná oblast)</t>
  </si>
  <si>
    <t>Členění ve významných oblastech podle podstatných kategorií expozic (zde se uvede kategorie expozice k oblasti uvedené ve sloupci A)*</t>
  </si>
  <si>
    <t>Objem 
[ tis. CZK]</t>
  </si>
  <si>
    <t xml:space="preserve">Střední hodnota </t>
  </si>
  <si>
    <t>Obchodní portfolio</t>
  </si>
  <si>
    <t>Investiční portfolio</t>
  </si>
  <si>
    <t>Normativní úpravy použité na vedlejší kapitál tier 1 s ohledem na objemy, na které se vztahuje zacházení platné v době před nařízením o kapitálových požadavcích</t>
  </si>
  <si>
    <t>Přímé a nepřímé kapitálové investice instituce do nástrojů zahrnovaných do kapitálu tier 2 a podřízených půjček subjektů finančního sektoru, v nichž instituce má významnou investici (po odečtení způsobilých krátkých pozice) (záporná hodnota)</t>
  </si>
  <si>
    <t>(31/12/2015)</t>
  </si>
  <si>
    <t>OCI -
Odložená daň</t>
  </si>
  <si>
    <t>Splatný daňový závazek</t>
  </si>
  <si>
    <t>Neuhrazená ztráta</t>
  </si>
  <si>
    <t>Ztráta</t>
  </si>
  <si>
    <t>4q/2015</t>
  </si>
  <si>
    <t>3q/2015</t>
  </si>
  <si>
    <t>2q/2015</t>
  </si>
  <si>
    <t>1q/2015</t>
  </si>
  <si>
    <t>14</t>
  </si>
  <si>
    <t xml:space="preserve">Pevná část odměny je stanovena na základě ohodnocení pracovní pozice, tj. postavení v rámci organizační hierarchie, rozhodovací pravomoci, stupně dosaženého vzdělání, míry vlivu na implementaci a strategii, komplexnosti řešených problémů, zodpovědnosti za vedení/řízení aj. Nenároková variabilní část odměny je přiznána na základě vyhodnocení plnění stanovených ukazatelů zahrnujících finanční a nefinanční výkonová kritéria, individuální a celofiremní kritéria, K.O. kritéria (kapitálová přiměřenost). Pro vybrané pozice s významným vlivem na celkový rizikový profil organizace je aplikován princip oddálení variabilní složky odměny - 5 let, 50:50/60:40. </t>
  </si>
  <si>
    <t>Finanční, nefinanční, obezřetnostní, riziková, obchodní, provozní a K.O. kritéria (kapitálová přiměřenost).</t>
  </si>
  <si>
    <t xml:space="preserve">Nenároková variabilní část odměny je přiznána na základě vyhodnocení plnění stanovených ukazatelů zahrnujících finanční a nefinanční výkonová kritéria, individuální a celofiremní kritéria, K.O. kritéria (kapitálová přiměřenost). Pro vybrané pozice s významným vlivem na celkový rizikový profil organizace je aplikován princip oddálení variabilní složky odměny - 5 let, 50:50/60:40. </t>
  </si>
  <si>
    <t>Strategii řízení rizik schvaluje představenstvo, základem strategie je akceptovatelná míra tržního rizika jako maximální přijatelná ztráta plynoucí z rizikových operací a expozic. Řízení tržního rizika v Bance je proces zahrnující identifikování, měření a průběžnou kontrolu využití limitů, analyzování a pravidelné vykazování jednotlivých rizik komisi ALCO a vedení Banky s cílem řídit negativní finanční dopady, ke kterým v důsledku těchto nepříznivých změn tržních cen může dojít.</t>
  </si>
  <si>
    <t>Strategii řízení rizik schvaluje představenstvo, základem strategie je akceptovatelná míra rizika likvidity jako minimální doba přežití alespoň 2 měsíců podle standardního scénáře likvidity za všechny měny celkem.
Pro oblast řízení rizika likvidity Banka udržuje ustálený systém řízení, který na denní bázi monitoruje stav a výhled likvidity a porovnává je s velikostí likviditní rezervy.</t>
  </si>
  <si>
    <t>Strategii řízení rizik schvaluje představenstvo, základem strategie je akceptovatelná míra rizika koncentrace jako maximální přijatelná ztráta plynoucí z rizikových operací. Pro oblast řízení rizika koncentrace Banka udržuje ustálený systém řízení, který monitoruje sledované expozice a porovnává je s limity odvozenými od akceptované míry rizika koncentrace.</t>
  </si>
  <si>
    <r>
      <t>riziko nadměrné páky</t>
    </r>
    <r>
      <rPr>
        <sz val="12"/>
        <color theme="1"/>
        <rFont val="Times New Roman"/>
        <family val="1"/>
        <charset val="238"/>
      </rPr>
      <t xml:space="preserve"> </t>
    </r>
  </si>
  <si>
    <t>Strategii řízení rizik schvaluje představenstvo, základem strategie je akceptovatelná míra rizika nadměrné páky jako minimální podíl kapitálu a celkové míry expozic. Pro oblast rizika nadměrné páky Banka udržuje ustálený systém řízení, který monitoruje riziko, výsledky měření porovnává s limity odvozenými od akceptované míry rizika nadměrné páky a reportuje vedení Banky, příp. přijímá opatření ke snížení rizika nadměrné páky.</t>
  </si>
  <si>
    <t>Strategii řízení rizik schvaluje představenstvo; akceptovaná míra operačního rizika je schvalována formou akceptace úrovně operačních rizik pro jednotlivé produkty, činnosti a systémy Banky. Systém řízení operačních rizik se sestává z identifikace/analýzy operačních rizik, jejich monitorování a měření, reportování operačních rizik a přijímání opatření ke snížení operačních rizik (vytvoření nápravných plánů).</t>
  </si>
  <si>
    <t>Výkonná jednotka pro řízení rizik v bance zahrnuje Oddělení řízení bankovních rizik a Odbor řízení úvěrového rizika</t>
  </si>
  <si>
    <t>Oddělení řízení bankovních rizik</t>
  </si>
  <si>
    <t>Delegována pravomoc představenstva pro rozhodování a posuzování otázek spojených s problematikou úvěrového rizika, rizika koncentrace a rizika nadměrné páky</t>
  </si>
  <si>
    <t>Vedení Banky je denně informováno o aktuálním úvěrovém riziku, zejména o dodržování regulatorních a interních signálních limitů pro velké expozice, limitů stanovených pro řízení úvěrového rizika portfolia a limitů pro omezení rizika nadměrné páky a rizika koncentrace.
Oddělení řízení bankovních rizik předkládá k projednání Úvěrovému výboru měsíčně výsledky analýzy úvěrového portfolia a rizika koncentrace a čtvrtletně výsledky stresového testování úvěrového portfolia a rizika koncentrace (vše včetně rizika nadměrné páky).
Členové Úvěrového výboru jsou neprodleně informováni o všech překročeních limitů nebo signálních limitů stanovených pro řízení úvěrového rizika, rizika koncentrace a rizika nadměrné páky. O překročení limitů ohrožujících dodržení akceptované míry rizik, resp. limitů stanovených regulátorem, je informováno také představenstvo.</t>
  </si>
  <si>
    <t>Vedení Banky je denně informováno o aktuální expozici vůči tržním rizikům (informace o hodnotě VaR a zpětném testování VaR, výsledky citlivostní analýzy a informace o měnovém riziku) a o riziku likvidity (základní a alternativní scénář likvidity, dodržování limitů a ukazatelů likvidity).
Pravidelně měsíčně je v souhrnné formě předkládána zpráva o stavu a vývoji tržních rizik a rizika likvidity výboru ALCO.
Členové ALCO jsou neprodleně informováni o všech překročeních limitů nebo signálních limitů stanovených pro řízení tržních rizik a rizika likvidity. O překročení limitů ohrožujících dodržení akceptované míry tržního rizika nebo rizika likvidity je informováno představenstvo. Čtvrtletně anebo aktuálně podle vývoje operačních rizik je o celkové expozici Banky vůči operačním rizikům (souhrnný přehled vývoje operačních rizik s vyhodnocením událostí a efektů operačních rizik) informována komise ORCO.</t>
  </si>
  <si>
    <t>Nejvýznamnější koncentrací rizika vůči poskytovatelům zajištění jsou rizika spojená s pojištěním úvěrového rizika exportní pojišťovnou ve smyslu zákona č. 58/1995 Sb. se zárukou vlády ČR. Riziko koncentrace vznikající v důsledku používání ostatních technik snižování úvěrového rizika není významné, tato rizika jsou monitorována v rámci měsíční analýzy úvěrového portfolia a rizika koncentrace, nejsou však omezována limity. 
Pro oblast tržních rizik Banka udržuje ustálený systém řízení, který na denní bázi monitoruje stav rizikových expozic a porovnává je s limity odvozenými od akceptované míry tržních rizik. Banka k minimalizaci měnových a úrokových rizik využívá měnové spotové operace a termínové operace (forwardy, měnové swapy, úrokové swapy).</t>
  </si>
  <si>
    <t>Systém řízení rizik odpovídá rozsahu aktivit ČEB.
Banka při řízení rizik tradičně udržuje princip limitovaného rizikového profilu, který je založen na systému vnitřních limitů pro jednotlivé druhy rizik, produkty a dlužníky.
Koncepce řízení rizik v ČEB je ve všech oblastech řízení rizik v souladu s regulatorními požadavky stanovenými nařízením (EU) č. 575/2013, o obezřetnostních požadavcích na úvěrové instituce a investiční podniky, vyhláškou ČNB č. 163/2014 Sb., o výkonu činnosti bank, spořitelních a úvěrních družstev a obchodníků s cennými papíry a s mezinárodními účetními standardy.
Proces řízení rizik je v ČEB nezávislý na obchodních útvarech. Výkonnou jednotkou pro tento proces je Úsek řízení rizik. Řízením úvěrového rizika spojeného s jednotlivými transakcemi je pověřen Odbor řízení úvěrového rizika. Řízením úvěrového rizika na portfoliové úrovni, tržních rizik, operačních rizik, rizika likvidity, rizika koncentrace a rizika nadměrné páky je pověřeno Oddělení řízení bankovních rizik. Proces řízení rizik je zastřešen představenstvem, které je pravidelně informováno o podstupovaném riziku. Představenstvo stanovuje a pravidelně vyhodnocuje akceptovanou míru rizika.</t>
  </si>
  <si>
    <t>Banka nepodstupuje akciové ani komoditní riziko.
Ve vazbě na rizikový profil ČEB stanovuje, průběžně posuzuje a udržuje kapitálové zdroje ke krytí podstupovaných rizik, případně uplatňuje jiné postupy. K tomuto účelu stanovuje postupy, metody a limity pro řízení rizika spojeného s kapitálem a kapitálovými poměry ve Strategii řízení kapitálu.
K naplňování zákonné povinnosti v oblasti plánování a průběžného udržování vnitřně stanoveného kapitálu ve výši, struktuře a rozložení ČEB udržuje tzv. systém vnitřně stanoveného kapitálu (SVSK). Metody pro vyhodnocování a měření jednotlivých rizik zařazených do SVSK, které banka v návaznosti na svůj rizikový profil používá, schvaluje představenstvo. Kvantifikovatelná rizika jsou vyhodnocena v podobě vnitřně stanovené kapitálové potřeby. Další rizika v rámci SVSK jsou pokryta kvalitativními opatřeními v oblasti řízení rizik, organizace procesů a kontrolních mechanismů (etický kodex, komunikační politika atp.). Vnitřně stanovený kapitál byl v roce 2015 dostatečný pro pokrytí rizik podstupovaných ČEB (představenstvo Banky schválilo dne 22.3.2016).</t>
  </si>
  <si>
    <t>Řízení jednotlivých rizik vychází ze Strategie řízení rizik a Strategie řízení kapitálu, které schvaluje představenstvo.
Představenstvo stanovuje minimálně jednou ročně akceptovanou míru rizika, která je vrchním limitem soustavy limitů ČEB. 
Akceptovaná míra rizika je stanovena samostatně pro úvěrové riziko, tržní riziko a riziko koncentrace jako maximální přijatelná ztráta plynoucí z rizikových operací či expozic. Akceptovaná míra rizika likvidity je stanovena jako minimální doba přežití alespoň 2 měsíců podle standardního scénáře likvidity za všechny měny celkem.</t>
  </si>
  <si>
    <t>Akceptovaná míra rizika nadměrné páky je stanovena jako minimální poměr kapitálu Tier 1 a celkové míry expozic ve výši testovací hodnoty EU. Akceptovaná míra operačního rizika je stanovována rozhodnutím o akceptaci úrovně operačních rizik v souladu s provedenou analýzou operačních rizik.
Akceptovaná míra rizika je v ČEB vázána na kapitál. Na krytí tržního rizika je alokováno 25 % kapitálu, úvěrového rizika 40 % kapitálu a ostatních rizik 35 % kapitálu (zejména riziko operační, likvidity, nadměrné páky, reputační a strategické) (představenstvo Banky schválilo dne 4.6.2015).</t>
  </si>
  <si>
    <t>ALCO - 12 , ORCO - 4, Úvěrový výbor - 46</t>
  </si>
  <si>
    <t>Představenstvo je pravidelně čtvrtletně informováno o míře podstupovaného rizika a o využití limitů a signálních limitů stanovených Bankou, v rámci informace o stavu a vývoji rizik.
O dodržování akceptované míry rizika je informována čtvrtletně dozorčí rada.</t>
  </si>
  <si>
    <t>Vedení banky je denně informováno o aktuálním úvěrovém riziku, zejména o dodržování regulatorních a signálních limitů pro velké expozice a ostatních limitů stanovených pro řízení úvěrového rizika portfolia a rizika koncentrace.</t>
  </si>
  <si>
    <t>Vedení Banky je dále denně informováno o aktuální expozici vůči tržním rizikům (informace o hodnotě VaR a zpětném testování VaR, výsledky citlivostní analýzy a informace o měnovém riziku) a o riziku likvidity (standardní a alternativní scénář likvidity, dodržování regulatorních a interních limitů).</t>
  </si>
  <si>
    <t>Banka v rámci systému vnitřně stanoveného kapitálu řídí a měří kromě rizik, na které se tvoří povinné kapitálové požadavky podle nařízení č. 575/2013/EU, další rizika, kterým Banka je nebo může být vystavena. Ke krytí rizik udržuje přiměřený kapitál nebo uplatňuje jiné postupy.
V návaznosti na rizikový profil a současné i předpokládané aktivity měří Banka v rámci systému vnitřně stanoveného kapitálu riziko úvěrové (včetně rizika vyplývajícího z úvěrových rámců a volných limitů pro obchodování na finančních trzích a settlement rizika), koncentrace, tržní (včetně úrokového rizika investičního portfolia), likvidity, operační, strategické a reputační riziko.
Kvantifikovatelná rizika jsou vyhodnocena v podobě vnitřně stanovené kapitálové potřeby, další rizika jsou pokryta kvalitativními opatřeními v oblasti řízení rizik, organizace procesů a kontrolních mechanismů (etický kodex, komunikační politika atp.).</t>
  </si>
  <si>
    <t xml:space="preserve">Velikost a struktura vnitřně stanoveného (dostupného) kapitálu ke krytí kvantifikovatelných rizik Banky se odvozuje od položek kapitálu stanovených pro účely minimální kapitálové přiměřenosti podle Pilíře 1 (Tier 1). Dodatkovým kapitálovým zdrojem ke krytí rizik z expozic zařazených v dotačním účetním okruhu 02 je dotace ztrát z podpořeného financování ve smyslu § 6 odst. 4 zákona č. 58/1995 Sb.
Kapitálové zdroje jsou v ČEB primárně určeny k podpoře poskytování státní podpory vývozu ve smyslu zákona č. 58/1995 Sb. ČEB posuzuje vnitřně stanovený kapitál ve vztahu k podstupovaným rizikům jako celek a neprovádí alokaci kapitálu k jednotlivým rizikům. Představenstvo může k vybraným rizikům kapitálové zdroje alokovat.
</t>
  </si>
  <si>
    <t xml:space="preserve">Systém vnitřně stanoveného kapitálu je součástí celkového řídícího a kontrolního systému Banky. Představenstvo Banky ročně vyhodnocuje systém vnitřně stanoveného kapitálu, včetně přiměřenosti vnitřně stanoveného kapitálu, v návaznosti na současné i očekávané aktivity Banky a její strategické cíle. O přiměřenosti vnitřně stanoveného kapitálu je Představenstvo Banky informováno pravidelně čtvrtletně. Výkonnou odpovědnost za nastavení a průběžné fungování systému nese Oddělení řízení bankovních rizik.
Metody pro vyhodnocování a měření jednotlivých rizik a strukturu kapitálu pro krytí podstupovaných rizik schvaluje představenstvo ve Strategii řízení kapitálu. Konkrétní výpočet kapitálových požadavků v rámci metod schválených představenstvem pro měření jednotlivých rizik schvalují výbory ALCO (tržní riziko a riziko likvidity), Úvěrový výbor (úvěrové riziko a riziko koncentrace) a ORCO (operační riziko).
</t>
  </si>
  <si>
    <t xml:space="preserve"> Banka neaplikuje dodatečné kapitálové požadavky pro výpočet kapitálového poměru. </t>
  </si>
  <si>
    <t>Banka nepoužívá IRB přístup.</t>
  </si>
  <si>
    <t>Pro účely kalkulace vnitřně stanoveného kapitálu na úvěrové expozice vůči protistraně Banka obecně vychází ze stejného přístupu, vzorců a parametrů, jako pro výpočet regulatorní kapitálové přiměřenosti dle Pilíře 1. Hodnotu expozice z repo obchodů Banka určuje v souladu s částí třetí hlavy II kapitoly 4 nařízení č. 575/2013/EU, hodnotu expozice z derivátů v souladu s částí třetí hlavy II kapitoly 6, metodou oceňování podle tržní hodnoty ve smyslu článku 274 nařízení č. 575/2013/EU, s možností  zohlednění "započtení". Kromě toho Banka v rámci metod měření úvěrového rizika měří a stanovuje kapitálový požadavek k úvěrovému riziku vyplývajícímu z volných úvěrových rámců a limitů pro obchodování na finančních trzích. K volným úvěrovým rámcům a limitům pro expozice vůči protistranám přistupuje Banka jako k podrozvahovým položkám se středním rizikem a původní splatností do 3 měsíců.</t>
  </si>
  <si>
    <t>Banka neuplatňovala v roce 2015 "započtení" derivátových transakcí při výpočtu kapitálového požadavku k úvěrovému riziku protistrany.</t>
  </si>
  <si>
    <t>Kladná tržní hodnota derivátů</t>
  </si>
  <si>
    <t>Záporná tržní hodnota derivátů</t>
  </si>
  <si>
    <t>Nizozemí</t>
  </si>
  <si>
    <t xml:space="preserve">Ostrov Man                                                                                          </t>
  </si>
  <si>
    <t>Tunisko</t>
  </si>
  <si>
    <t>Banka netvoří obecné rezervy na krytí úvěrových ztrát pro úvěrová rizika.
Pro určení specifických úprav o úvěrové riziko Banka postupuje podle nařízení komise (EU) č. 183/2014 ze dne 20. 12. 2013. Pro určení hodnoty expozice Banka zahrnuje do výpočtu specifických úprav o úvěrové riziko pouze hodnoty ověřené v rámci roční účetní závěrky externím auditorem odpovědným za audit účetnictví Banky a po schválení účetní závěrky valnou hromadou Banky. Hodnoty zaznamenané v průběhu účetního roku Banka do výpočtu specifických úprav o úvěrové riziko zahrnuje pouze v případě, pokud byly zohledněny v kmenovém kapitálu Tier 1.
Po účely určení hodnoty expozice podle článku 111 nařízení č. 575/2013/EU a pro účely určení hodnoty expozice v selhání podle článku 178 nařízení (EU) č. 575/2013/EU Banka identifikuje specifické úpravy o úvěrové riziko pro jednotlivé expozice. Tento přístup Banka uplatňuje při výpočtu hodnoty expozice položek aktiv i expozice podrozvahových položek.</t>
  </si>
  <si>
    <t>• ratingy zveřejňované exportní úvěrovou agenturou „EKF - Denmark's official export credit agency“</t>
  </si>
  <si>
    <t>pro všechny typy expozic, standardní postup podle platného nařízení č. 575/2013/EU</t>
  </si>
  <si>
    <t>přiřazování rizikové váhy podle tabulky č. 9 článku 137, odst. 2 nařízení č. 575/2013/EU</t>
  </si>
  <si>
    <t>• ratingová agentura Standard &amp; Poor’s Ratings
• ratingová agentura Moody’s Investors Service
• ratingová agentura Fitch Ratings</t>
  </si>
  <si>
    <t>přiřazení externího ratingu určených externích ratingových agentur stupňům úvěrové kvality - viz níže uvedená tabulka</t>
  </si>
  <si>
    <t>Banka nenabývá akciové expozice. Pro tuto kategorii expozic Banka nevyužívá úvěrová hodnocení určených externích ratingových agentur. Pro určení rizikové váhy Banka postupuje podle článku 133 nařízení č. 575/2013/EU.</t>
  </si>
  <si>
    <t>Přiřazení externího ratingu ratingových agentur stupni úvěrové kvality</t>
  </si>
  <si>
    <t xml:space="preserve">Zapsané ratingové agentury </t>
  </si>
  <si>
    <t>Fitch Ratings</t>
  </si>
  <si>
    <t>Moody’s Investors Service</t>
  </si>
  <si>
    <t>Standard &amp; Poor’s Ratings</t>
  </si>
  <si>
    <t>Převod na stupně úvěrové kvality - dlouhodobý rating</t>
  </si>
  <si>
    <t>AAA, AA</t>
  </si>
  <si>
    <t>Aaa, Aa</t>
  </si>
  <si>
    <t>A</t>
  </si>
  <si>
    <t>BBB</t>
  </si>
  <si>
    <t>Baa</t>
  </si>
  <si>
    <t>BB</t>
  </si>
  <si>
    <t>Ba</t>
  </si>
  <si>
    <t>B</t>
  </si>
  <si>
    <t>CCC a nižší</t>
  </si>
  <si>
    <t>Caa a nižší</t>
  </si>
  <si>
    <t>Převod na stupně úvěrové kvality - krátkodobý rating</t>
  </si>
  <si>
    <t>F1+, F1</t>
  </si>
  <si>
    <t>P-1</t>
  </si>
  <si>
    <t>A-1+</t>
  </si>
  <si>
    <t>F2</t>
  </si>
  <si>
    <t>P-2</t>
  </si>
  <si>
    <t>A-1</t>
  </si>
  <si>
    <t>F3</t>
  </si>
  <si>
    <t>P-3</t>
  </si>
  <si>
    <t>A-2, A-3</t>
  </si>
  <si>
    <t>nižší než F3</t>
  </si>
  <si>
    <t>NP</t>
  </si>
  <si>
    <t>C, D</t>
  </si>
  <si>
    <t xml:space="preserve">-116 504 263   /   36 767 129  </t>
  </si>
  <si>
    <t>158 691 654   /     7 387 390</t>
  </si>
  <si>
    <t xml:space="preserve"> -27 474 480   /   30 265 847</t>
  </si>
  <si>
    <t>4   /    0</t>
  </si>
  <si>
    <t>-909   /   -555</t>
  </si>
  <si>
    <t>-36 729   /   34 927</t>
  </si>
  <si>
    <t>GBP</t>
  </si>
  <si>
    <t>Banka vykazuje a zveřejňuje informace o pákovém poměru, které jsou založené na definicích míry kapitálu se zohledněním i bez zohlednění přechodných ustanovení. Průměrná hodnota pákového poměru v roce 2015 byla 5,2 % (aritmetický průměr pákových poměrů k ultimu čtvrtletí). Pákový poměr k ultimu roku 2015 činil 5,363 %. Banka zpřístupňuje informace o pákovém poměru založeném na Tier 1:</t>
  </si>
  <si>
    <t>Stav ke dni:</t>
  </si>
  <si>
    <t>(v tis. CZK)</t>
  </si>
  <si>
    <t>Stav ke dni 31.12.2015</t>
  </si>
  <si>
    <t>Účetní (jmenovitá) hodnota expozice</t>
  </si>
  <si>
    <t>Hodnota expozice pro pákový poměr</t>
  </si>
  <si>
    <t>Rozvahová aktiva:</t>
  </si>
  <si>
    <t>Finanční deriváty - reálná hodnota</t>
  </si>
  <si>
    <t>Podrozvahové položky:</t>
  </si>
  <si>
    <t>Podrozvahové položky se středním rizikem podle STA</t>
  </si>
  <si>
    <t>Podrozvahové  položky s vysokým rizikem podle STA</t>
  </si>
  <si>
    <t>Banka při řízení rizika nadměrné páky udržuje princip limitovaného rizikového profilu, který vylučuje nadměrný růst úvěrů a podrozvahových závazků. Představenstvo Banky schvaluje akceptovanou míru rizika nadměrné páky založenou na kapitálu Tier 1, Úvěrový výbor schvaluje vnitřní limit pro pákový poměr, který je odvozen od akceptované míry rizika nadměrné páky. Banka na měsíční bázi monitoruje sledované expozice, které jsou zahrnuty do celkové míry expozic Banky a porovnává pákový poměr se stanoveným limitem. Banka provádí pravidelně čtvrtletně stresové testování nadměrné páky.</t>
  </si>
  <si>
    <t>Zvyšující se pákový poměr ve vazbě na pokles bilanční sumy a stavu jistin a příslibů úvěrů. V souladu se strategií ČEB nebyl rok 2015 rokem úvěrové expanze, aktivita obchodních útvarů byla soustředěna na restrukturalizace stávajících obchodních případů.</t>
  </si>
  <si>
    <t>Banka nepoužívá rozvahové započtení úvěrů a vkladů. Při výpočtu kapitálového požadavku k úvěrovému riziku investičního portfolia Banka v roce 2015 neuplatňovala započtení reverzních repo obchodů ani započtení u derivátových transakcí. Banka má stanoveny podmínky uznatelnosti majetkového zajištění týkající se přijímaných typů a hodnoty kolaterálů pro uzavírání obchodů na finančních trzích, resp. při záměru zohledňovat započtení při výpočtu kapitálového požadavku k úvěrovému riziku investičního portfolia, které schvaluje Úvěrový výbor. 
Hodnotu expozice repo obchodů Banka určuje tzv. komplexní metodou finančního kolaterálu, v souladu s částí třetí hlavy II kapitoly 4 nařízení č. 575/2013/EU. Banka v roce 2015 sjednala 48 reverzních repo operací s Českou národní bankou, kde kolaterálem obchodu byly pokladniční poukázky České národní banky v celkovém objemu 42 mld. CZK.</t>
  </si>
  <si>
    <t>Přijaté hotovostní kolaterály představující závazek Banky oceňuje Banka účetní hodnotou.
Kolaterály přijaté ve formě cenných papírů oceňuje Banka reálnou hodnotou, která se stanovuje na základě tržního ocenění předmětu zajištění na měsíční bázi.
Pro výpočet hodnoty finančního kolaterálu v rámci výpočtu kapitálového požadavku k úvěrovému riziku investičního portfolia Banka používá komplexní metodu finančního kolaterálu s použitím regulatorních koeficientů volatility ceny a měny upravené pro danou frekvenci přeceňování.
Banka provádí čtvrtletně stresové testování čisté realizovatelné hodnoty přijatého kolaterálu. Stresové testy zachycují rizika vznikající na základě potenciálních změn tržních podmínek.
Pokud by stresový test poukázal na nižší realizovatelnou hodnotu přijatého kolaterálu, než by tomu mělo být při použití komplexní metody finančního kolaterálu, hodnota přijatého kolaterálu se pro účely výpočtu kapitálového požadavku k úvěrovému riziku investičního portfolia a v angažovanosti odpovídajícím způsobem sníží. V roce 2015 nebyla provedena žádná úprava hodnoty přijatého kolaterálu.</t>
  </si>
  <si>
    <t>• Hotovostní kolaterály představující závazek Banky,
• Dluhové cenné papíry vydané centrálními vládami nebo centrálními bankami, které by podle STA přístupu obdržely 0 % rizikovou váhou.</t>
  </si>
  <si>
    <t>Banka průběžně, minimálně čtvrtletně, monitoruje riziko koncentrace z používání technik snižování úvěrového rizika, tj. rizika spojená s velkou nepřímou expozicí vůči poskytovatelům zajištění a rizika spojená s velkou nepřímou expozicí vůči zajistitelům z pohledu jednotlivých typů technik snižování úvěrového rizika.
Bance nevzniká tržní nebo významné úvěrové riziko v rámci snižování úvěrového rizika.
Vzhledem k tomu, že nejvýznamnější koncentrací rizika vůči poskytovatelům zajištění a typům těchto zajištění jsou rizika spojená se zajištěním pojistnými produkty EGAP se státní zárukou vlády ČR ve smyslu zákona č. 58/1995 Sb. – tvoří téměř 98 % celkové hodnoty uznatelného zajištění uznatelného ve smyslu nařízení č. 575/2013/EU, není riziko koncentrace vznikající v důsledku používání ostatních technik snižování úvěrového rizika významné. Pojištění EGAP se zárukou vlády ČR je pojištěno proti kurzovým rizikům.</t>
  </si>
  <si>
    <t>K ultimu roku 2015 Banka zohledňovala při výpočtu velkých expozic a rizikově vážených expozic pouze hotovostní kolaterál představující závazek Banky.</t>
  </si>
  <si>
    <t xml:space="preserve">K ultimu roku 2015 Banka zohledňovala při výpočtu velkých expozic a rizikově vážených expozic pouze záruku vlády ČR (pojištění úvěrového rizika EGAP podle zákona č. 58/1995 Sb.) a záruky vydané jinými institucemi. Banka nemá akciové expozice. </t>
  </si>
  <si>
    <t>(29/04/2016)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</si>
</sst>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 _K_č"/>
    <numFmt numFmtId="165" formatCode="#,##0.00\ [$CHF]"/>
    <numFmt numFmtId="166" formatCode="#,##0.00\ [$EUR]"/>
    <numFmt numFmtId="167" formatCode="#,##0.00\ [$GBP]"/>
    <numFmt numFmtId="168" formatCode="#,##0.00\ [$USD]"/>
    <numFmt numFmtId="169" formatCode="#,##0,"/>
    <numFmt numFmtId="170" formatCode="0.0%"/>
    <numFmt numFmtId="171" formatCode="#,##0_ ;[Red]\-#,##0\ "/>
    <numFmt numFmtId="172" formatCode="0.000%"/>
  </numFmts>
  <fonts count="90">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u/>
      <sz val="10"/>
      <color indexed="12"/>
      <name val="Arial"/>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sz val="11"/>
      <name val="Calibri"/>
      <family val="2"/>
    </font>
    <font>
      <b/>
      <sz val="12"/>
      <name val="Arial"/>
      <family val="2"/>
    </font>
    <font>
      <b/>
      <sz val="10"/>
      <name val="Arial"/>
      <family val="2"/>
    </font>
    <font>
      <sz val="11"/>
      <name val="Arial"/>
      <family val="2"/>
    </font>
    <font>
      <sz val="9"/>
      <name val="Arial"/>
      <family val="2"/>
    </font>
    <font>
      <i/>
      <sz val="10"/>
      <name val="Arial"/>
      <family val="2"/>
    </font>
    <font>
      <b/>
      <sz val="20"/>
      <color theme="1"/>
      <name val="Arial"/>
      <family val="2"/>
    </font>
    <font>
      <sz val="11"/>
      <color theme="1"/>
      <name val="Arial"/>
      <family val="2"/>
    </font>
    <font>
      <b/>
      <sz val="9"/>
      <color theme="1"/>
      <name val="Arial"/>
      <family val="2"/>
    </font>
    <font>
      <b/>
      <sz val="12"/>
      <color theme="1"/>
      <name val="Cambria"/>
      <family val="1"/>
    </font>
    <font>
      <sz val="11"/>
      <color theme="1"/>
      <name val="Cambria"/>
      <family val="1"/>
    </font>
    <font>
      <i/>
      <sz val="10"/>
      <color rgb="FFFF0000"/>
      <name val="Arial"/>
      <family val="2"/>
      <charset val="238"/>
    </font>
    <font>
      <sz val="10"/>
      <color rgb="FFFF0000"/>
      <name val="Arial"/>
      <family val="2"/>
      <charset val="238"/>
    </font>
    <font>
      <i/>
      <sz val="9"/>
      <color rgb="FFFF0000"/>
      <name val="Calibri"/>
      <family val="2"/>
      <charset val="238"/>
      <scheme val="minor"/>
    </font>
    <font>
      <i/>
      <sz val="11"/>
      <color rgb="FFFF0000"/>
      <name val="Calibri"/>
      <family val="2"/>
      <charset val="238"/>
      <scheme val="minor"/>
    </font>
    <font>
      <sz val="8"/>
      <name val="Arial"/>
      <family val="2"/>
      <charset val="238"/>
    </font>
    <font>
      <b/>
      <i/>
      <sz val="10"/>
      <color indexed="9"/>
      <name val="Arial"/>
      <family val="2"/>
      <charset val="238"/>
    </font>
    <font>
      <i/>
      <sz val="10"/>
      <color indexed="8"/>
      <name val="Arial"/>
      <family val="2"/>
      <charset val="238"/>
    </font>
    <font>
      <i/>
      <sz val="11"/>
      <color theme="1"/>
      <name val="Calibri"/>
      <family val="2"/>
      <charset val="238"/>
      <scheme val="minor"/>
    </font>
    <font>
      <b/>
      <i/>
      <sz val="10"/>
      <color rgb="FFFF0000"/>
      <name val="Arial"/>
      <family val="2"/>
      <charset val="238"/>
    </font>
    <font>
      <i/>
      <sz val="10"/>
      <color rgb="FFFF0000"/>
      <name val="Calibri"/>
      <family val="2"/>
      <charset val="238"/>
      <scheme val="minor"/>
    </font>
    <font>
      <i/>
      <u/>
      <sz val="10"/>
      <name val="Arial"/>
      <family val="2"/>
      <charset val="238"/>
    </font>
    <font>
      <i/>
      <sz val="10"/>
      <color theme="1"/>
      <name val="Arial"/>
      <family val="2"/>
      <charset val="238"/>
    </font>
    <font>
      <b/>
      <sz val="9"/>
      <name val="Arial"/>
      <family val="2"/>
      <charset val="238"/>
    </font>
    <font>
      <sz val="7.5"/>
      <color theme="1"/>
      <name val="Arial"/>
      <family val="2"/>
      <charset val="238"/>
    </font>
    <font>
      <b/>
      <i/>
      <sz val="9"/>
      <name val="Arial"/>
      <family val="2"/>
      <charset val="238"/>
    </font>
    <font>
      <i/>
      <sz val="7.5"/>
      <color theme="1"/>
      <name val="Arial"/>
      <family val="2"/>
      <charset val="238"/>
    </font>
    <font>
      <b/>
      <sz val="8"/>
      <color theme="1"/>
      <name val="Arial"/>
      <family val="2"/>
      <charset val="238"/>
    </font>
    <font>
      <b/>
      <i/>
      <sz val="8"/>
      <color theme="1"/>
      <name val="Arial"/>
      <family val="2"/>
      <charset val="238"/>
    </font>
    <font>
      <b/>
      <sz val="8"/>
      <name val="Arial"/>
      <family val="2"/>
      <charset val="238"/>
    </font>
    <font>
      <b/>
      <i/>
      <sz val="8"/>
      <name val="Arial"/>
      <family val="2"/>
      <charset val="238"/>
    </font>
    <font>
      <sz val="8"/>
      <color theme="1"/>
      <name val="Arial"/>
      <family val="2"/>
      <charset val="238"/>
    </font>
    <font>
      <i/>
      <sz val="8"/>
      <name val="Arial"/>
      <family val="2"/>
      <charset val="238"/>
    </font>
    <font>
      <i/>
      <sz val="8"/>
      <name val="Symbol"/>
      <family val="1"/>
      <charset val="2"/>
    </font>
    <font>
      <i/>
      <sz val="9"/>
      <color theme="1"/>
      <name val="Arial"/>
      <family val="2"/>
      <charset val="238"/>
    </font>
    <font>
      <sz val="8"/>
      <color theme="0" tint="-0.34998626667073579"/>
      <name val="Arial"/>
      <family val="2"/>
      <charset val="238"/>
    </font>
    <font>
      <sz val="9"/>
      <color theme="0" tint="-0.34998626667073579"/>
      <name val="Arial"/>
      <family val="2"/>
      <charset val="238"/>
    </font>
    <font>
      <sz val="9"/>
      <name val="Arial"/>
      <family val="2"/>
      <charset val="238"/>
    </font>
    <font>
      <b/>
      <sz val="11"/>
      <name val="Arial"/>
      <family val="2"/>
      <charset val="238"/>
    </font>
    <font>
      <i/>
      <sz val="8"/>
      <color theme="1"/>
      <name val="Arial"/>
      <family val="2"/>
      <charset val="238"/>
    </font>
    <font>
      <sz val="8"/>
      <color rgb="FFFF0000"/>
      <name val="Arial"/>
      <family val="2"/>
      <charset val="238"/>
    </font>
    <font>
      <b/>
      <sz val="10"/>
      <color indexed="8"/>
      <name val="Arial"/>
      <family val="2"/>
      <charset val="238"/>
    </font>
    <font>
      <b/>
      <i/>
      <u/>
      <sz val="10"/>
      <name val="Arial"/>
      <family val="2"/>
      <charset val="238"/>
    </font>
    <font>
      <sz val="8"/>
      <color indexed="8"/>
      <name val="Arial"/>
      <family val="2"/>
      <charset val="238"/>
    </font>
    <font>
      <sz val="8"/>
      <color theme="1"/>
      <name val="Calibri"/>
      <family val="2"/>
      <charset val="238"/>
      <scheme val="minor"/>
    </font>
    <font>
      <b/>
      <sz val="8"/>
      <name val="Arial"/>
      <family val="2"/>
    </font>
    <font>
      <sz val="8"/>
      <name val="Arial"/>
      <family val="2"/>
    </font>
    <font>
      <sz val="8"/>
      <name val="Calibri"/>
      <family val="2"/>
    </font>
    <font>
      <b/>
      <i/>
      <sz val="11"/>
      <color theme="1"/>
      <name val="Calibri"/>
      <family val="2"/>
      <charset val="238"/>
      <scheme val="minor"/>
    </font>
    <font>
      <b/>
      <i/>
      <sz val="10"/>
      <name val="Arial"/>
      <family val="2"/>
      <charset val="238"/>
    </font>
    <font>
      <b/>
      <i/>
      <sz val="10"/>
      <color indexed="8"/>
      <name val="Arial"/>
      <family val="2"/>
      <charset val="238"/>
    </font>
    <font>
      <i/>
      <sz val="8"/>
      <color theme="1"/>
      <name val="Calibri"/>
      <family val="2"/>
      <charset val="238"/>
      <scheme val="minor"/>
    </font>
    <font>
      <i/>
      <u/>
      <sz val="10"/>
      <color indexed="12"/>
      <name val="Arial"/>
      <family val="2"/>
    </font>
    <font>
      <i/>
      <sz val="10"/>
      <name val="Calibri"/>
      <family val="2"/>
      <charset val="238"/>
      <scheme val="minor"/>
    </font>
    <font>
      <b/>
      <i/>
      <sz val="10"/>
      <color theme="1"/>
      <name val="Arial"/>
      <family val="2"/>
      <charset val="238"/>
    </font>
    <font>
      <i/>
      <sz val="10"/>
      <color rgb="FF00B050"/>
      <name val="Arial"/>
      <family val="2"/>
      <charset val="238"/>
    </font>
    <font>
      <i/>
      <sz val="8"/>
      <color indexed="8"/>
      <name val="Arial"/>
      <family val="2"/>
      <charset val="238"/>
    </font>
    <font>
      <sz val="12"/>
      <color theme="1"/>
      <name val="Times New Roman"/>
      <family val="1"/>
      <charset val="238"/>
    </font>
    <font>
      <b/>
      <sz val="12"/>
      <color theme="1"/>
      <name val="Arial"/>
      <family val="2"/>
      <charset val="238"/>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
      <patternFill patternType="solid">
        <fgColor indexed="27"/>
      </patternFill>
    </fill>
    <fill>
      <patternFill patternType="solid">
        <fgColor rgb="FFFFFFCC"/>
        <bgColor indexed="64"/>
      </patternFill>
    </fill>
    <fill>
      <patternFill patternType="solid">
        <fgColor indexed="31"/>
      </patternFill>
    </fill>
    <fill>
      <patternFill patternType="solid">
        <fgColor rgb="FFEAEAEA"/>
        <bgColor indexed="64"/>
      </patternFill>
    </fill>
  </fills>
  <borders count="1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8"/>
      </top>
      <bottom style="medium">
        <color indexed="64"/>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auto="1"/>
      </left>
      <right style="thin">
        <color auto="1"/>
      </right>
      <top style="medium">
        <color auto="1"/>
      </top>
      <bottom style="medium">
        <color auto="1"/>
      </bottom>
      <diagonal/>
    </border>
    <border>
      <left/>
      <right style="thin">
        <color indexed="8"/>
      </right>
      <top style="medium">
        <color auto="1"/>
      </top>
      <bottom style="medium">
        <color auto="1"/>
      </bottom>
      <diagonal/>
    </border>
    <border>
      <left/>
      <right/>
      <top/>
      <bottom style="double">
        <color indexed="64"/>
      </bottom>
      <diagonal/>
    </border>
    <border>
      <left/>
      <right style="double">
        <color indexed="64"/>
      </right>
      <top style="double">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right/>
      <top/>
      <bottom style="hair">
        <color auto="1"/>
      </bottom>
      <diagonal/>
    </border>
    <border>
      <left/>
      <right style="double">
        <color indexed="64"/>
      </right>
      <top/>
      <bottom style="hair">
        <color auto="1"/>
      </bottom>
      <diagonal/>
    </border>
    <border>
      <left style="double">
        <color indexed="64"/>
      </left>
      <right/>
      <top/>
      <bottom style="hair">
        <color auto="1"/>
      </bottom>
      <diagonal/>
    </border>
    <border>
      <left/>
      <right style="thin">
        <color indexed="64"/>
      </right>
      <top/>
      <bottom style="hair">
        <color auto="1"/>
      </bottom>
      <diagonal/>
    </border>
    <border>
      <left style="double">
        <color indexed="64"/>
      </left>
      <right/>
      <top style="hair">
        <color auto="1"/>
      </top>
      <bottom/>
      <diagonal/>
    </border>
    <border>
      <left/>
      <right style="thin">
        <color indexed="64"/>
      </right>
      <top style="hair">
        <color auto="1"/>
      </top>
      <bottom/>
      <diagonal/>
    </border>
    <border>
      <left/>
      <right/>
      <top style="double">
        <color indexed="64"/>
      </top>
      <bottom style="double">
        <color indexed="64"/>
      </bottom>
      <diagonal/>
    </border>
    <border>
      <left/>
      <right style="double">
        <color indexed="64"/>
      </right>
      <top/>
      <bottom style="thin">
        <color indexed="64"/>
      </bottom>
      <diagonal/>
    </border>
    <border>
      <left/>
      <right/>
      <top style="hair">
        <color auto="1"/>
      </top>
      <bottom/>
      <diagonal/>
    </border>
    <border>
      <left/>
      <right style="double">
        <color indexed="64"/>
      </right>
      <top style="hair">
        <color auto="1"/>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hair">
        <color auto="1"/>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s>
  <cellStyleXfs count="10">
    <xf numFmtId="0" fontId="0" fillId="0" borderId="0"/>
    <xf numFmtId="0" fontId="3" fillId="0" borderId="0" applyNumberFormat="0" applyFill="0" applyBorder="0" applyAlignment="0" applyProtection="0">
      <alignment vertical="top"/>
      <protection locked="0"/>
    </xf>
    <xf numFmtId="0" fontId="29" fillId="0" borderId="0">
      <alignment vertical="center"/>
    </xf>
    <xf numFmtId="0" fontId="30" fillId="3" borderId="53" applyNumberFormat="0" applyFill="0" applyBorder="0" applyAlignment="0" applyProtection="0">
      <alignment horizontal="left"/>
    </xf>
    <xf numFmtId="0" fontId="29" fillId="0" borderId="0">
      <alignment vertical="center"/>
    </xf>
    <xf numFmtId="0" fontId="32" fillId="0" borderId="0" applyNumberFormat="0" applyFill="0" applyBorder="0" applyAlignment="0" applyProtection="0"/>
    <xf numFmtId="3" fontId="29" fillId="12" borderId="13" applyFont="0">
      <alignment horizontal="right" vertical="center"/>
      <protection locked="0"/>
    </xf>
    <xf numFmtId="0" fontId="33" fillId="3" borderId="11" applyFont="0" applyBorder="0">
      <alignment horizontal="center" wrapText="1"/>
    </xf>
    <xf numFmtId="169" fontId="46" fillId="14" borderId="79"/>
    <xf numFmtId="169" fontId="60" fillId="16" borderId="79"/>
  </cellStyleXfs>
  <cellXfs count="1832">
    <xf numFmtId="0" fontId="0" fillId="0" borderId="0" xfId="0"/>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49" fontId="2" fillId="0" borderId="17" xfId="0" applyNumberFormat="1" applyFont="1" applyBorder="1" applyAlignment="1">
      <alignment wrapText="1"/>
    </xf>
    <xf numFmtId="49" fontId="2" fillId="0" borderId="39" xfId="0" applyNumberFormat="1" applyFont="1" applyBorder="1" applyAlignment="1">
      <alignment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0" fontId="8" fillId="0" borderId="0" xfId="0" applyFont="1"/>
    <xf numFmtId="0" fontId="0" fillId="0" borderId="0" xfId="0" applyAlignment="1">
      <alignment horizontal="center" vertical="center"/>
    </xf>
    <xf numFmtId="0" fontId="0" fillId="0" borderId="11" xfId="0" applyBorder="1"/>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4" fontId="2" fillId="0" borderId="32" xfId="0" applyNumberFormat="1" applyFont="1" applyBorder="1" applyAlignment="1">
      <alignment horizontal="center"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49" fontId="11" fillId="0" borderId="13" xfId="0" applyNumberFormat="1" applyFont="1" applyBorder="1" applyAlignment="1">
      <alignment wrapText="1"/>
    </xf>
    <xf numFmtId="0" fontId="11" fillId="0" borderId="13" xfId="0" applyFont="1" applyBorder="1"/>
    <xf numFmtId="0" fontId="11" fillId="0" borderId="0" xfId="0" applyFont="1" applyAlignment="1">
      <alignment vertical="center" wrapText="1"/>
    </xf>
    <xf numFmtId="0" fontId="11" fillId="0" borderId="13" xfId="0" applyFont="1" applyBorder="1" applyAlignment="1">
      <alignment vertical="center" wrapText="1"/>
    </xf>
    <xf numFmtId="0" fontId="11" fillId="0" borderId="17" xfId="0" applyFont="1" applyBorder="1" applyAlignment="1">
      <alignment vertical="center" wrapText="1"/>
    </xf>
    <xf numFmtId="0" fontId="11" fillId="0" borderId="39" xfId="0" applyFont="1" applyBorder="1" applyAlignment="1">
      <alignment vertical="center" wrapText="1"/>
    </xf>
    <xf numFmtId="0" fontId="11" fillId="0" borderId="31" xfId="0" applyFont="1" applyBorder="1" applyAlignment="1">
      <alignment vertical="center" wrapText="1"/>
    </xf>
    <xf numFmtId="49" fontId="11" fillId="0" borderId="41" xfId="0" applyNumberFormat="1" applyFont="1" applyBorder="1" applyAlignment="1">
      <alignment wrapText="1"/>
    </xf>
    <xf numFmtId="0" fontId="11" fillId="0" borderId="0" xfId="0" applyFont="1" applyAlignment="1">
      <alignment wrapText="1"/>
    </xf>
    <xf numFmtId="49" fontId="11" fillId="0" borderId="0" xfId="0" applyNumberFormat="1" applyFont="1" applyAlignment="1">
      <alignment wrapText="1"/>
    </xf>
    <xf numFmtId="49" fontId="11" fillId="0" borderId="17" xfId="0" applyNumberFormat="1" applyFont="1" applyBorder="1" applyAlignment="1">
      <alignment wrapText="1"/>
    </xf>
    <xf numFmtId="49" fontId="11" fillId="0" borderId="39" xfId="0" applyNumberFormat="1" applyFont="1" applyBorder="1" applyAlignment="1">
      <alignment wrapText="1"/>
    </xf>
    <xf numFmtId="49" fontId="11" fillId="0" borderId="15" xfId="0" applyNumberFormat="1" applyFont="1" applyBorder="1" applyAlignment="1">
      <alignment vertical="center" wrapText="1"/>
    </xf>
    <xf numFmtId="0" fontId="11" fillId="0" borderId="17"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0" fontId="11" fillId="0" borderId="39" xfId="0" applyNumberFormat="1" applyFont="1" applyBorder="1" applyAlignment="1">
      <alignment horizontal="left" vertical="center" wrapText="1"/>
    </xf>
    <xf numFmtId="0" fontId="0" fillId="0" borderId="0" xfId="0" applyAlignment="1">
      <alignment wrapText="1"/>
    </xf>
    <xf numFmtId="1" fontId="11" fillId="0" borderId="17" xfId="0" applyNumberFormat="1" applyFont="1" applyBorder="1" applyAlignment="1">
      <alignment horizontal="left" vertical="center" wrapText="1"/>
    </xf>
    <xf numFmtId="0" fontId="11" fillId="0" borderId="17" xfId="0" applyNumberFormat="1" applyFont="1" applyBorder="1" applyAlignment="1">
      <alignment horizontal="left" wrapText="1"/>
    </xf>
    <xf numFmtId="1" fontId="11" fillId="0" borderId="17" xfId="0" applyNumberFormat="1" applyFont="1" applyBorder="1" applyAlignment="1">
      <alignment horizontal="left" wrapText="1"/>
    </xf>
    <xf numFmtId="49" fontId="11" fillId="0" borderId="13" xfId="0" applyNumberFormat="1" applyFont="1" applyBorder="1" applyAlignment="1">
      <alignment vertical="center" wrapText="1"/>
    </xf>
    <xf numFmtId="49" fontId="11" fillId="0" borderId="17" xfId="0" applyNumberFormat="1"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4" fillId="0" borderId="13" xfId="0" applyFont="1" applyBorder="1"/>
    <xf numFmtId="0" fontId="14" fillId="0" borderId="0" xfId="0" applyFont="1" applyBorder="1"/>
    <xf numFmtId="49" fontId="3" fillId="0" borderId="0" xfId="1" applyNumberFormat="1" applyFill="1" applyBorder="1" applyAlignment="1" applyProtection="1">
      <alignment vertical="center" wrapText="1"/>
    </xf>
    <xf numFmtId="49" fontId="11" fillId="0" borderId="40" xfId="0" applyNumberFormat="1" applyFont="1" applyBorder="1" applyAlignment="1">
      <alignment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0" fontId="11" fillId="0" borderId="41" xfId="0" applyFont="1" applyBorder="1" applyAlignment="1">
      <alignment vertical="center" wrapText="1"/>
    </xf>
    <xf numFmtId="0" fontId="11" fillId="0" borderId="45" xfId="0" applyFont="1" applyBorder="1" applyAlignment="1">
      <alignment vertical="center" wrapText="1"/>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4" fillId="0" borderId="27"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0" fontId="2" fillId="4" borderId="36" xfId="0" applyFont="1" applyFill="1" applyBorder="1" applyAlignment="1">
      <alignment horizontal="center" vertical="center"/>
    </xf>
    <xf numFmtId="49" fontId="4" fillId="0" borderId="72" xfId="0" applyNumberFormat="1" applyFont="1" applyFill="1" applyBorder="1" applyAlignment="1">
      <alignment wrapText="1"/>
    </xf>
    <xf numFmtId="0" fontId="18" fillId="0" borderId="72" xfId="0" applyFont="1" applyFill="1" applyBorder="1" applyAlignment="1">
      <alignment vertical="center" wrapText="1"/>
    </xf>
    <xf numFmtId="0" fontId="20" fillId="0" borderId="72" xfId="0" applyFont="1" applyFill="1" applyBorder="1" applyAlignment="1">
      <alignment vertical="center" wrapText="1"/>
    </xf>
    <xf numFmtId="0" fontId="15" fillId="0" borderId="72" xfId="0" applyFont="1" applyFill="1" applyBorder="1" applyAlignment="1">
      <alignment vertical="center" wrapText="1"/>
    </xf>
    <xf numFmtId="0" fontId="19" fillId="0" borderId="72" xfId="0" applyFont="1" applyFill="1" applyBorder="1" applyAlignment="1">
      <alignment vertical="center" wrapText="1"/>
    </xf>
    <xf numFmtId="0" fontId="4" fillId="0" borderId="72" xfId="0" applyFont="1" applyFill="1" applyBorder="1" applyAlignment="1">
      <alignment vertical="center" wrapText="1"/>
    </xf>
    <xf numFmtId="0" fontId="2" fillId="4" borderId="36" xfId="0" applyFont="1" applyFill="1" applyBorder="1" applyAlignment="1">
      <alignment horizontal="center" vertical="center" wrapText="1"/>
    </xf>
    <xf numFmtId="0" fontId="11" fillId="0" borderId="0" xfId="0" applyFont="1"/>
    <xf numFmtId="49" fontId="11" fillId="0" borderId="45" xfId="0" applyNumberFormat="1" applyFont="1" applyBorder="1" applyAlignment="1">
      <alignment wrapText="1"/>
    </xf>
    <xf numFmtId="49" fontId="11" fillId="0" borderId="15" xfId="0" applyNumberFormat="1" applyFont="1" applyBorder="1" applyAlignment="1">
      <alignment wrapText="1"/>
    </xf>
    <xf numFmtId="0" fontId="11" fillId="0" borderId="40" xfId="0" applyFont="1" applyFill="1" applyBorder="1" applyAlignment="1">
      <alignment vertical="center" wrapText="1"/>
    </xf>
    <xf numFmtId="49" fontId="11" fillId="0" borderId="17" xfId="0" applyNumberFormat="1" applyFont="1" applyFill="1" applyBorder="1" applyAlignment="1">
      <alignment wrapText="1"/>
    </xf>
    <xf numFmtId="49" fontId="11" fillId="0" borderId="17" xfId="0" applyNumberFormat="1" applyFont="1" applyFill="1" applyBorder="1" applyAlignment="1">
      <alignment vertical="center" wrapText="1"/>
    </xf>
    <xf numFmtId="0" fontId="11" fillId="0" borderId="0" xfId="0" applyFont="1" applyFill="1"/>
    <xf numFmtId="0" fontId="11" fillId="0" borderId="0" xfId="0" applyFont="1" applyAlignment="1">
      <alignment horizontal="left"/>
    </xf>
    <xf numFmtId="49" fontId="4" fillId="0" borderId="0" xfId="0" applyNumberFormat="1" applyFont="1" applyFill="1" applyBorder="1" applyAlignment="1">
      <alignment wrapText="1"/>
    </xf>
    <xf numFmtId="0" fontId="11" fillId="0" borderId="0" xfId="0" applyFont="1" applyFill="1" applyBorder="1"/>
    <xf numFmtId="49" fontId="1" fillId="0" borderId="0" xfId="0" applyNumberFormat="1" applyFont="1" applyFill="1" applyAlignment="1"/>
    <xf numFmtId="0" fontId="4" fillId="7" borderId="25" xfId="0" applyFont="1" applyFill="1" applyBorder="1"/>
    <xf numFmtId="0" fontId="0" fillId="7" borderId="12" xfId="0" applyFill="1" applyBorder="1"/>
    <xf numFmtId="0" fontId="0" fillId="7" borderId="3" xfId="0" applyFill="1" applyBorder="1"/>
    <xf numFmtId="0" fontId="2" fillId="0" borderId="0" xfId="0" applyFont="1" applyFill="1" applyAlignment="1">
      <alignment wrapText="1"/>
    </xf>
    <xf numFmtId="0" fontId="11"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1" fillId="0" borderId="13" xfId="0" applyFont="1" applyBorder="1" applyAlignment="1">
      <alignment vertical="center"/>
    </xf>
    <xf numFmtId="0" fontId="11" fillId="0" borderId="13" xfId="0" applyFont="1" applyBorder="1" applyAlignment="1">
      <alignment wrapText="1"/>
    </xf>
    <xf numFmtId="0" fontId="11" fillId="0" borderId="31" xfId="0" applyFont="1" applyBorder="1"/>
    <xf numFmtId="0" fontId="11" fillId="0" borderId="58" xfId="0" applyFont="1" applyBorder="1"/>
    <xf numFmtId="0" fontId="11" fillId="0" borderId="0" xfId="0" applyFont="1" applyBorder="1"/>
    <xf numFmtId="0" fontId="11" fillId="0" borderId="27" xfId="0" applyFont="1" applyBorder="1"/>
    <xf numFmtId="0" fontId="11" fillId="0" borderId="23" xfId="0" applyFont="1" applyBorder="1"/>
    <xf numFmtId="0" fontId="11" fillId="0" borderId="25" xfId="0" applyFont="1" applyBorder="1"/>
    <xf numFmtId="0" fontId="11" fillId="0" borderId="12" xfId="0" applyFont="1" applyBorder="1"/>
    <xf numFmtId="0" fontId="11" fillId="0" borderId="13" xfId="0" applyFont="1" applyBorder="1" applyAlignment="1"/>
    <xf numFmtId="0" fontId="11" fillId="0" borderId="31" xfId="0" applyFont="1" applyBorder="1" applyAlignment="1">
      <alignment vertical="center"/>
    </xf>
    <xf numFmtId="0" fontId="11" fillId="0" borderId="31" xfId="0" applyFont="1" applyBorder="1" applyAlignment="1"/>
    <xf numFmtId="0" fontId="11" fillId="0" borderId="41" xfId="0" applyFont="1" applyBorder="1" applyAlignment="1">
      <alignment vertical="center"/>
    </xf>
    <xf numFmtId="0" fontId="11" fillId="0" borderId="41" xfId="0" applyFont="1" applyBorder="1" applyAlignment="1"/>
    <xf numFmtId="0" fontId="11" fillId="0" borderId="11" xfId="0" applyFont="1" applyBorder="1"/>
    <xf numFmtId="0" fontId="11" fillId="0" borderId="11" xfId="0" applyFont="1" applyBorder="1" applyAlignment="1">
      <alignment wrapText="1"/>
    </xf>
    <xf numFmtId="0" fontId="11" fillId="0" borderId="33" xfId="0" applyFont="1" applyBorder="1"/>
    <xf numFmtId="0" fontId="24" fillId="0" borderId="22" xfId="0" applyFont="1" applyFill="1" applyBorder="1" applyAlignment="1">
      <alignment vertical="center" wrapText="1"/>
    </xf>
    <xf numFmtId="0" fontId="24" fillId="0" borderId="72" xfId="0" applyFont="1" applyFill="1" applyBorder="1" applyAlignment="1">
      <alignment vertical="center" wrapText="1"/>
    </xf>
    <xf numFmtId="0" fontId="11" fillId="0" borderId="73" xfId="0" applyFont="1" applyFill="1" applyBorder="1" applyAlignment="1">
      <alignment vertical="center" wrapText="1"/>
    </xf>
    <xf numFmtId="0" fontId="11" fillId="0" borderId="45" xfId="0" applyFont="1" applyFill="1" applyBorder="1" applyAlignment="1">
      <alignment vertical="center" wrapText="1"/>
    </xf>
    <xf numFmtId="0" fontId="11" fillId="0" borderId="71" xfId="0" applyFont="1" applyFill="1" applyBorder="1" applyAlignment="1">
      <alignment vertical="center" wrapText="1"/>
    </xf>
    <xf numFmtId="0" fontId="11" fillId="0" borderId="15" xfId="0" applyFont="1" applyFill="1" applyBorder="1" applyAlignment="1">
      <alignment vertical="center" wrapText="1"/>
    </xf>
    <xf numFmtId="0" fontId="11" fillId="0" borderId="70" xfId="0" applyFont="1" applyFill="1" applyBorder="1" applyAlignment="1">
      <alignment vertical="center" wrapText="1"/>
    </xf>
    <xf numFmtId="0" fontId="11" fillId="0" borderId="16" xfId="0" applyFont="1" applyFill="1" applyBorder="1" applyAlignment="1">
      <alignment vertical="center" wrapText="1"/>
    </xf>
    <xf numFmtId="49" fontId="11" fillId="0" borderId="22" xfId="0" applyNumberFormat="1" applyFont="1" applyFill="1" applyBorder="1" applyAlignment="1">
      <alignment wrapText="1"/>
    </xf>
    <xf numFmtId="49" fontId="11" fillId="0" borderId="72" xfId="0" applyNumberFormat="1" applyFont="1" applyFill="1" applyBorder="1" applyAlignment="1">
      <alignment wrapText="1"/>
    </xf>
    <xf numFmtId="49" fontId="11" fillId="0" borderId="64" xfId="0" applyNumberFormat="1" applyFont="1" applyFill="1" applyBorder="1" applyAlignment="1">
      <alignment wrapText="1"/>
    </xf>
    <xf numFmtId="49" fontId="11" fillId="0" borderId="41" xfId="0" applyNumberFormat="1" applyFont="1" applyFill="1" applyBorder="1" applyAlignment="1">
      <alignment wrapText="1"/>
    </xf>
    <xf numFmtId="49" fontId="11" fillId="0" borderId="47" xfId="0" applyNumberFormat="1" applyFont="1" applyFill="1" applyBorder="1" applyAlignment="1">
      <alignment wrapText="1"/>
    </xf>
    <xf numFmtId="49" fontId="11"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1" fillId="3" borderId="0" xfId="0" applyFont="1" applyFill="1"/>
    <xf numFmtId="0" fontId="4" fillId="7" borderId="7" xfId="0" applyFont="1" applyFill="1" applyBorder="1"/>
    <xf numFmtId="0" fontId="2" fillId="9" borderId="0" xfId="0" applyFont="1" applyFill="1"/>
    <xf numFmtId="49" fontId="1" fillId="9" borderId="0" xfId="0" applyNumberFormat="1" applyFont="1" applyFill="1" applyAlignment="1">
      <alignment horizontal="left"/>
    </xf>
    <xf numFmtId="49" fontId="1" fillId="9" borderId="0" xfId="0" applyNumberFormat="1" applyFont="1" applyFill="1" applyAlignment="1"/>
    <xf numFmtId="0" fontId="2" fillId="9" borderId="0" xfId="0" applyFont="1" applyFill="1" applyAlignment="1">
      <alignment wrapText="1"/>
    </xf>
    <xf numFmtId="0" fontId="2" fillId="9" borderId="0" xfId="0" applyFont="1" applyFill="1" applyAlignment="1">
      <alignment horizontal="center" vertical="center"/>
    </xf>
    <xf numFmtId="0" fontId="1" fillId="10" borderId="12"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57"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1" fillId="9" borderId="0" xfId="0" applyNumberFormat="1" applyFont="1" applyFill="1" applyBorder="1" applyAlignment="1">
      <alignment vertical="center"/>
    </xf>
    <xf numFmtId="0" fontId="4" fillId="7" borderId="29" xfId="0" applyFont="1" applyFill="1" applyBorder="1" applyAlignment="1">
      <alignment horizontal="center" vertical="center" wrapText="1"/>
    </xf>
    <xf numFmtId="0" fontId="4" fillId="7" borderId="36" xfId="0" applyFont="1" applyFill="1" applyBorder="1" applyAlignment="1">
      <alignment horizontal="center" vertical="center" wrapText="1"/>
    </xf>
    <xf numFmtId="0" fontId="0" fillId="7" borderId="24" xfId="0" applyFill="1" applyBorder="1"/>
    <xf numFmtId="0" fontId="4" fillId="7" borderId="53"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2" fillId="7" borderId="68" xfId="0" applyNumberFormat="1" applyFont="1" applyFill="1" applyBorder="1" applyAlignment="1">
      <alignment horizontal="center" vertical="center" wrapText="1"/>
    </xf>
    <xf numFmtId="0" fontId="1" fillId="7" borderId="53" xfId="0" applyNumberFormat="1" applyFont="1" applyFill="1" applyBorder="1" applyAlignment="1">
      <alignment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2" fillId="7" borderId="6" xfId="0" applyNumberFormat="1" applyFont="1" applyFill="1" applyBorder="1" applyAlignment="1">
      <alignment vertical="center" wrapText="1"/>
    </xf>
    <xf numFmtId="0" fontId="11" fillId="7" borderId="13"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wrapText="1"/>
    </xf>
    <xf numFmtId="49" fontId="2" fillId="7" borderId="15" xfId="0" applyNumberFormat="1" applyFont="1" applyFill="1" applyBorder="1" applyAlignment="1">
      <alignment vertical="center" wrapText="1"/>
    </xf>
    <xf numFmtId="0" fontId="2" fillId="7" borderId="11" xfId="0" applyNumberFormat="1" applyFont="1" applyFill="1" applyBorder="1" applyAlignment="1">
      <alignment vertical="center" wrapText="1"/>
    </xf>
    <xf numFmtId="0" fontId="2" fillId="7" borderId="13" xfId="0" applyNumberFormat="1" applyFont="1" applyFill="1" applyBorder="1" applyAlignment="1">
      <alignment vertical="center" wrapText="1"/>
    </xf>
    <xf numFmtId="49" fontId="2" fillId="7" borderId="2" xfId="0" applyNumberFormat="1" applyFont="1" applyFill="1" applyBorder="1" applyAlignment="1">
      <alignment vertical="center" wrapText="1"/>
    </xf>
    <xf numFmtId="49" fontId="2" fillId="7" borderId="47" xfId="0" applyNumberFormat="1" applyFont="1" applyFill="1" applyBorder="1" applyAlignment="1">
      <alignment vertical="center" wrapText="1"/>
    </xf>
    <xf numFmtId="0" fontId="4" fillId="7" borderId="21" xfId="0" applyNumberFormat="1"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57"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0" fontId="4" fillId="7" borderId="0" xfId="0" applyFont="1" applyFill="1" applyBorder="1" applyAlignment="1">
      <alignment horizontal="center" vertical="center" wrapText="1"/>
    </xf>
    <xf numFmtId="0" fontId="2" fillId="0" borderId="40" xfId="0" applyFont="1" applyBorder="1" applyAlignment="1">
      <alignment horizontal="center" vertical="center"/>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49" fontId="4" fillId="4" borderId="52" xfId="0" applyNumberFormat="1" applyFont="1" applyFill="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49" fontId="16" fillId="9" borderId="63" xfId="0" applyNumberFormat="1" applyFont="1" applyFill="1" applyBorder="1" applyAlignment="1">
      <alignment horizontal="left"/>
    </xf>
    <xf numFmtId="0" fontId="16" fillId="7" borderId="36"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1" fillId="0" borderId="53" xfId="0" applyFont="1" applyBorder="1" applyAlignment="1">
      <alignment horizontal="center"/>
    </xf>
    <xf numFmtId="0" fontId="2" fillId="0" borderId="26" xfId="0" applyFont="1" applyBorder="1" applyAlignment="1">
      <alignment horizontal="center"/>
    </xf>
    <xf numFmtId="0" fontId="2" fillId="0" borderId="55" xfId="0" applyFont="1" applyFill="1" applyBorder="1" applyAlignment="1">
      <alignment horizontal="center" vertical="center"/>
    </xf>
    <xf numFmtId="0" fontId="2" fillId="0" borderId="25" xfId="0" applyFont="1" applyBorder="1" applyAlignment="1"/>
    <xf numFmtId="0" fontId="2" fillId="0" borderId="12"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53"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6"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11" fillId="0" borderId="9" xfId="0" applyFont="1" applyBorder="1" applyAlignment="1"/>
    <xf numFmtId="0" fontId="11" fillId="0" borderId="10" xfId="0" applyFont="1" applyBorder="1" applyAlignment="1"/>
    <xf numFmtId="0" fontId="11" fillId="0" borderId="50" xfId="0" applyFont="1" applyBorder="1" applyAlignment="1"/>
    <xf numFmtId="0" fontId="11" fillId="0" borderId="58" xfId="0" applyFont="1" applyBorder="1" applyAlignment="1"/>
    <xf numFmtId="0" fontId="11" fillId="0" borderId="0" xfId="0" applyFont="1" applyBorder="1" applyAlignment="1"/>
    <xf numFmtId="0" fontId="11" fillId="0" borderId="63" xfId="0" applyFont="1" applyBorder="1" applyAlignment="1"/>
    <xf numFmtId="0" fontId="11" fillId="0" borderId="27" xfId="0" applyFont="1" applyBorder="1" applyAlignment="1"/>
    <xf numFmtId="0" fontId="11" fillId="0" borderId="23" xfId="0" applyFont="1" applyBorder="1" applyAlignment="1"/>
    <xf numFmtId="0" fontId="11" fillId="0" borderId="62" xfId="0" applyFont="1" applyBorder="1" applyAlignment="1"/>
    <xf numFmtId="0" fontId="11" fillId="0" borderId="6" xfId="0" applyFont="1" applyBorder="1" applyAlignment="1"/>
    <xf numFmtId="0" fontId="11" fillId="0" borderId="2" xfId="0" applyFont="1" applyBorder="1" applyAlignment="1"/>
    <xf numFmtId="0" fontId="11" fillId="0" borderId="47" xfId="0" applyFont="1" applyBorder="1" applyAlignment="1"/>
    <xf numFmtId="0" fontId="11" fillId="0" borderId="53" xfId="0" applyFont="1" applyBorder="1" applyAlignment="1"/>
    <xf numFmtId="0" fontId="11" fillId="0" borderId="1" xfId="0" applyFont="1" applyBorder="1" applyAlignment="1"/>
    <xf numFmtId="0" fontId="11" fillId="0" borderId="64" xfId="0" applyFont="1" applyBorder="1" applyAlignment="1"/>
    <xf numFmtId="0" fontId="11" fillId="0" borderId="44" xfId="0" applyFont="1" applyBorder="1" applyAlignment="1"/>
    <xf numFmtId="0" fontId="11" fillId="0" borderId="5" xfId="0" applyFont="1" applyBorder="1" applyAlignment="1"/>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1" fillId="0" borderId="6"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1" fillId="0" borderId="0" xfId="0" applyFont="1" applyBorder="1" applyAlignment="1">
      <alignment vertical="center"/>
    </xf>
    <xf numFmtId="0" fontId="11" fillId="0" borderId="63" xfId="0" applyFont="1" applyBorder="1" applyAlignment="1">
      <alignment vertical="center"/>
    </xf>
    <xf numFmtId="0" fontId="11" fillId="0" borderId="58" xfId="0" applyFont="1" applyBorder="1" applyAlignment="1">
      <alignment vertical="center"/>
    </xf>
    <xf numFmtId="0" fontId="11" fillId="0" borderId="27" xfId="0" applyFont="1" applyBorder="1" applyAlignment="1">
      <alignment vertical="center"/>
    </xf>
    <xf numFmtId="0" fontId="11" fillId="0" borderId="23" xfId="0" applyFont="1" applyBorder="1" applyAlignment="1">
      <alignment vertical="center"/>
    </xf>
    <xf numFmtId="0" fontId="11" fillId="0" borderId="62" xfId="0" applyFont="1" applyBorder="1" applyAlignment="1">
      <alignmen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2" fillId="0" borderId="41" xfId="0" applyFont="1" applyBorder="1" applyAlignment="1">
      <alignment horizontal="left" vertical="center" wrapText="1"/>
    </xf>
    <xf numFmtId="49" fontId="11" fillId="0" borderId="30" xfId="0" applyNumberFormat="1" applyFont="1" applyFill="1" applyBorder="1" applyAlignment="1">
      <alignment horizontal="center" vertical="center" wrapText="1"/>
    </xf>
    <xf numFmtId="49" fontId="11" fillId="0" borderId="32" xfId="0" applyNumberFormat="1" applyFont="1" applyFill="1" applyBorder="1" applyAlignment="1">
      <alignment horizontal="center" vertical="center" wrapText="1"/>
    </xf>
    <xf numFmtId="0" fontId="11" fillId="4" borderId="42" xfId="0" applyFont="1" applyFill="1" applyBorder="1" applyAlignment="1">
      <alignment horizontal="center" vertical="center"/>
    </xf>
    <xf numFmtId="49" fontId="11" fillId="0" borderId="13" xfId="0" applyNumberFormat="1"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14" fillId="0" borderId="13"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29" fillId="3" borderId="63" xfId="2" applyFont="1" applyFill="1" applyBorder="1">
      <alignment vertical="center"/>
    </xf>
    <xf numFmtId="0" fontId="34" fillId="5" borderId="10" xfId="4" quotePrefix="1" applyFont="1" applyFill="1" applyBorder="1" applyAlignment="1">
      <alignment horizontal="right" vertical="center"/>
    </xf>
    <xf numFmtId="0" fontId="36" fillId="5" borderId="10" xfId="4" applyFont="1" applyFill="1" applyBorder="1" applyAlignment="1">
      <alignment horizontal="left" vertical="center" wrapText="1" indent="1"/>
    </xf>
    <xf numFmtId="3" fontId="35" fillId="5" borderId="10" xfId="6" applyFont="1" applyFill="1" applyBorder="1" applyAlignment="1">
      <alignment horizontal="center" vertical="center"/>
      <protection locked="0"/>
    </xf>
    <xf numFmtId="3" fontId="35" fillId="5" borderId="0" xfId="6" applyFont="1" applyFill="1" applyBorder="1" applyAlignment="1">
      <alignment horizontal="center" vertical="center"/>
      <protection locked="0"/>
    </xf>
    <xf numFmtId="3" fontId="35" fillId="5" borderId="42" xfId="6" applyFont="1" applyFill="1" applyBorder="1" applyAlignment="1">
      <alignment horizontal="center" vertical="center"/>
      <protection locked="0"/>
    </xf>
    <xf numFmtId="0" fontId="34" fillId="5" borderId="0" xfId="4" quotePrefix="1" applyFont="1" applyFill="1" applyBorder="1" applyAlignment="1">
      <alignment horizontal="right" vertical="center"/>
    </xf>
    <xf numFmtId="0" fontId="36" fillId="5" borderId="0" xfId="4" applyFont="1" applyFill="1" applyBorder="1" applyAlignment="1">
      <alignment horizontal="left" vertical="center" wrapText="1" indent="1"/>
    </xf>
    <xf numFmtId="0" fontId="32" fillId="3" borderId="0" xfId="5" applyFont="1" applyFill="1" applyBorder="1" applyAlignment="1">
      <alignment horizontal="left" vertical="center"/>
    </xf>
    <xf numFmtId="0" fontId="32" fillId="3" borderId="42" xfId="5" applyFont="1" applyFill="1" applyBorder="1" applyAlignment="1">
      <alignment horizontal="left" vertical="center"/>
    </xf>
    <xf numFmtId="0" fontId="29" fillId="5" borderId="0" xfId="2" applyFont="1" applyFill="1" applyBorder="1">
      <alignment vertical="center"/>
    </xf>
    <xf numFmtId="0" fontId="29" fillId="3" borderId="53" xfId="2" applyFont="1" applyFill="1" applyBorder="1">
      <alignment vertical="center"/>
    </xf>
    <xf numFmtId="0" fontId="29" fillId="3" borderId="0" xfId="2" applyFont="1" applyFill="1" applyBorder="1">
      <alignment vertical="center"/>
    </xf>
    <xf numFmtId="0" fontId="29" fillId="3" borderId="42" xfId="2" applyFont="1" applyFill="1" applyBorder="1">
      <alignment vertical="center"/>
    </xf>
    <xf numFmtId="0" fontId="29" fillId="3" borderId="0" xfId="2" applyFont="1" applyFill="1" applyBorder="1" applyAlignment="1">
      <alignment vertical="center"/>
    </xf>
    <xf numFmtId="0" fontId="30" fillId="3" borderId="0" xfId="3" applyFont="1" applyFill="1" applyBorder="1" applyAlignment="1">
      <alignment vertical="center" wrapText="1"/>
    </xf>
    <xf numFmtId="0" fontId="30" fillId="3" borderId="0" xfId="3" applyFont="1" applyFill="1" applyBorder="1" applyAlignment="1">
      <alignment vertical="center"/>
    </xf>
    <xf numFmtId="0" fontId="37" fillId="3" borderId="0" xfId="3" applyFont="1" applyFill="1" applyBorder="1" applyAlignment="1">
      <alignment vertical="center"/>
    </xf>
    <xf numFmtId="0" fontId="27" fillId="3" borderId="0" xfId="2" applyFont="1" applyFill="1" applyBorder="1">
      <alignment vertical="center"/>
    </xf>
    <xf numFmtId="0" fontId="38" fillId="3" borderId="0" xfId="4" quotePrefix="1" applyFont="1" applyFill="1" applyBorder="1" applyAlignment="1">
      <alignment horizontal="center" vertical="center"/>
    </xf>
    <xf numFmtId="0" fontId="27" fillId="3" borderId="0" xfId="2" applyFont="1" applyFill="1" applyBorder="1" applyAlignment="1">
      <alignment vertical="center" wrapText="1"/>
    </xf>
    <xf numFmtId="3" fontId="39" fillId="0" borderId="0" xfId="6" applyFont="1" applyFill="1" applyBorder="1" applyAlignment="1">
      <alignment horizontal="center" vertical="center"/>
      <protection locked="0"/>
    </xf>
    <xf numFmtId="0" fontId="27" fillId="3" borderId="0" xfId="2" applyFont="1" applyFill="1" applyBorder="1" applyAlignment="1">
      <alignment horizontal="left" vertical="center" indent="1"/>
    </xf>
    <xf numFmtId="0" fontId="27" fillId="3" borderId="42" xfId="2" applyFont="1" applyFill="1" applyBorder="1">
      <alignment vertical="center"/>
    </xf>
    <xf numFmtId="0" fontId="27" fillId="13" borderId="13" xfId="2" applyFont="1" applyFill="1" applyBorder="1">
      <alignment vertical="center"/>
    </xf>
    <xf numFmtId="0" fontId="29" fillId="3" borderId="44" xfId="2" applyFont="1" applyFill="1" applyBorder="1">
      <alignment vertical="center"/>
    </xf>
    <xf numFmtId="0" fontId="29" fillId="3" borderId="10" xfId="2" applyFont="1" applyFill="1" applyBorder="1">
      <alignment vertical="center"/>
    </xf>
    <xf numFmtId="0" fontId="29" fillId="5" borderId="10" xfId="2" applyFont="1" applyFill="1" applyBorder="1">
      <alignment vertical="center"/>
    </xf>
    <xf numFmtId="0" fontId="29" fillId="5" borderId="50" xfId="2" applyFont="1" applyFill="1" applyBorder="1">
      <alignment vertical="center"/>
    </xf>
    <xf numFmtId="0" fontId="29" fillId="5" borderId="63" xfId="2" applyFont="1" applyFill="1" applyBorder="1">
      <alignment vertical="center"/>
    </xf>
    <xf numFmtId="3" fontId="35" fillId="5" borderId="63" xfId="6" applyFont="1" applyFill="1" applyBorder="1" applyAlignment="1">
      <alignment horizontal="center" vertical="center"/>
      <protection locked="0"/>
    </xf>
    <xf numFmtId="0" fontId="30" fillId="3" borderId="63" xfId="3" applyFont="1" applyFill="1" applyBorder="1" applyAlignment="1">
      <alignment vertical="center"/>
    </xf>
    <xf numFmtId="0" fontId="29" fillId="3" borderId="46" xfId="2" applyFont="1" applyFill="1" applyBorder="1">
      <alignment vertical="center"/>
    </xf>
    <xf numFmtId="0" fontId="29" fillId="3" borderId="1" xfId="2" applyFont="1" applyFill="1" applyBorder="1">
      <alignment vertical="center"/>
    </xf>
    <xf numFmtId="0" fontId="29" fillId="3" borderId="64" xfId="2" applyFont="1" applyFill="1" applyBorder="1">
      <alignment vertical="center"/>
    </xf>
    <xf numFmtId="0" fontId="29" fillId="3" borderId="23" xfId="2" applyFont="1" applyFill="1" applyBorder="1">
      <alignment vertical="center"/>
    </xf>
    <xf numFmtId="0" fontId="29" fillId="3" borderId="35" xfId="2" applyFont="1" applyFill="1" applyBorder="1">
      <alignment vertical="center"/>
    </xf>
    <xf numFmtId="0" fontId="32" fillId="3" borderId="58" xfId="5" applyFont="1" applyFill="1" applyBorder="1" applyAlignment="1">
      <alignment horizontal="left" vertical="center" indent="1"/>
    </xf>
    <xf numFmtId="0" fontId="31" fillId="3" borderId="58" xfId="4" applyFont="1" applyFill="1" applyBorder="1" applyAlignment="1">
      <alignment horizontal="left" vertical="center" indent="1"/>
    </xf>
    <xf numFmtId="0" fontId="40" fillId="3" borderId="58" xfId="5" applyFont="1" applyFill="1" applyBorder="1" applyAlignment="1">
      <alignment horizontal="left" vertical="center" indent="1"/>
    </xf>
    <xf numFmtId="0" fontId="41" fillId="3" borderId="58" xfId="4" applyFont="1" applyFill="1" applyBorder="1" applyAlignment="1">
      <alignment horizontal="left" vertical="center" indent="1"/>
    </xf>
    <xf numFmtId="0" fontId="41" fillId="3" borderId="27" xfId="4" applyFont="1" applyFill="1" applyBorder="1" applyAlignment="1">
      <alignment horizontal="left" vertical="center" indent="1"/>
    </xf>
    <xf numFmtId="0" fontId="2" fillId="0" borderId="58" xfId="0" applyFont="1" applyFill="1" applyBorder="1" applyAlignment="1">
      <alignment vertical="center" wrapText="1"/>
    </xf>
    <xf numFmtId="0" fontId="11" fillId="0" borderId="7" xfId="0" applyFont="1" applyBorder="1" applyAlignment="1">
      <alignment vertical="center"/>
    </xf>
    <xf numFmtId="0" fontId="11" fillId="0" borderId="3" xfId="0" applyFont="1" applyBorder="1" applyAlignment="1">
      <alignment vertical="center"/>
    </xf>
    <xf numFmtId="0" fontId="11" fillId="0" borderId="48" xfId="0" applyFont="1" applyBorder="1" applyAlignment="1">
      <alignment vertical="center"/>
    </xf>
    <xf numFmtId="0" fontId="11" fillId="0" borderId="7" xfId="0" applyFont="1" applyBorder="1" applyAlignment="1"/>
    <xf numFmtId="0" fontId="11" fillId="0" borderId="3" xfId="0" applyFont="1" applyBorder="1" applyAlignment="1"/>
    <xf numFmtId="0" fontId="11" fillId="0" borderId="48" xfId="0" applyFont="1" applyBorder="1" applyAlignment="1"/>
    <xf numFmtId="0" fontId="11" fillId="0" borderId="26" xfId="0" applyFont="1" applyBorder="1" applyAlignment="1"/>
    <xf numFmtId="0" fontId="11" fillId="0" borderId="17" xfId="0" applyFont="1" applyBorder="1" applyAlignment="1">
      <alignment horizontal="left" vertical="center" wrapText="1"/>
    </xf>
    <xf numFmtId="0" fontId="11" fillId="0" borderId="39" xfId="0" applyFont="1" applyBorder="1" applyAlignment="1">
      <alignment horizontal="left" vertical="center" wrapText="1"/>
    </xf>
    <xf numFmtId="49" fontId="11" fillId="0" borderId="13" xfId="0" applyNumberFormat="1" applyFont="1" applyBorder="1" applyAlignment="1">
      <alignment horizontal="left"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1" fillId="4" borderId="14" xfId="0" applyFont="1" applyFill="1" applyBorder="1" applyAlignment="1">
      <alignment horizontal="center" vertical="center" wrapText="1"/>
    </xf>
    <xf numFmtId="0" fontId="4" fillId="7" borderId="46" xfId="0" applyFont="1" applyFill="1" applyBorder="1" applyAlignment="1">
      <alignment horizontal="center" vertical="center" wrapText="1"/>
    </xf>
    <xf numFmtId="49" fontId="11" fillId="8" borderId="13" xfId="0" applyNumberFormat="1" applyFont="1" applyFill="1" applyBorder="1" applyAlignment="1">
      <alignment horizontal="center" vertical="center" wrapText="1"/>
    </xf>
    <xf numFmtId="0" fontId="11" fillId="0" borderId="13" xfId="0" applyNumberFormat="1" applyFont="1" applyBorder="1" applyAlignment="1">
      <alignment horizontal="left" vertical="center" wrapText="1"/>
    </xf>
    <xf numFmtId="0" fontId="11" fillId="0" borderId="13" xfId="0" applyNumberFormat="1" applyFont="1" applyFill="1" applyBorder="1" applyAlignment="1">
      <alignment horizontal="left" vertical="center" wrapText="1"/>
    </xf>
    <xf numFmtId="0" fontId="11" fillId="0" borderId="13" xfId="0" applyFont="1" applyBorder="1" applyAlignment="1">
      <alignment horizontal="left"/>
    </xf>
    <xf numFmtId="0" fontId="32" fillId="3" borderId="1" xfId="5" applyFont="1" applyFill="1" applyBorder="1" applyAlignment="1">
      <alignment horizontal="left" vertical="center"/>
    </xf>
    <xf numFmtId="0" fontId="32" fillId="3" borderId="73" xfId="5" applyFont="1" applyFill="1" applyBorder="1" applyAlignment="1">
      <alignment horizontal="left" vertical="center"/>
    </xf>
    <xf numFmtId="0" fontId="4" fillId="7" borderId="45" xfId="0" applyFont="1" applyFill="1" applyBorder="1" applyAlignment="1">
      <alignment vertical="center" wrapText="1"/>
    </xf>
    <xf numFmtId="0" fontId="4" fillId="7" borderId="49" xfId="0" applyFont="1" applyFill="1" applyBorder="1" applyAlignment="1">
      <alignment vertical="center" wrapText="1"/>
    </xf>
    <xf numFmtId="49" fontId="11" fillId="7"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0" fontId="11" fillId="7" borderId="71" xfId="0" applyFont="1" applyFill="1" applyBorder="1" applyAlignment="1">
      <alignment horizontal="left" vertical="center" wrapText="1"/>
    </xf>
    <xf numFmtId="49" fontId="11" fillId="0" borderId="39" xfId="0" applyNumberFormat="1" applyFont="1" applyBorder="1" applyAlignment="1">
      <alignment vertical="center" wrapText="1"/>
    </xf>
    <xf numFmtId="0" fontId="24" fillId="0" borderId="4" xfId="0" applyFont="1" applyFill="1" applyBorder="1" applyAlignment="1">
      <alignment vertical="center" wrapText="1"/>
    </xf>
    <xf numFmtId="0" fontId="11" fillId="0" borderId="46" xfId="0" applyFont="1" applyFill="1" applyBorder="1" applyAlignment="1">
      <alignment vertical="center" wrapText="1"/>
    </xf>
    <xf numFmtId="0" fontId="11" fillId="0" borderId="11" xfId="0" applyFont="1" applyFill="1" applyBorder="1" applyAlignment="1">
      <alignment vertical="center" wrapText="1"/>
    </xf>
    <xf numFmtId="0" fontId="11" fillId="0" borderId="33" xfId="0" applyFont="1" applyFill="1" applyBorder="1" applyAlignment="1">
      <alignment vertical="center" wrapText="1"/>
    </xf>
    <xf numFmtId="49" fontId="11" fillId="0" borderId="4" xfId="0" applyNumberFormat="1" applyFont="1" applyFill="1" applyBorder="1" applyAlignment="1">
      <alignment wrapText="1"/>
    </xf>
    <xf numFmtId="49" fontId="11" fillId="0" borderId="46" xfId="0" applyNumberFormat="1" applyFont="1" applyFill="1" applyBorder="1" applyAlignment="1">
      <alignment wrapText="1"/>
    </xf>
    <xf numFmtId="49" fontId="11" fillId="0" borderId="11" xfId="0" applyNumberFormat="1" applyFont="1" applyFill="1" applyBorder="1" applyAlignment="1">
      <alignment wrapText="1"/>
    </xf>
    <xf numFmtId="0" fontId="11" fillId="0" borderId="76" xfId="0" applyFont="1" applyFill="1" applyBorder="1" applyAlignment="1">
      <alignment vertical="center" wrapText="1"/>
    </xf>
    <xf numFmtId="0" fontId="11" fillId="0" borderId="77" xfId="0" applyFont="1" applyFill="1" applyBorder="1" applyAlignment="1">
      <alignment vertical="center" wrapText="1"/>
    </xf>
    <xf numFmtId="0" fontId="11" fillId="0" borderId="78" xfId="0" applyFont="1" applyFill="1" applyBorder="1" applyAlignment="1">
      <alignment vertical="center" wrapText="1"/>
    </xf>
    <xf numFmtId="49" fontId="11" fillId="0" borderId="40" xfId="0" applyNumberFormat="1" applyFont="1" applyFill="1" applyBorder="1" applyAlignment="1">
      <alignment wrapText="1"/>
    </xf>
    <xf numFmtId="49" fontId="11" fillId="0" borderId="45" xfId="0" applyNumberFormat="1" applyFont="1" applyFill="1" applyBorder="1" applyAlignment="1">
      <alignment wrapText="1"/>
    </xf>
    <xf numFmtId="49" fontId="11" fillId="0" borderId="15" xfId="0" applyNumberFormat="1" applyFont="1" applyFill="1" applyBorder="1" applyAlignment="1">
      <alignment wrapText="1"/>
    </xf>
    <xf numFmtId="0" fontId="0" fillId="0" borderId="5" xfId="0" applyBorder="1" applyAlignment="1"/>
    <xf numFmtId="0" fontId="0" fillId="0" borderId="1" xfId="0" applyBorder="1" applyAlignment="1"/>
    <xf numFmtId="0" fontId="0" fillId="0" borderId="64" xfId="0" applyBorder="1" applyAlignment="1"/>
    <xf numFmtId="0" fontId="4" fillId="0" borderId="53" xfId="0" applyFont="1" applyFill="1" applyBorder="1" applyAlignment="1">
      <alignment horizontal="center"/>
    </xf>
    <xf numFmtId="0" fontId="3" fillId="0" borderId="0" xfId="1" applyAlignment="1" applyProtection="1"/>
    <xf numFmtId="0" fontId="3" fillId="7" borderId="0" xfId="1" applyFill="1" applyAlignment="1" applyProtection="1"/>
    <xf numFmtId="0" fontId="2" fillId="0" borderId="55" xfId="0" applyFont="1" applyBorder="1" applyAlignment="1">
      <alignment horizontal="center" vertical="center"/>
    </xf>
    <xf numFmtId="0" fontId="43" fillId="7" borderId="29" xfId="0" applyFont="1" applyFill="1" applyBorder="1" applyAlignment="1">
      <alignment horizontal="center" vertical="center"/>
    </xf>
    <xf numFmtId="169" fontId="4" fillId="0" borderId="80" xfId="8" applyNumberFormat="1" applyFont="1" applyFill="1" applyBorder="1" applyAlignment="1">
      <alignment horizontal="right" vertical="center" indent="1"/>
    </xf>
    <xf numFmtId="0" fontId="11" fillId="0" borderId="28" xfId="0" applyNumberFormat="1" applyFont="1" applyFill="1" applyBorder="1" applyAlignment="1">
      <alignment horizontal="center" vertical="center" wrapText="1"/>
    </xf>
    <xf numFmtId="169" fontId="4" fillId="0" borderId="82" xfId="8" applyNumberFormat="1" applyFont="1" applyFill="1" applyBorder="1" applyAlignment="1">
      <alignment horizontal="right" vertical="center" indent="1"/>
    </xf>
    <xf numFmtId="169" fontId="4" fillId="0" borderId="83" xfId="8" applyNumberFormat="1" applyFont="1" applyFill="1" applyBorder="1" applyAlignment="1">
      <alignment horizontal="right" vertical="center" indent="1"/>
    </xf>
    <xf numFmtId="169" fontId="4" fillId="0" borderId="81" xfId="8" applyNumberFormat="1" applyFont="1" applyFill="1" applyBorder="1" applyAlignment="1">
      <alignment horizontal="right" vertical="center" indent="1"/>
    </xf>
    <xf numFmtId="169" fontId="4" fillId="7" borderId="13" xfId="0" applyNumberFormat="1" applyFont="1" applyFill="1" applyBorder="1" applyAlignment="1">
      <alignment horizontal="right" vertical="center" wrapText="1" indent="1"/>
    </xf>
    <xf numFmtId="169" fontId="4" fillId="7" borderId="47" xfId="0" applyNumberFormat="1" applyFont="1" applyFill="1" applyBorder="1" applyAlignment="1">
      <alignment horizontal="right" vertical="center" wrapText="1" indent="1"/>
    </xf>
    <xf numFmtId="4" fontId="4" fillId="7" borderId="47" xfId="0" applyNumberFormat="1" applyFont="1" applyFill="1" applyBorder="1" applyAlignment="1">
      <alignment horizontal="right" vertical="center" wrapText="1" indent="1"/>
    </xf>
    <xf numFmtId="49" fontId="4" fillId="7" borderId="24" xfId="0" applyNumberFormat="1" applyFont="1" applyFill="1" applyBorder="1" applyAlignment="1"/>
    <xf numFmtId="0" fontId="4" fillId="7" borderId="55" xfId="0" applyFont="1" applyFill="1" applyBorder="1" applyAlignment="1">
      <alignment horizontal="center" vertical="center"/>
    </xf>
    <xf numFmtId="169" fontId="4" fillId="15" borderId="80" xfId="8" applyNumberFormat="1" applyFont="1" applyFill="1" applyBorder="1" applyAlignment="1">
      <alignment horizontal="right" vertical="center" indent="1"/>
    </xf>
    <xf numFmtId="4" fontId="4" fillId="15" borderId="47" xfId="0" applyNumberFormat="1" applyFont="1" applyFill="1" applyBorder="1" applyAlignment="1">
      <alignment horizontal="right" vertical="center" wrapText="1" indent="1"/>
    </xf>
    <xf numFmtId="169" fontId="0" fillId="0" borderId="0" xfId="0" applyNumberFormat="1"/>
    <xf numFmtId="0" fontId="49" fillId="0" borderId="0" xfId="0" applyFont="1"/>
    <xf numFmtId="0" fontId="4" fillId="0" borderId="55" xfId="0" applyFont="1" applyFill="1" applyBorder="1" applyAlignment="1">
      <alignment horizontal="center" vertical="center"/>
    </xf>
    <xf numFmtId="0" fontId="45" fillId="7" borderId="0" xfId="0" applyFont="1" applyFill="1" applyBorder="1"/>
    <xf numFmtId="0" fontId="45" fillId="7" borderId="0" xfId="0" applyFont="1" applyFill="1"/>
    <xf numFmtId="0" fontId="44" fillId="7" borderId="1" xfId="0" applyFont="1" applyFill="1" applyBorder="1" applyAlignment="1">
      <alignment vertical="center" wrapText="1"/>
    </xf>
    <xf numFmtId="14" fontId="51" fillId="0" borderId="0" xfId="0" applyNumberFormat="1" applyFont="1"/>
    <xf numFmtId="3" fontId="0" fillId="0" borderId="0" xfId="0" applyNumberFormat="1"/>
    <xf numFmtId="3" fontId="53" fillId="0" borderId="13"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indent="2"/>
    </xf>
    <xf numFmtId="3" fontId="53" fillId="0" borderId="59" xfId="0" applyNumberFormat="1" applyFont="1" applyFill="1" applyBorder="1" applyAlignment="1">
      <alignment horizontal="right" vertical="center" wrapText="1" indent="2"/>
    </xf>
    <xf numFmtId="3" fontId="53" fillId="0" borderId="28" xfId="0" applyNumberFormat="1" applyFont="1" applyFill="1" applyBorder="1" applyAlignment="1">
      <alignment horizontal="right" vertical="center" wrapText="1" indent="2"/>
    </xf>
    <xf numFmtId="3" fontId="53" fillId="0" borderId="41" xfId="0" applyNumberFormat="1" applyFont="1" applyFill="1" applyBorder="1" applyAlignment="1">
      <alignment horizontal="right" vertical="center" wrapText="1" indent="2"/>
    </xf>
    <xf numFmtId="3" fontId="53" fillId="0" borderId="31" xfId="0" applyNumberFormat="1" applyFont="1" applyFill="1" applyBorder="1" applyAlignment="1">
      <alignment horizontal="right" vertical="center" wrapText="1" indent="2"/>
    </xf>
    <xf numFmtId="3" fontId="53" fillId="0" borderId="21" xfId="0" applyNumberFormat="1" applyFont="1" applyFill="1" applyBorder="1" applyAlignment="1">
      <alignment horizontal="right" vertical="center" wrapText="1" indent="2"/>
    </xf>
    <xf numFmtId="3" fontId="53" fillId="0" borderId="19" xfId="0" applyNumberFormat="1" applyFont="1" applyFill="1" applyBorder="1" applyAlignment="1">
      <alignment horizontal="right" vertical="center" wrapText="1" indent="2"/>
    </xf>
    <xf numFmtId="3" fontId="11" fillId="0" borderId="0" xfId="0" applyNumberFormat="1" applyFont="1" applyAlignment="1">
      <alignment wrapText="1"/>
    </xf>
    <xf numFmtId="3" fontId="60" fillId="0" borderId="90" xfId="9" applyNumberFormat="1" applyFont="1" applyFill="1" applyBorder="1"/>
    <xf numFmtId="3" fontId="60" fillId="0" borderId="93" xfId="9" applyNumberFormat="1" applyFont="1" applyFill="1" applyBorder="1"/>
    <xf numFmtId="3" fontId="46" fillId="0" borderId="95" xfId="9" applyNumberFormat="1" applyFont="1" applyFill="1" applyBorder="1"/>
    <xf numFmtId="3" fontId="46" fillId="0" borderId="97" xfId="8" applyNumberFormat="1" applyFont="1" applyFill="1" applyBorder="1"/>
    <xf numFmtId="3" fontId="46" fillId="0" borderId="101" xfId="8" applyNumberFormat="1" applyFont="1" applyFill="1" applyBorder="1"/>
    <xf numFmtId="3" fontId="65" fillId="0" borderId="0" xfId="0" applyNumberFormat="1" applyFont="1"/>
    <xf numFmtId="3" fontId="46" fillId="0" borderId="97" xfId="9" applyNumberFormat="1" applyFont="1" applyFill="1" applyBorder="1"/>
    <xf numFmtId="3" fontId="63" fillId="0" borderId="0" xfId="9" applyNumberFormat="1" applyFont="1" applyFill="1" applyBorder="1"/>
    <xf numFmtId="3" fontId="63" fillId="0" borderId="0" xfId="8" applyNumberFormat="1" applyFont="1" applyFill="1" applyBorder="1"/>
    <xf numFmtId="3" fontId="46" fillId="0" borderId="101" xfId="9" applyNumberFormat="1" applyFont="1" applyFill="1" applyBorder="1"/>
    <xf numFmtId="3" fontId="63" fillId="0" borderId="100" xfId="9" applyNumberFormat="1" applyFont="1" applyFill="1" applyBorder="1"/>
    <xf numFmtId="3" fontId="63" fillId="0" borderId="108" xfId="8" applyNumberFormat="1" applyFont="1" applyFill="1" applyBorder="1"/>
    <xf numFmtId="3" fontId="63" fillId="0" borderId="100" xfId="8" applyNumberFormat="1" applyFont="1" applyFill="1" applyBorder="1"/>
    <xf numFmtId="0" fontId="62" fillId="0" borderId="0" xfId="0" applyFont="1" applyFill="1" applyBorder="1" applyAlignment="1">
      <alignment horizontal="left" indent="2"/>
    </xf>
    <xf numFmtId="0" fontId="67" fillId="0" borderId="73" xfId="0" applyFont="1" applyBorder="1"/>
    <xf numFmtId="0" fontId="68" fillId="7" borderId="34" xfId="0" applyFont="1" applyFill="1" applyBorder="1" applyAlignment="1">
      <alignment horizontal="center" vertical="center" wrapText="1"/>
    </xf>
    <xf numFmtId="3" fontId="46" fillId="0" borderId="0" xfId="9" applyNumberFormat="1" applyFont="1" applyFill="1" applyBorder="1"/>
    <xf numFmtId="0" fontId="69" fillId="0" borderId="0" xfId="0" applyFont="1" applyBorder="1"/>
    <xf numFmtId="0" fontId="54" fillId="0" borderId="87" xfId="0" applyFont="1" applyFill="1" applyBorder="1"/>
    <xf numFmtId="3" fontId="55" fillId="0" borderId="87" xfId="0" applyNumberFormat="1" applyFont="1" applyFill="1" applyBorder="1" applyAlignment="1">
      <alignment horizontal="right"/>
    </xf>
    <xf numFmtId="3" fontId="57" fillId="0" borderId="87" xfId="0" applyNumberFormat="1" applyFont="1" applyFill="1" applyBorder="1" applyAlignment="1">
      <alignment horizontal="right"/>
    </xf>
    <xf numFmtId="0" fontId="58" fillId="0" borderId="87" xfId="0" applyFont="1" applyFill="1" applyBorder="1"/>
    <xf numFmtId="3" fontId="55" fillId="0" borderId="88" xfId="0" applyNumberFormat="1" applyFont="1" applyFill="1" applyBorder="1" applyAlignment="1">
      <alignment horizontal="right"/>
    </xf>
    <xf numFmtId="3" fontId="57" fillId="0" borderId="87" xfId="0" applyNumberFormat="1" applyFont="1" applyFill="1" applyBorder="1" applyAlignment="1">
      <alignment horizontal="right" wrapText="1"/>
    </xf>
    <xf numFmtId="0" fontId="58" fillId="0" borderId="110" xfId="0" applyFont="1" applyFill="1" applyBorder="1"/>
    <xf numFmtId="3" fontId="60" fillId="0" borderId="111" xfId="9" applyNumberFormat="1" applyFont="1" applyFill="1" applyBorder="1"/>
    <xf numFmtId="3" fontId="61" fillId="0" borderId="110" xfId="9" applyNumberFormat="1" applyFont="1" applyFill="1" applyBorder="1"/>
    <xf numFmtId="0" fontId="62" fillId="0" borderId="0" xfId="0" applyFont="1" applyFill="1" applyBorder="1" applyAlignment="1">
      <alignment horizontal="left" wrapText="1" indent="1"/>
    </xf>
    <xf numFmtId="0" fontId="62" fillId="0" borderId="0" xfId="0" applyFont="1" applyFill="1" applyBorder="1" applyAlignment="1">
      <alignment horizontal="left" indent="1"/>
    </xf>
    <xf numFmtId="0" fontId="62" fillId="0" borderId="1" xfId="0" applyFont="1" applyFill="1" applyBorder="1" applyAlignment="1">
      <alignment horizontal="left" indent="1"/>
    </xf>
    <xf numFmtId="3" fontId="46" fillId="0" borderId="107" xfId="8" applyNumberFormat="1" applyFont="1" applyFill="1" applyBorder="1"/>
    <xf numFmtId="3" fontId="63" fillId="0" borderId="1" xfId="8" applyNumberFormat="1" applyFont="1" applyFill="1" applyBorder="1"/>
    <xf numFmtId="0" fontId="58" fillId="0" borderId="0" xfId="0" applyFont="1" applyFill="1" applyBorder="1" applyAlignment="1">
      <alignment horizontal="left"/>
    </xf>
    <xf numFmtId="3" fontId="60" fillId="0" borderId="97" xfId="8" applyNumberFormat="1" applyFont="1" applyFill="1" applyBorder="1"/>
    <xf numFmtId="0" fontId="58" fillId="0" borderId="106" xfId="0" applyFont="1" applyFill="1" applyBorder="1"/>
    <xf numFmtId="3" fontId="57" fillId="0" borderId="106" xfId="0" applyNumberFormat="1" applyFont="1" applyFill="1" applyBorder="1" applyAlignment="1">
      <alignment horizontal="right" wrapText="1"/>
    </xf>
    <xf numFmtId="0" fontId="62" fillId="0" borderId="1" xfId="0" applyFont="1" applyFill="1" applyBorder="1" applyAlignment="1">
      <alignment horizontal="left" indent="2"/>
    </xf>
    <xf numFmtId="0" fontId="58" fillId="0" borderId="2" xfId="0" applyFont="1" applyFill="1" applyBorder="1" applyAlignment="1">
      <alignment horizontal="left"/>
    </xf>
    <xf numFmtId="3" fontId="60" fillId="0" borderId="95" xfId="8" applyNumberFormat="1" applyFont="1" applyFill="1" applyBorder="1"/>
    <xf numFmtId="3" fontId="63" fillId="0" borderId="2" xfId="8" applyNumberFormat="1" applyFont="1" applyFill="1" applyBorder="1"/>
    <xf numFmtId="0" fontId="62" fillId="0" borderId="100" xfId="0" applyFont="1" applyFill="1" applyBorder="1" applyAlignment="1">
      <alignment horizontal="left" indent="2"/>
    </xf>
    <xf numFmtId="0" fontId="70" fillId="0" borderId="108" xfId="0" applyFont="1" applyFill="1" applyBorder="1" applyAlignment="1">
      <alignment horizontal="left" indent="4"/>
    </xf>
    <xf numFmtId="3" fontId="63" fillId="0" borderId="109" xfId="8" applyNumberFormat="1" applyFont="1" applyFill="1" applyBorder="1"/>
    <xf numFmtId="3" fontId="66" fillId="0" borderId="0" xfId="9" applyNumberFormat="1" applyFont="1" applyFill="1" applyBorder="1"/>
    <xf numFmtId="0" fontId="70" fillId="0" borderId="100" xfId="0" applyFont="1" applyFill="1" applyBorder="1" applyAlignment="1">
      <alignment horizontal="left" indent="4"/>
    </xf>
    <xf numFmtId="3" fontId="63" fillId="0" borderId="101" xfId="8" applyNumberFormat="1" applyFont="1" applyFill="1" applyBorder="1"/>
    <xf numFmtId="3" fontId="71" fillId="0" borderId="0" xfId="9" applyNumberFormat="1" applyFont="1" applyFill="1" applyBorder="1"/>
    <xf numFmtId="0" fontId="67" fillId="0" borderId="0" xfId="0" applyFont="1" applyFill="1"/>
    <xf numFmtId="0" fontId="58" fillId="0" borderId="87" xfId="0" applyFont="1" applyFill="1" applyBorder="1" applyAlignment="1">
      <alignment horizontal="left"/>
    </xf>
    <xf numFmtId="3" fontId="60" fillId="0" borderId="112" xfId="8" applyNumberFormat="1" applyFont="1" applyFill="1" applyBorder="1"/>
    <xf numFmtId="3" fontId="63" fillId="0" borderId="87" xfId="8" applyNumberFormat="1" applyFont="1" applyFill="1" applyBorder="1"/>
    <xf numFmtId="3" fontId="0" fillId="0" borderId="0" xfId="0" applyNumberFormat="1" applyFill="1"/>
    <xf numFmtId="3" fontId="65" fillId="0" borderId="0" xfId="0" applyNumberFormat="1" applyFont="1" applyFill="1"/>
    <xf numFmtId="0" fontId="56" fillId="0" borderId="87" xfId="0" applyFont="1" applyFill="1" applyBorder="1" applyAlignment="1">
      <alignment horizontal="left" indent="2"/>
    </xf>
    <xf numFmtId="0" fontId="59" fillId="0" borderId="87" xfId="0" applyFont="1" applyFill="1" applyBorder="1" applyAlignment="1">
      <alignment horizontal="center"/>
    </xf>
    <xf numFmtId="0" fontId="59" fillId="0" borderId="87" xfId="0" applyFont="1" applyFill="1" applyBorder="1"/>
    <xf numFmtId="0" fontId="58" fillId="0" borderId="89" xfId="0" applyFont="1" applyFill="1" applyBorder="1"/>
    <xf numFmtId="0" fontId="59" fillId="0" borderId="113" xfId="0" applyFont="1" applyFill="1" applyBorder="1"/>
    <xf numFmtId="0" fontId="58" fillId="0" borderId="56" xfId="0" applyFont="1" applyFill="1" applyBorder="1" applyAlignment="1">
      <alignment horizontal="left" indent="1"/>
    </xf>
    <xf numFmtId="3" fontId="61" fillId="0" borderId="53" xfId="9" applyNumberFormat="1" applyFont="1" applyFill="1" applyBorder="1"/>
    <xf numFmtId="0" fontId="62" fillId="0" borderId="2" xfId="0" applyFont="1" applyFill="1" applyBorder="1" applyAlignment="1">
      <alignment horizontal="left" indent="2"/>
    </xf>
    <xf numFmtId="3" fontId="63" fillId="0" borderId="46" xfId="9" applyNumberFormat="1" applyFont="1" applyFill="1" applyBorder="1"/>
    <xf numFmtId="0" fontId="62" fillId="0" borderId="0" xfId="0" applyFont="1" applyFill="1" applyBorder="1" applyAlignment="1">
      <alignment horizontal="left" indent="3"/>
    </xf>
    <xf numFmtId="3" fontId="63" fillId="0" borderId="53" xfId="8" applyNumberFormat="1" applyFont="1" applyFill="1" applyBorder="1"/>
    <xf numFmtId="0" fontId="62" fillId="0" borderId="100" xfId="0" applyFont="1" applyFill="1" applyBorder="1" applyAlignment="1">
      <alignment horizontal="left" indent="3"/>
    </xf>
    <xf numFmtId="3" fontId="64" fillId="0" borderId="114" xfId="8" applyNumberFormat="1" applyFont="1" applyFill="1" applyBorder="1" applyAlignment="1">
      <alignment horizontal="left"/>
    </xf>
    <xf numFmtId="3" fontId="63" fillId="0" borderId="53" xfId="8" applyNumberFormat="1" applyFont="1" applyFill="1" applyBorder="1" applyAlignment="1">
      <alignment horizontal="left"/>
    </xf>
    <xf numFmtId="3" fontId="63" fillId="0" borderId="114" xfId="8" applyNumberFormat="1" applyFont="1" applyFill="1" applyBorder="1" applyAlignment="1">
      <alignment horizontal="left"/>
    </xf>
    <xf numFmtId="0" fontId="70" fillId="0" borderId="0" xfId="0" applyFont="1" applyFill="1" applyBorder="1" applyAlignment="1">
      <alignment horizontal="left" indent="5"/>
    </xf>
    <xf numFmtId="3" fontId="63" fillId="0" borderId="97" xfId="8" applyNumberFormat="1" applyFont="1" applyFill="1" applyBorder="1"/>
    <xf numFmtId="0" fontId="70" fillId="0" borderId="100" xfId="0" applyFont="1" applyFill="1" applyBorder="1" applyAlignment="1">
      <alignment horizontal="left" indent="5"/>
    </xf>
    <xf numFmtId="0" fontId="62" fillId="0" borderId="87" xfId="0" applyFont="1" applyFill="1" applyBorder="1" applyAlignment="1">
      <alignment horizontal="left" indent="3"/>
    </xf>
    <xf numFmtId="3" fontId="46" fillId="0" borderId="112" xfId="8" applyNumberFormat="1" applyFont="1" applyFill="1" applyBorder="1"/>
    <xf numFmtId="3" fontId="63" fillId="0" borderId="117" xfId="8" applyNumberFormat="1" applyFont="1" applyFill="1" applyBorder="1"/>
    <xf numFmtId="20" fontId="0" fillId="0" borderId="0" xfId="0" applyNumberFormat="1"/>
    <xf numFmtId="0" fontId="50" fillId="0" borderId="12" xfId="0" applyFont="1" applyFill="1" applyBorder="1" applyAlignment="1">
      <alignment horizontal="left"/>
    </xf>
    <xf numFmtId="0" fontId="49" fillId="0" borderId="0" xfId="0" applyFont="1" applyAlignment="1">
      <alignment horizontal="left"/>
    </xf>
    <xf numFmtId="0" fontId="11" fillId="0" borderId="60" xfId="0" applyFont="1" applyBorder="1" applyAlignment="1">
      <alignment horizontal="center" vertical="center" wrapText="1"/>
    </xf>
    <xf numFmtId="0" fontId="11" fillId="0" borderId="85" xfId="0" applyFont="1" applyBorder="1" applyAlignment="1">
      <alignment horizontal="left" vertical="center" wrapText="1"/>
    </xf>
    <xf numFmtId="0" fontId="2" fillId="4" borderId="42" xfId="0" applyFont="1" applyFill="1" applyBorder="1" applyAlignment="1">
      <alignment horizontal="center" vertical="center"/>
    </xf>
    <xf numFmtId="0" fontId="4" fillId="7" borderId="59"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2" fillId="4" borderId="14" xfId="0" applyFont="1" applyFill="1" applyBorder="1" applyAlignment="1">
      <alignment horizontal="center" vertical="center"/>
    </xf>
    <xf numFmtId="0" fontId="4" fillId="7" borderId="8" xfId="0" applyNumberFormat="1" applyFont="1" applyFill="1" applyBorder="1" applyAlignment="1">
      <alignment horizontal="center" vertical="center" wrapText="1"/>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3" fillId="0" borderId="57" xfId="0" applyFont="1" applyFill="1" applyBorder="1" applyAlignment="1">
      <alignment horizontal="center" vertical="center"/>
    </xf>
    <xf numFmtId="0" fontId="48" fillId="0" borderId="39" xfId="0" applyFont="1" applyBorder="1" applyAlignment="1">
      <alignment horizontal="center" vertical="center" wrapText="1"/>
    </xf>
    <xf numFmtId="3" fontId="53" fillId="0" borderId="31" xfId="0" applyNumberFormat="1" applyFont="1" applyBorder="1" applyAlignment="1">
      <alignment horizontal="right" vertical="center" wrapText="1" indent="3"/>
    </xf>
    <xf numFmtId="0" fontId="48" fillId="0" borderId="7"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48" xfId="0" applyFont="1" applyBorder="1" applyAlignment="1">
      <alignment horizontal="center" vertical="center" wrapText="1"/>
    </xf>
    <xf numFmtId="0" fontId="72" fillId="17" borderId="38" xfId="0" applyFont="1" applyFill="1" applyBorder="1" applyAlignment="1">
      <alignment horizontal="center" vertical="center" wrapText="1"/>
    </xf>
    <xf numFmtId="0" fontId="18" fillId="17" borderId="38" xfId="0" applyFont="1" applyFill="1" applyBorder="1" applyAlignment="1">
      <alignment horizontal="center" vertical="center" wrapText="1"/>
    </xf>
    <xf numFmtId="0" fontId="48" fillId="0" borderId="17" xfId="0" applyFont="1" applyBorder="1" applyAlignment="1">
      <alignment horizontal="right" vertical="center" wrapText="1" indent="5"/>
    </xf>
    <xf numFmtId="0" fontId="48" fillId="0" borderId="39" xfId="0" applyFont="1" applyBorder="1" applyAlignment="1">
      <alignment horizontal="right" vertical="center" wrapText="1" indent="5"/>
    </xf>
    <xf numFmtId="49" fontId="2" fillId="0" borderId="0" xfId="0" applyNumberFormat="1" applyFont="1" applyAlignment="1">
      <alignment horizontal="left" vertical="center"/>
    </xf>
    <xf numFmtId="0" fontId="0" fillId="0" borderId="0" xfId="0" applyAlignment="1">
      <alignment horizontal="left" vertical="center"/>
    </xf>
    <xf numFmtId="49" fontId="4" fillId="0" borderId="2" xfId="0" applyNumberFormat="1" applyFont="1" applyFill="1" applyBorder="1" applyAlignment="1">
      <alignment horizontal="left" wrapText="1"/>
    </xf>
    <xf numFmtId="3" fontId="4" fillId="0" borderId="41" xfId="0" applyNumberFormat="1" applyFont="1" applyFill="1" applyBorder="1" applyAlignment="1">
      <alignment horizontal="right" indent="2"/>
    </xf>
    <xf numFmtId="3" fontId="18" fillId="0" borderId="41" xfId="0" applyNumberFormat="1" applyFont="1" applyFill="1" applyBorder="1" applyAlignment="1">
      <alignment horizontal="right" indent="2"/>
    </xf>
    <xf numFmtId="3" fontId="18" fillId="0" borderId="13" xfId="0" applyNumberFormat="1" applyFont="1" applyFill="1" applyBorder="1" applyAlignment="1">
      <alignment horizontal="right" indent="2"/>
    </xf>
    <xf numFmtId="49" fontId="73" fillId="0" borderId="0" xfId="0" applyNumberFormat="1" applyFont="1" applyFill="1" applyBorder="1" applyAlignment="1">
      <alignment horizontal="left"/>
    </xf>
    <xf numFmtId="0" fontId="63" fillId="0" borderId="0" xfId="0" applyFont="1" applyFill="1" applyBorder="1" applyAlignment="1">
      <alignment horizontal="right" wrapText="1"/>
    </xf>
    <xf numFmtId="4" fontId="46" fillId="0" borderId="13" xfId="0" applyNumberFormat="1" applyFont="1" applyFill="1" applyBorder="1" applyAlignment="1">
      <alignment horizontal="center" vertical="center" wrapText="1"/>
    </xf>
    <xf numFmtId="0" fontId="60" fillId="0" borderId="13" xfId="0"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0" fillId="0" borderId="3" xfId="0" applyFill="1" applyBorder="1" applyAlignment="1">
      <alignment horizontal="center"/>
    </xf>
    <xf numFmtId="0" fontId="0" fillId="0" borderId="48" xfId="0" applyFill="1" applyBorder="1" applyAlignment="1">
      <alignment horizontal="center"/>
    </xf>
    <xf numFmtId="0" fontId="46" fillId="0" borderId="13" xfId="0" applyFont="1" applyFill="1" applyBorder="1" applyAlignment="1">
      <alignment horizontal="left" wrapText="1" indent="1"/>
    </xf>
    <xf numFmtId="49" fontId="74" fillId="0" borderId="11" xfId="0" applyNumberFormat="1" applyFont="1" applyBorder="1" applyAlignment="1">
      <alignment horizontal="center" vertical="center" wrapText="1"/>
    </xf>
    <xf numFmtId="49" fontId="74" fillId="0" borderId="17" xfId="0" applyNumberFormat="1" applyFont="1" applyBorder="1" applyAlignment="1">
      <alignment horizontal="center" vertical="center" wrapText="1"/>
    </xf>
    <xf numFmtId="49" fontId="11" fillId="0" borderId="34" xfId="0" applyNumberFormat="1" applyFont="1" applyBorder="1" applyAlignment="1">
      <alignment horizontal="right" vertical="center" wrapText="1" indent="4"/>
    </xf>
    <xf numFmtId="49" fontId="2" fillId="17" borderId="30" xfId="0" applyNumberFormat="1" applyFont="1" applyFill="1" applyBorder="1" applyAlignment="1">
      <alignment horizontal="left" vertical="center" wrapText="1"/>
    </xf>
    <xf numFmtId="49" fontId="2" fillId="17" borderId="13" xfId="0" applyNumberFormat="1" applyFont="1" applyFill="1" applyBorder="1" applyAlignment="1">
      <alignment horizontal="left" vertical="center" wrapText="1"/>
    </xf>
    <xf numFmtId="49" fontId="2" fillId="17" borderId="31" xfId="0" applyNumberFormat="1" applyFont="1" applyFill="1" applyBorder="1" applyAlignment="1">
      <alignment horizontal="left" vertical="center" wrapText="1"/>
    </xf>
    <xf numFmtId="49" fontId="47" fillId="9" borderId="0" xfId="0" applyNumberFormat="1" applyFont="1" applyFill="1" applyAlignment="1">
      <alignment horizontal="left"/>
    </xf>
    <xf numFmtId="0" fontId="23" fillId="7" borderId="21" xfId="0" applyFont="1" applyFill="1" applyBorder="1" applyAlignment="1">
      <alignment horizontal="center" vertical="center" wrapText="1"/>
    </xf>
    <xf numFmtId="2" fontId="48" fillId="0" borderId="33" xfId="0" applyNumberFormat="1" applyFont="1" applyBorder="1" applyAlignment="1">
      <alignment horizontal="left" vertical="center" wrapText="1"/>
    </xf>
    <xf numFmtId="4" fontId="48" fillId="0" borderId="33" xfId="0" applyNumberFormat="1" applyFont="1" applyBorder="1" applyAlignment="1">
      <alignment horizontal="right" vertical="center" wrapText="1" indent="4"/>
    </xf>
    <xf numFmtId="0" fontId="48" fillId="0" borderId="0" xfId="0" applyFont="1"/>
    <xf numFmtId="49" fontId="48" fillId="0" borderId="32" xfId="0" applyNumberFormat="1" applyFont="1" applyFill="1" applyBorder="1" applyAlignment="1">
      <alignment horizontal="left" vertical="center" wrapText="1"/>
    </xf>
    <xf numFmtId="49" fontId="48" fillId="0" borderId="11" xfId="0" applyNumberFormat="1" applyFont="1" applyFill="1" applyBorder="1" applyAlignment="1">
      <alignment horizontal="left" vertical="center" wrapText="1"/>
    </xf>
    <xf numFmtId="0" fontId="76" fillId="3" borderId="58" xfId="5" applyFont="1" applyFill="1" applyBorder="1" applyAlignment="1">
      <alignment horizontal="left" vertical="center" indent="1"/>
    </xf>
    <xf numFmtId="0" fontId="75" fillId="0" borderId="0" xfId="0" applyFont="1"/>
    <xf numFmtId="0" fontId="78" fillId="3" borderId="58" xfId="4" applyFont="1" applyFill="1" applyBorder="1" applyAlignment="1">
      <alignment horizontal="left" vertical="center" indent="1"/>
    </xf>
    <xf numFmtId="0" fontId="76" fillId="0" borderId="0" xfId="4" applyFont="1" applyFill="1" applyBorder="1" applyAlignment="1" applyProtection="1">
      <alignment vertical="center"/>
    </xf>
    <xf numFmtId="0" fontId="77" fillId="5" borderId="42" xfId="2" applyFont="1" applyFill="1" applyBorder="1">
      <alignment vertical="center"/>
    </xf>
    <xf numFmtId="0" fontId="77" fillId="5" borderId="0" xfId="2" applyFont="1" applyFill="1" applyBorder="1">
      <alignment vertical="center"/>
    </xf>
    <xf numFmtId="0" fontId="77" fillId="3" borderId="0" xfId="2" applyFont="1" applyFill="1" applyBorder="1">
      <alignment vertical="center"/>
    </xf>
    <xf numFmtId="0" fontId="77" fillId="3" borderId="42" xfId="2" applyFont="1" applyFill="1" applyBorder="1">
      <alignment vertical="center"/>
    </xf>
    <xf numFmtId="0" fontId="78" fillId="5" borderId="58" xfId="4" applyFont="1" applyFill="1" applyBorder="1" applyAlignment="1">
      <alignment horizontal="left" vertical="center" indent="1"/>
    </xf>
    <xf numFmtId="0" fontId="77" fillId="3" borderId="58" xfId="2" applyFont="1" applyFill="1" applyBorder="1" applyAlignment="1">
      <alignment horizontal="left" vertical="center" indent="1"/>
    </xf>
    <xf numFmtId="49" fontId="72" fillId="17" borderId="43" xfId="0" applyNumberFormat="1" applyFont="1" applyFill="1" applyBorder="1" applyAlignment="1">
      <alignment horizontal="center" vertical="center" wrapText="1" shrinkToFit="1"/>
    </xf>
    <xf numFmtId="49" fontId="72" fillId="17" borderId="30" xfId="0" applyNumberFormat="1" applyFont="1" applyFill="1" applyBorder="1" applyAlignment="1">
      <alignment horizontal="center" vertical="center" wrapText="1"/>
    </xf>
    <xf numFmtId="49" fontId="72" fillId="17" borderId="32" xfId="0" applyNumberFormat="1" applyFont="1" applyFill="1" applyBorder="1" applyAlignment="1">
      <alignment horizontal="center" vertical="center" wrapText="1"/>
    </xf>
    <xf numFmtId="0" fontId="49" fillId="0" borderId="39" xfId="0" applyFont="1" applyBorder="1" applyAlignment="1">
      <alignment vertical="center" wrapText="1"/>
    </xf>
    <xf numFmtId="0" fontId="49" fillId="0" borderId="31" xfId="0" applyFont="1" applyBorder="1" applyAlignment="1">
      <alignment vertical="center" wrapText="1"/>
    </xf>
    <xf numFmtId="0" fontId="49" fillId="0" borderId="33" xfId="0" applyFont="1" applyBorder="1" applyAlignment="1">
      <alignment vertical="center" wrapText="1"/>
    </xf>
    <xf numFmtId="0" fontId="15" fillId="17" borderId="25" xfId="0" applyFont="1" applyFill="1" applyBorder="1" applyAlignment="1">
      <alignment horizontal="center" vertical="center" wrapText="1"/>
    </xf>
    <xf numFmtId="49" fontId="72" fillId="17" borderId="49" xfId="0" applyNumberFormat="1" applyFont="1" applyFill="1" applyBorder="1" applyAlignment="1">
      <alignment horizontal="center" vertical="center" wrapText="1"/>
    </xf>
    <xf numFmtId="49" fontId="49" fillId="0" borderId="19" xfId="0" applyNumberFormat="1" applyFont="1" applyBorder="1" applyAlignment="1">
      <alignment vertical="center" wrapText="1"/>
    </xf>
    <xf numFmtId="165" fontId="2" fillId="0" borderId="47" xfId="0" applyNumberFormat="1" applyFont="1" applyBorder="1" applyAlignment="1">
      <alignment horizontal="center"/>
    </xf>
    <xf numFmtId="166" fontId="2" fillId="0" borderId="47" xfId="0" applyNumberFormat="1" applyFont="1" applyBorder="1" applyAlignment="1">
      <alignment horizontal="center"/>
    </xf>
    <xf numFmtId="167" fontId="2" fillId="0" borderId="47" xfId="0" applyNumberFormat="1" applyFont="1" applyBorder="1" applyAlignment="1">
      <alignment horizontal="center"/>
    </xf>
    <xf numFmtId="168" fontId="2" fillId="0" borderId="47" xfId="0" applyNumberFormat="1" applyFont="1" applyBorder="1" applyAlignment="1">
      <alignment horizontal="center"/>
    </xf>
    <xf numFmtId="164" fontId="2" fillId="0" borderId="48" xfId="0" applyNumberFormat="1" applyFont="1" applyBorder="1" applyAlignment="1">
      <alignment horizontal="center"/>
    </xf>
    <xf numFmtId="0" fontId="49" fillId="0" borderId="0" xfId="0" applyFont="1" applyFill="1"/>
    <xf numFmtId="170" fontId="49" fillId="0" borderId="0" xfId="0" applyNumberFormat="1" applyFont="1" applyFill="1" applyBorder="1" applyAlignment="1">
      <alignment horizontal="center"/>
    </xf>
    <xf numFmtId="0" fontId="80" fillId="0" borderId="58" xfId="0" applyFont="1" applyFill="1" applyBorder="1" applyAlignment="1">
      <alignment horizontal="center"/>
    </xf>
    <xf numFmtId="0" fontId="2" fillId="0" borderId="0" xfId="0" applyFont="1" applyFill="1" applyAlignment="1">
      <alignment horizontal="left" vertical="center" indent="6"/>
    </xf>
    <xf numFmtId="0" fontId="2" fillId="0" borderId="0" xfId="0" applyFont="1" applyFill="1" applyBorder="1" applyAlignment="1">
      <alignment horizontal="left" vertical="center" indent="6"/>
    </xf>
    <xf numFmtId="0" fontId="2" fillId="0" borderId="0" xfId="0" applyFont="1" applyFill="1" applyBorder="1" applyAlignment="1">
      <alignment horizontal="right" vertical="center" indent="1"/>
    </xf>
    <xf numFmtId="0" fontId="2" fillId="0" borderId="63" xfId="0" applyFont="1" applyBorder="1" applyAlignment="1">
      <alignment horizontal="center" vertical="center"/>
    </xf>
    <xf numFmtId="0" fontId="70" fillId="0" borderId="10" xfId="0" applyFont="1" applyFill="1" applyBorder="1" applyAlignment="1">
      <alignment horizontal="right" vertical="center" indent="1"/>
    </xf>
    <xf numFmtId="0" fontId="48" fillId="0" borderId="17" xfId="0" applyFont="1" applyFill="1" applyBorder="1" applyAlignment="1">
      <alignment horizontal="left" vertical="center" indent="6"/>
    </xf>
    <xf numFmtId="171" fontId="48" fillId="0" borderId="13" xfId="0" applyNumberFormat="1" applyFont="1" applyFill="1" applyBorder="1" applyAlignment="1">
      <alignment horizontal="right" vertical="center" indent="1"/>
    </xf>
    <xf numFmtId="171" fontId="48" fillId="0" borderId="15" xfId="0" applyNumberFormat="1" applyFont="1" applyFill="1" applyBorder="1" applyAlignment="1">
      <alignment horizontal="right" vertical="center" indent="1"/>
    </xf>
    <xf numFmtId="0" fontId="48" fillId="0" borderId="0" xfId="0" applyFont="1" applyFill="1" applyAlignment="1">
      <alignment horizontal="right" vertical="center" indent="1"/>
    </xf>
    <xf numFmtId="171" fontId="48" fillId="0" borderId="34" xfId="0" applyNumberFormat="1" applyFont="1" applyFill="1" applyBorder="1" applyAlignment="1">
      <alignment horizontal="right" vertical="center" indent="1"/>
    </xf>
    <xf numFmtId="0" fontId="48" fillId="0" borderId="39" xfId="0" applyFont="1" applyFill="1" applyBorder="1" applyAlignment="1">
      <alignment horizontal="left" vertical="center" indent="6"/>
    </xf>
    <xf numFmtId="0" fontId="2" fillId="0" borderId="0" xfId="0" applyFont="1" applyFill="1" applyBorder="1" applyAlignment="1">
      <alignment horizontal="center" vertical="center"/>
    </xf>
    <xf numFmtId="0" fontId="2" fillId="0" borderId="63" xfId="0" applyFont="1" applyFill="1" applyBorder="1" applyAlignment="1">
      <alignment horizontal="center" vertical="center"/>
    </xf>
    <xf numFmtId="14" fontId="79" fillId="0" borderId="57" xfId="0" applyNumberFormat="1" applyFont="1" applyFill="1" applyBorder="1" applyAlignment="1">
      <alignment horizontal="center" vertical="center"/>
    </xf>
    <xf numFmtId="14" fontId="79" fillId="0" borderId="36" xfId="0" applyNumberFormat="1" applyFont="1" applyFill="1" applyBorder="1" applyAlignment="1">
      <alignment horizontal="center" vertical="center"/>
    </xf>
    <xf numFmtId="0" fontId="80" fillId="0" borderId="39" xfId="0" applyFont="1" applyFill="1" applyBorder="1" applyAlignment="1">
      <alignment horizontal="left" vertical="center" indent="6"/>
    </xf>
    <xf numFmtId="171" fontId="81" fillId="0" borderId="24" xfId="0" applyNumberFormat="1" applyFont="1" applyFill="1" applyBorder="1" applyAlignment="1">
      <alignment horizontal="right" vertical="center" indent="1"/>
    </xf>
    <xf numFmtId="3" fontId="53" fillId="0" borderId="13" xfId="0" applyNumberFormat="1" applyFont="1" applyBorder="1" applyAlignment="1">
      <alignment horizontal="right" vertical="center" indent="4"/>
    </xf>
    <xf numFmtId="3" fontId="53" fillId="0" borderId="13" xfId="0" applyNumberFormat="1" applyFont="1" applyBorder="1" applyAlignment="1">
      <alignment horizontal="right" vertical="center" wrapText="1" indent="4"/>
    </xf>
    <xf numFmtId="3" fontId="70" fillId="17" borderId="13" xfId="0" applyNumberFormat="1" applyFont="1" applyFill="1" applyBorder="1" applyAlignment="1">
      <alignment horizontal="right" vertical="center" wrapText="1" indent="4"/>
    </xf>
    <xf numFmtId="0" fontId="18" fillId="17" borderId="60" xfId="0" applyFont="1" applyFill="1" applyBorder="1" applyAlignment="1">
      <alignment horizontal="center" vertical="center" wrapText="1"/>
    </xf>
    <xf numFmtId="0" fontId="4" fillId="2" borderId="36" xfId="0" applyFont="1" applyFill="1" applyBorder="1" applyAlignment="1">
      <alignment horizontal="center" vertical="center" wrapText="1"/>
    </xf>
    <xf numFmtId="49" fontId="83" fillId="0" borderId="0" xfId="1" applyNumberFormat="1" applyFont="1" applyFill="1" applyBorder="1" applyAlignment="1" applyProtection="1">
      <alignment vertical="center" wrapText="1"/>
    </xf>
    <xf numFmtId="49" fontId="53" fillId="0" borderId="0" xfId="0" applyNumberFormat="1" applyFont="1" applyFill="1" applyAlignment="1"/>
    <xf numFmtId="0" fontId="23" fillId="7" borderId="14" xfId="0" applyFont="1" applyFill="1" applyBorder="1" applyAlignment="1">
      <alignment horizontal="center" vertical="center" wrapText="1"/>
    </xf>
    <xf numFmtId="49" fontId="53" fillId="0" borderId="15" xfId="0" applyNumberFormat="1" applyFont="1" applyBorder="1" applyAlignment="1">
      <alignment horizontal="left" vertical="center" wrapText="1"/>
    </xf>
    <xf numFmtId="49" fontId="53" fillId="0" borderId="65" xfId="0" applyNumberFormat="1" applyFont="1" applyBorder="1" applyAlignment="1">
      <alignment horizontal="left" vertical="center" wrapText="1"/>
    </xf>
    <xf numFmtId="0" fontId="23" fillId="7" borderId="77" xfId="0" applyFont="1" applyFill="1" applyBorder="1" applyAlignment="1">
      <alignment horizontal="center" vertical="center" wrapText="1"/>
    </xf>
    <xf numFmtId="3" fontId="53" fillId="0" borderId="15" xfId="0" applyNumberFormat="1" applyFont="1" applyBorder="1" applyAlignment="1">
      <alignment horizontal="right" vertical="center" wrapText="1" indent="2"/>
    </xf>
    <xf numFmtId="0" fontId="23" fillId="0" borderId="15" xfId="0" applyNumberFormat="1" applyFont="1" applyBorder="1" applyAlignment="1">
      <alignment horizontal="right" vertical="center" indent="2"/>
    </xf>
    <xf numFmtId="49" fontId="53" fillId="0" borderId="0" xfId="0" applyNumberFormat="1" applyFont="1" applyAlignment="1">
      <alignment wrapText="1"/>
    </xf>
    <xf numFmtId="0" fontId="4" fillId="7" borderId="30" xfId="0" applyFont="1" applyFill="1" applyBorder="1" applyAlignment="1">
      <alignment horizontal="center" vertical="center" wrapText="1"/>
    </xf>
    <xf numFmtId="49" fontId="62" fillId="8" borderId="30" xfId="0" applyNumberFormat="1" applyFont="1" applyFill="1" applyBorder="1" applyAlignment="1">
      <alignment horizontal="center" vertical="center" wrapText="1"/>
    </xf>
    <xf numFmtId="0" fontId="62" fillId="8" borderId="41" xfId="0" applyNumberFormat="1" applyFont="1" applyFill="1" applyBorder="1" applyAlignment="1">
      <alignment horizontal="center" vertical="center" wrapText="1"/>
    </xf>
    <xf numFmtId="49" fontId="59" fillId="0" borderId="13" xfId="0" applyNumberFormat="1" applyFont="1" applyBorder="1" applyAlignment="1">
      <alignment horizontal="right" vertical="center" wrapText="1" indent="4"/>
    </xf>
    <xf numFmtId="3" fontId="53" fillId="0" borderId="31" xfId="0" applyNumberFormat="1" applyFont="1" applyBorder="1" applyAlignment="1">
      <alignment horizontal="right" vertical="center" wrapText="1" indent="4"/>
    </xf>
    <xf numFmtId="0" fontId="53" fillId="0" borderId="68" xfId="0" applyFont="1" applyFill="1" applyBorder="1" applyAlignment="1">
      <alignment horizontal="left" indent="1"/>
    </xf>
    <xf numFmtId="3" fontId="53" fillId="0" borderId="57" xfId="0" applyNumberFormat="1" applyFont="1" applyFill="1" applyBorder="1" applyAlignment="1">
      <alignment horizontal="right" vertical="center" wrapText="1" indent="2"/>
    </xf>
    <xf numFmtId="0" fontId="23" fillId="0" borderId="64" xfId="0" applyNumberFormat="1" applyFont="1" applyFill="1" applyBorder="1" applyAlignment="1">
      <alignment horizontal="left" indent="1"/>
    </xf>
    <xf numFmtId="0" fontId="53" fillId="0" borderId="28" xfId="0" applyFont="1" applyFill="1" applyBorder="1" applyAlignment="1">
      <alignment horizontal="left" indent="1"/>
    </xf>
    <xf numFmtId="0" fontId="23" fillId="0" borderId="48" xfId="0" applyNumberFormat="1" applyFont="1" applyFill="1" applyBorder="1" applyAlignment="1">
      <alignment horizontal="left" indent="1"/>
    </xf>
    <xf numFmtId="0" fontId="53" fillId="0" borderId="57" xfId="0" applyFont="1" applyFill="1" applyBorder="1" applyAlignment="1">
      <alignment horizontal="left" indent="1"/>
    </xf>
    <xf numFmtId="0" fontId="53" fillId="0" borderId="30" xfId="0" applyFont="1" applyFill="1" applyBorder="1" applyAlignment="1">
      <alignment horizontal="left" indent="1"/>
    </xf>
    <xf numFmtId="3" fontId="53" fillId="0" borderId="30" xfId="0" applyNumberFormat="1" applyFont="1" applyFill="1" applyBorder="1" applyAlignment="1">
      <alignment horizontal="right" vertical="center" wrapText="1" indent="2"/>
    </xf>
    <xf numFmtId="0" fontId="53" fillId="0" borderId="13" xfId="0" applyFont="1" applyFill="1" applyBorder="1" applyAlignment="1">
      <alignment horizontal="left" indent="1"/>
    </xf>
    <xf numFmtId="0" fontId="53" fillId="0" borderId="31" xfId="0" applyFont="1" applyFill="1" applyBorder="1" applyAlignment="1">
      <alignment horizontal="left" indent="1"/>
    </xf>
    <xf numFmtId="0" fontId="53" fillId="0" borderId="13" xfId="0" applyFont="1" applyBorder="1" applyAlignment="1">
      <alignment vertical="center" wrapText="1"/>
    </xf>
    <xf numFmtId="3" fontId="53" fillId="0" borderId="68" xfId="0" applyNumberFormat="1" applyFont="1" applyFill="1" applyBorder="1" applyAlignment="1">
      <alignment horizontal="right" vertical="center" wrapText="1" indent="2"/>
    </xf>
    <xf numFmtId="0" fontId="23" fillId="0" borderId="13" xfId="0" applyNumberFormat="1" applyFont="1" applyFill="1" applyBorder="1" applyAlignment="1">
      <alignment horizontal="left" indent="1"/>
    </xf>
    <xf numFmtId="0" fontId="23" fillId="0" borderId="62" xfId="0" applyNumberFormat="1" applyFont="1" applyFill="1" applyBorder="1" applyAlignment="1">
      <alignment horizontal="left" indent="1"/>
    </xf>
    <xf numFmtId="0" fontId="23" fillId="0" borderId="31" xfId="0" applyNumberFormat="1" applyFont="1" applyFill="1" applyBorder="1" applyAlignment="1">
      <alignment horizontal="left" indent="1"/>
    </xf>
    <xf numFmtId="0" fontId="53" fillId="0" borderId="31" xfId="0" applyFont="1" applyBorder="1" applyAlignment="1">
      <alignment vertical="center" wrapText="1"/>
    </xf>
    <xf numFmtId="0" fontId="53" fillId="0" borderId="41" xfId="0" applyFont="1" applyBorder="1" applyAlignment="1">
      <alignment vertical="center" wrapText="1"/>
    </xf>
    <xf numFmtId="0" fontId="49" fillId="0" borderId="31" xfId="0" applyFont="1" applyBorder="1"/>
    <xf numFmtId="0" fontId="53" fillId="0" borderId="48" xfId="0" applyFont="1" applyBorder="1" applyAlignment="1">
      <alignment vertical="center" wrapText="1"/>
    </xf>
    <xf numFmtId="0" fontId="23" fillId="0" borderId="8" xfId="0" applyNumberFormat="1" applyFont="1" applyFill="1" applyBorder="1" applyAlignment="1">
      <alignment horizontal="left" indent="1"/>
    </xf>
    <xf numFmtId="0" fontId="23" fillId="0" borderId="47" xfId="0" applyNumberFormat="1" applyFont="1" applyFill="1" applyBorder="1" applyAlignment="1">
      <alignment horizontal="left" indent="1"/>
    </xf>
    <xf numFmtId="0" fontId="23" fillId="0" borderId="59" xfId="0" applyNumberFormat="1" applyFont="1" applyFill="1" applyBorder="1" applyAlignment="1">
      <alignment horizontal="left" indent="1"/>
    </xf>
    <xf numFmtId="0" fontId="23" fillId="0" borderId="49" xfId="0" applyNumberFormat="1" applyFont="1" applyFill="1" applyBorder="1" applyAlignment="1">
      <alignment horizontal="left" indent="1"/>
    </xf>
    <xf numFmtId="3" fontId="23" fillId="0" borderId="30" xfId="0" applyNumberFormat="1" applyFont="1" applyFill="1" applyBorder="1" applyAlignment="1">
      <alignment horizontal="right" indent="2"/>
    </xf>
    <xf numFmtId="3" fontId="23" fillId="0" borderId="13" xfId="0" applyNumberFormat="1" applyFont="1" applyFill="1" applyBorder="1" applyAlignment="1">
      <alignment horizontal="right" indent="2"/>
    </xf>
    <xf numFmtId="0" fontId="23" fillId="0" borderId="50" xfId="0" applyNumberFormat="1" applyFont="1" applyFill="1" applyBorder="1" applyAlignment="1">
      <alignment horizontal="left" indent="1"/>
    </xf>
    <xf numFmtId="3" fontId="23" fillId="0" borderId="19" xfId="0" applyNumberFormat="1" applyFont="1" applyFill="1" applyBorder="1" applyAlignment="1">
      <alignment horizontal="right" indent="2"/>
    </xf>
    <xf numFmtId="3" fontId="85" fillId="0" borderId="13" xfId="0" applyNumberFormat="1" applyFont="1" applyBorder="1" applyAlignment="1">
      <alignment horizontal="right" vertical="center" wrapText="1" indent="4"/>
    </xf>
    <xf numFmtId="49" fontId="23" fillId="17" borderId="30" xfId="0" applyNumberFormat="1" applyFont="1" applyFill="1" applyBorder="1" applyAlignment="1">
      <alignment horizontal="center" vertical="center" wrapText="1"/>
    </xf>
    <xf numFmtId="0" fontId="63" fillId="3" borderId="44" xfId="4" applyFont="1" applyFill="1" applyBorder="1" applyAlignment="1" applyProtection="1">
      <alignment vertical="center"/>
    </xf>
    <xf numFmtId="0" fontId="61" fillId="3" borderId="50" xfId="5" applyFont="1" applyFill="1" applyBorder="1" applyAlignment="1">
      <alignment vertical="center"/>
    </xf>
    <xf numFmtId="0" fontId="63" fillId="3" borderId="53" xfId="4" applyFont="1" applyFill="1" applyBorder="1" applyAlignment="1">
      <alignment vertical="center"/>
    </xf>
    <xf numFmtId="0" fontId="63" fillId="3" borderId="63" xfId="4" applyFont="1" applyFill="1" applyBorder="1" applyAlignment="1" applyProtection="1">
      <alignment vertical="center"/>
    </xf>
    <xf numFmtId="0" fontId="63" fillId="3" borderId="63" xfId="2" applyFont="1" applyFill="1" applyBorder="1">
      <alignment vertical="center"/>
    </xf>
    <xf numFmtId="0" fontId="61" fillId="11" borderId="13" xfId="4" quotePrefix="1" applyFont="1" applyFill="1" applyBorder="1" applyAlignment="1">
      <alignment horizontal="center" vertical="center"/>
    </xf>
    <xf numFmtId="0" fontId="61" fillId="11" borderId="19" xfId="4" applyFont="1" applyFill="1" applyBorder="1" applyAlignment="1">
      <alignment horizontal="left" vertical="center" wrapText="1" indent="1"/>
    </xf>
    <xf numFmtId="3" fontId="23" fillId="0" borderId="13" xfId="6" applyFont="1" applyFill="1" applyBorder="1" applyAlignment="1">
      <alignment horizontal="center" vertical="center"/>
      <protection locked="0"/>
    </xf>
    <xf numFmtId="3" fontId="23" fillId="13" borderId="13" xfId="6" applyFont="1" applyFill="1" applyBorder="1" applyAlignment="1">
      <alignment horizontal="center" vertical="center"/>
      <protection locked="0"/>
    </xf>
    <xf numFmtId="169" fontId="23" fillId="0" borderId="80" xfId="8" applyNumberFormat="1" applyFont="1" applyFill="1" applyBorder="1" applyAlignment="1">
      <alignment horizontal="right" vertical="center" indent="1"/>
    </xf>
    <xf numFmtId="3" fontId="23" fillId="13" borderId="15" xfId="6" applyFont="1" applyFill="1" applyBorder="1" applyAlignment="1">
      <alignment horizontal="center" vertical="center"/>
      <protection locked="0"/>
    </xf>
    <xf numFmtId="0" fontId="63" fillId="3" borderId="13" xfId="4" quotePrefix="1" applyFont="1" applyFill="1" applyBorder="1" applyAlignment="1">
      <alignment horizontal="center" vertical="center"/>
    </xf>
    <xf numFmtId="0" fontId="63" fillId="3" borderId="13" xfId="4" applyFont="1" applyFill="1" applyBorder="1" applyAlignment="1">
      <alignment horizontal="left" vertical="center" wrapText="1" indent="2"/>
    </xf>
    <xf numFmtId="3" fontId="23" fillId="0" borderId="13" xfId="6" applyFont="1" applyFill="1" applyBorder="1" applyAlignment="1">
      <alignment horizontal="right" vertical="center" indent="1"/>
      <protection locked="0"/>
    </xf>
    <xf numFmtId="0" fontId="63" fillId="0" borderId="13" xfId="4" applyFont="1" applyFill="1" applyBorder="1" applyAlignment="1">
      <alignment horizontal="left" vertical="center" wrapText="1" indent="2"/>
    </xf>
    <xf numFmtId="3" fontId="86" fillId="13" borderId="13" xfId="6" applyFont="1" applyFill="1" applyBorder="1" applyAlignment="1">
      <alignment horizontal="center" vertical="center"/>
      <protection locked="0"/>
    </xf>
    <xf numFmtId="3" fontId="86" fillId="13" borderId="15" xfId="6" applyFont="1" applyFill="1" applyBorder="1" applyAlignment="1">
      <alignment horizontal="center" vertical="center"/>
      <protection locked="0"/>
    </xf>
    <xf numFmtId="0" fontId="63" fillId="5" borderId="44" xfId="4" quotePrefix="1" applyFont="1" applyFill="1" applyBorder="1" applyAlignment="1">
      <alignment horizontal="right" vertical="center"/>
    </xf>
    <xf numFmtId="0" fontId="63" fillId="5" borderId="10" xfId="4" applyFont="1" applyFill="1" applyBorder="1" applyAlignment="1">
      <alignment horizontal="left" vertical="center" wrapText="1" indent="1"/>
    </xf>
    <xf numFmtId="0" fontId="63" fillId="5" borderId="53" xfId="4" quotePrefix="1" applyFont="1" applyFill="1" applyBorder="1" applyAlignment="1">
      <alignment horizontal="right" vertical="center"/>
    </xf>
    <xf numFmtId="0" fontId="63" fillId="5" borderId="0" xfId="4" applyFont="1" applyFill="1" applyBorder="1" applyAlignment="1">
      <alignment horizontal="left" vertical="center" wrapText="1" indent="1"/>
    </xf>
    <xf numFmtId="0" fontId="63" fillId="3" borderId="53" xfId="2" applyFont="1" applyFill="1" applyBorder="1">
      <alignment vertical="center"/>
    </xf>
    <xf numFmtId="0" fontId="63" fillId="3" borderId="0" xfId="2" applyFont="1" applyFill="1" applyBorder="1" applyAlignment="1">
      <alignment horizontal="left" vertical="center" wrapText="1" indent="1"/>
    </xf>
    <xf numFmtId="0" fontId="61" fillId="11" borderId="44" xfId="4" applyFont="1" applyFill="1" applyBorder="1" applyAlignment="1">
      <alignment horizontal="left" vertical="center" wrapText="1" indent="1"/>
    </xf>
    <xf numFmtId="0" fontId="63" fillId="3" borderId="2" xfId="4" applyFont="1" applyFill="1" applyBorder="1" applyAlignment="1">
      <alignment horizontal="left" vertical="center" wrapText="1" indent="2"/>
    </xf>
    <xf numFmtId="0" fontId="63" fillId="0" borderId="2" xfId="4" applyFont="1" applyFill="1" applyBorder="1" applyAlignment="1">
      <alignment horizontal="left" vertical="center" wrapText="1" indent="2"/>
    </xf>
    <xf numFmtId="0" fontId="63" fillId="5" borderId="2" xfId="4" applyFont="1" applyFill="1" applyBorder="1" applyAlignment="1">
      <alignment horizontal="left" vertical="center" wrapText="1" indent="2"/>
    </xf>
    <xf numFmtId="0" fontId="61" fillId="11" borderId="11" xfId="4" applyFont="1" applyFill="1" applyBorder="1" applyAlignment="1">
      <alignment horizontal="left" vertical="center" wrapText="1" indent="1"/>
    </xf>
    <xf numFmtId="0" fontId="70" fillId="3" borderId="44" xfId="4" applyFont="1" applyFill="1" applyBorder="1" applyAlignment="1" applyProtection="1">
      <alignment vertical="center"/>
    </xf>
    <xf numFmtId="0" fontId="59" fillId="3" borderId="10" xfId="5" applyFont="1" applyFill="1" applyBorder="1" applyAlignment="1">
      <alignment vertical="center" wrapText="1"/>
    </xf>
    <xf numFmtId="0" fontId="70" fillId="3" borderId="53" xfId="4" applyFont="1" applyFill="1" applyBorder="1" applyAlignment="1" applyProtection="1">
      <alignment vertical="center"/>
    </xf>
    <xf numFmtId="0" fontId="70" fillId="3" borderId="0" xfId="2" applyFont="1" applyFill="1" applyBorder="1">
      <alignment vertical="center"/>
    </xf>
    <xf numFmtId="0" fontId="59" fillId="3" borderId="0" xfId="5" applyFont="1" applyFill="1" applyBorder="1" applyAlignment="1">
      <alignment vertical="center" wrapText="1"/>
    </xf>
    <xf numFmtId="0" fontId="59" fillId="11" borderId="13" xfId="4" quotePrefix="1" applyFont="1" applyFill="1" applyBorder="1" applyAlignment="1">
      <alignment horizontal="center" vertical="center"/>
    </xf>
    <xf numFmtId="0" fontId="59" fillId="11" borderId="11" xfId="4" applyFont="1" applyFill="1" applyBorder="1" applyAlignment="1">
      <alignment horizontal="left" vertical="center" wrapText="1" indent="1"/>
    </xf>
    <xf numFmtId="49" fontId="2" fillId="17" borderId="30" xfId="0" applyNumberFormat="1" applyFont="1" applyFill="1" applyBorder="1" applyAlignment="1">
      <alignment wrapText="1"/>
    </xf>
    <xf numFmtId="0" fontId="2" fillId="17" borderId="0" xfId="0" applyFont="1" applyFill="1" applyBorder="1"/>
    <xf numFmtId="49" fontId="2" fillId="17" borderId="13" xfId="0" applyNumberFormat="1" applyFont="1" applyFill="1" applyBorder="1" applyAlignment="1">
      <alignment wrapText="1"/>
    </xf>
    <xf numFmtId="49" fontId="2" fillId="17" borderId="31" xfId="0" applyNumberFormat="1" applyFont="1" applyFill="1" applyBorder="1" applyAlignment="1">
      <alignment wrapText="1"/>
    </xf>
    <xf numFmtId="11" fontId="46" fillId="17" borderId="13" xfId="0" applyNumberFormat="1" applyFont="1" applyFill="1" applyBorder="1" applyAlignment="1">
      <alignment horizontal="center" vertical="center" wrapText="1"/>
    </xf>
    <xf numFmtId="11" fontId="46" fillId="17" borderId="11" xfId="0" applyNumberFormat="1" applyFont="1" applyFill="1" applyBorder="1" applyAlignment="1">
      <alignment horizontal="center" vertical="center" wrapText="1"/>
    </xf>
    <xf numFmtId="49" fontId="74" fillId="17" borderId="13" xfId="0" applyNumberFormat="1" applyFont="1" applyFill="1" applyBorder="1" applyAlignment="1">
      <alignment horizontal="center" vertical="center" wrapText="1"/>
    </xf>
    <xf numFmtId="11" fontId="2" fillId="0" borderId="31" xfId="0" applyNumberFormat="1" applyFont="1" applyBorder="1" applyAlignment="1">
      <alignment wrapText="1"/>
    </xf>
    <xf numFmtId="0" fontId="74" fillId="17" borderId="17" xfId="0" applyFont="1" applyFill="1" applyBorder="1" applyAlignment="1">
      <alignment horizontal="center" vertical="center"/>
    </xf>
    <xf numFmtId="0" fontId="74" fillId="17" borderId="13" xfId="0" applyFont="1" applyFill="1" applyBorder="1" applyAlignment="1">
      <alignment horizontal="center" vertical="center"/>
    </xf>
    <xf numFmtId="0" fontId="4" fillId="7" borderId="85" xfId="0" applyFont="1" applyFill="1" applyBorder="1" applyAlignment="1">
      <alignment horizontal="center" vertical="center" wrapText="1"/>
    </xf>
    <xf numFmtId="0" fontId="4" fillId="4" borderId="24" xfId="0" applyFont="1" applyFill="1" applyBorder="1" applyAlignment="1">
      <alignment horizontal="center" vertical="center" wrapText="1"/>
    </xf>
    <xf numFmtId="49" fontId="74" fillId="17" borderId="6" xfId="0" applyNumberFormat="1" applyFont="1" applyFill="1" applyBorder="1" applyAlignment="1">
      <alignment horizontal="center" vertical="center" wrapText="1"/>
    </xf>
    <xf numFmtId="49" fontId="74" fillId="17" borderId="11" xfId="0" applyNumberFormat="1" applyFont="1" applyFill="1" applyBorder="1" applyAlignment="1">
      <alignment horizontal="center" vertical="center" wrapText="1"/>
    </xf>
    <xf numFmtId="3" fontId="53" fillId="0" borderId="13" xfId="0" applyNumberFormat="1" applyFont="1" applyBorder="1" applyAlignment="1">
      <alignment horizontal="right" vertical="center" wrapText="1" indent="3"/>
    </xf>
    <xf numFmtId="49" fontId="63" fillId="0" borderId="17" xfId="0" applyNumberFormat="1" applyFont="1" applyFill="1" applyBorder="1" applyAlignment="1">
      <alignment vertical="center" wrapText="1"/>
    </xf>
    <xf numFmtId="3" fontId="53" fillId="0" borderId="15" xfId="0" applyNumberFormat="1" applyFont="1" applyBorder="1" applyAlignment="1">
      <alignment horizontal="right" vertical="center" wrapText="1" indent="3"/>
    </xf>
    <xf numFmtId="49" fontId="70" fillId="17" borderId="13" xfId="0" applyNumberFormat="1" applyFont="1" applyFill="1" applyBorder="1" applyAlignment="1">
      <alignment horizontal="center" vertical="center" wrapText="1"/>
    </xf>
    <xf numFmtId="49" fontId="70" fillId="17" borderId="15" xfId="0" applyNumberFormat="1" applyFont="1" applyFill="1" applyBorder="1" applyAlignment="1">
      <alignment horizontal="center" vertical="center" wrapText="1"/>
    </xf>
    <xf numFmtId="49" fontId="70" fillId="17" borderId="17" xfId="0" applyNumberFormat="1" applyFont="1" applyFill="1" applyBorder="1" applyAlignment="1">
      <alignment horizontal="left" vertical="center" wrapText="1" indent="1"/>
    </xf>
    <xf numFmtId="0" fontId="70" fillId="17" borderId="17" xfId="0" applyFont="1" applyFill="1" applyBorder="1" applyAlignment="1">
      <alignment horizontal="left" vertical="center" wrapText="1" indent="1"/>
    </xf>
    <xf numFmtId="49" fontId="70" fillId="17" borderId="17" xfId="0" applyNumberFormat="1" applyFont="1" applyFill="1" applyBorder="1" applyAlignment="1">
      <alignment horizontal="left" vertical="center" indent="1"/>
    </xf>
    <xf numFmtId="49" fontId="70" fillId="17" borderId="39" xfId="0" applyNumberFormat="1" applyFont="1" applyFill="1" applyBorder="1" applyAlignment="1">
      <alignment horizontal="left" vertical="center" wrapText="1" indent="1"/>
    </xf>
    <xf numFmtId="49" fontId="63" fillId="17" borderId="13" xfId="0" applyNumberFormat="1" applyFont="1" applyFill="1" applyBorder="1" applyAlignment="1">
      <alignment horizontal="center" vertical="center" wrapText="1"/>
    </xf>
    <xf numFmtId="0" fontId="62" fillId="17" borderId="13" xfId="0" applyFont="1" applyFill="1" applyBorder="1" applyAlignment="1">
      <alignment horizontal="center" vertical="center"/>
    </xf>
    <xf numFmtId="0" fontId="62" fillId="17" borderId="11" xfId="0" applyFont="1" applyFill="1" applyBorder="1" applyAlignment="1">
      <alignment horizontal="center" vertical="center" wrapText="1"/>
    </xf>
    <xf numFmtId="0" fontId="62" fillId="17" borderId="17" xfId="0" applyFont="1" applyFill="1" applyBorder="1" applyAlignment="1">
      <alignment vertical="center" wrapText="1"/>
    </xf>
    <xf numFmtId="0" fontId="62" fillId="17" borderId="39" xfId="0" applyFont="1" applyFill="1" applyBorder="1" applyAlignment="1">
      <alignment vertical="center" wrapText="1"/>
    </xf>
    <xf numFmtId="0" fontId="4" fillId="0" borderId="55" xfId="0" applyFont="1" applyBorder="1" applyAlignment="1">
      <alignment horizontal="center" vertical="center"/>
    </xf>
    <xf numFmtId="0" fontId="4" fillId="0" borderId="20" xfId="0" applyFont="1" applyBorder="1" applyAlignment="1">
      <alignment horizontal="center" vertical="center"/>
    </xf>
    <xf numFmtId="169" fontId="4" fillId="0" borderId="11" xfId="0" applyNumberFormat="1" applyFont="1" applyFill="1" applyBorder="1" applyAlignment="1">
      <alignment horizontal="right" vertical="center" indent="1"/>
    </xf>
    <xf numFmtId="169" fontId="4" fillId="0" borderId="84" xfId="8" applyNumberFormat="1" applyFont="1" applyFill="1" applyBorder="1" applyAlignment="1">
      <alignment horizontal="right" vertical="center" indent="1"/>
    </xf>
    <xf numFmtId="0" fontId="2" fillId="0" borderId="0" xfId="0" applyFont="1" applyFill="1" applyAlignment="1">
      <alignment horizontal="center" vertical="center" wrapText="1"/>
    </xf>
    <xf numFmtId="0" fontId="23" fillId="0" borderId="0" xfId="0" applyFont="1" applyFill="1" applyAlignment="1">
      <alignment horizontal="left" vertical="center"/>
    </xf>
    <xf numFmtId="169" fontId="4" fillId="0" borderId="86" xfId="8" applyNumberFormat="1" applyFont="1" applyFill="1" applyBorder="1" applyAlignment="1">
      <alignment horizontal="right" vertical="center" indent="1"/>
    </xf>
    <xf numFmtId="169" fontId="4" fillId="0" borderId="22" xfId="8" applyNumberFormat="1" applyFont="1" applyFill="1" applyBorder="1" applyAlignment="1">
      <alignment horizontal="right" vertical="center" indent="1"/>
    </xf>
    <xf numFmtId="0" fontId="63" fillId="0" borderId="13" xfId="4" quotePrefix="1" applyFont="1" applyFill="1" applyBorder="1" applyAlignment="1">
      <alignment horizontal="center" vertical="center"/>
    </xf>
    <xf numFmtId="0" fontId="63" fillId="0" borderId="15" xfId="4" quotePrefix="1" applyFont="1" applyFill="1" applyBorder="1" applyAlignment="1">
      <alignment horizontal="center" vertical="center"/>
    </xf>
    <xf numFmtId="0" fontId="70" fillId="0" borderId="19" xfId="7" applyFont="1" applyFill="1" applyBorder="1" applyAlignment="1">
      <alignment horizontal="center" vertical="center" wrapText="1"/>
    </xf>
    <xf numFmtId="0" fontId="59" fillId="0" borderId="41" xfId="7" applyFont="1" applyFill="1" applyBorder="1" applyAlignment="1">
      <alignment horizontal="center" vertical="center" wrapText="1"/>
    </xf>
    <xf numFmtId="0" fontId="70" fillId="0" borderId="13" xfId="4" quotePrefix="1" applyFont="1" applyFill="1" applyBorder="1" applyAlignment="1">
      <alignment horizontal="center" vertical="center"/>
    </xf>
    <xf numFmtId="0" fontId="4" fillId="7" borderId="33" xfId="0" applyFont="1" applyFill="1" applyBorder="1" applyAlignment="1">
      <alignment horizontal="center" vertical="center"/>
    </xf>
    <xf numFmtId="3" fontId="63" fillId="0" borderId="99" xfId="8" applyNumberFormat="1" applyFont="1" applyFill="1" applyBorder="1" applyAlignment="1"/>
    <xf numFmtId="0" fontId="0" fillId="0" borderId="118" xfId="0" applyBorder="1"/>
    <xf numFmtId="3" fontId="66" fillId="0" borderId="0" xfId="9" applyNumberFormat="1" applyFont="1" applyFill="1" applyBorder="1" applyAlignment="1">
      <alignment horizontal="left"/>
    </xf>
    <xf numFmtId="3" fontId="70" fillId="0" borderId="63" xfId="0" applyNumberFormat="1" applyFont="1" applyFill="1" applyBorder="1" applyAlignment="1"/>
    <xf numFmtId="169" fontId="48" fillId="0" borderId="32" xfId="0" applyNumberFormat="1" applyFont="1" applyBorder="1" applyAlignment="1">
      <alignment horizontal="right" wrapText="1" indent="1"/>
    </xf>
    <xf numFmtId="169" fontId="48" fillId="0" borderId="11" xfId="0" applyNumberFormat="1" applyFont="1" applyBorder="1" applyAlignment="1">
      <alignment horizontal="right" wrapText="1" indent="1"/>
    </xf>
    <xf numFmtId="169" fontId="48" fillId="0" borderId="33" xfId="0" applyNumberFormat="1" applyFont="1" applyBorder="1" applyAlignment="1">
      <alignment horizontal="right" wrapText="1" indent="1"/>
    </xf>
    <xf numFmtId="169" fontId="48" fillId="0" borderId="34" xfId="0" applyNumberFormat="1" applyFont="1" applyBorder="1" applyAlignment="1">
      <alignment horizontal="right" wrapText="1" indent="1"/>
    </xf>
    <xf numFmtId="0" fontId="2" fillId="0" borderId="0" xfId="0" applyFont="1" applyBorder="1" applyAlignment="1">
      <alignment horizontal="center" vertical="center"/>
    </xf>
    <xf numFmtId="0" fontId="11" fillId="0" borderId="7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81" fillId="0" borderId="13" xfId="0" applyFont="1" applyBorder="1" applyAlignment="1">
      <alignment horizontal="center" vertical="center" wrapText="1"/>
    </xf>
    <xf numFmtId="0" fontId="81" fillId="0" borderId="31" xfId="0" applyFont="1" applyBorder="1" applyAlignment="1">
      <alignment horizontal="center" vertical="center" wrapText="1"/>
    </xf>
    <xf numFmtId="49" fontId="80" fillId="5" borderId="85" xfId="0" applyNumberFormat="1" applyFont="1" applyFill="1" applyBorder="1" applyAlignment="1">
      <alignment horizontal="center" vertical="distributed" wrapText="1"/>
    </xf>
    <xf numFmtId="3" fontId="85" fillId="0" borderId="13" xfId="0" applyNumberFormat="1" applyFont="1" applyFill="1" applyBorder="1" applyAlignment="1">
      <alignment horizontal="right" vertical="center" wrapText="1" indent="3"/>
    </xf>
    <xf numFmtId="3" fontId="53" fillId="0" borderId="13" xfId="0" applyNumberFormat="1" applyFont="1" applyFill="1" applyBorder="1" applyAlignment="1">
      <alignment horizontal="right" vertical="center" wrapText="1" indent="3"/>
    </xf>
    <xf numFmtId="3" fontId="85" fillId="0" borderId="15" xfId="0" applyNumberFormat="1" applyFont="1" applyFill="1" applyBorder="1" applyAlignment="1">
      <alignment horizontal="right" vertical="center" wrapText="1" indent="3"/>
    </xf>
    <xf numFmtId="3" fontId="85" fillId="0" borderId="13" xfId="0" applyNumberFormat="1" applyFont="1" applyBorder="1" applyAlignment="1">
      <alignment horizontal="right" vertical="center" wrapText="1" indent="3"/>
    </xf>
    <xf numFmtId="3" fontId="85" fillId="0" borderId="15" xfId="0" applyNumberFormat="1" applyFont="1" applyBorder="1" applyAlignment="1">
      <alignment horizontal="right" vertical="center" wrapText="1" indent="3"/>
    </xf>
    <xf numFmtId="3" fontId="53" fillId="0" borderId="15" xfId="0" applyNumberFormat="1" applyFont="1" applyFill="1" applyBorder="1" applyAlignment="1">
      <alignment horizontal="right" vertical="center" wrapText="1" indent="3"/>
    </xf>
    <xf numFmtId="3" fontId="85" fillId="0" borderId="31" xfId="0" applyNumberFormat="1" applyFont="1" applyBorder="1" applyAlignment="1">
      <alignment horizontal="right" vertical="center" wrapText="1" indent="3"/>
    </xf>
    <xf numFmtId="3" fontId="85" fillId="0" borderId="16" xfId="0" applyNumberFormat="1" applyFont="1" applyBorder="1" applyAlignment="1">
      <alignment horizontal="right" vertical="center" wrapText="1" indent="3"/>
    </xf>
    <xf numFmtId="2" fontId="48" fillId="0" borderId="33" xfId="0" applyNumberFormat="1" applyFont="1" applyFill="1" applyBorder="1" applyAlignment="1">
      <alignment horizontal="left" vertical="center" wrapText="1"/>
    </xf>
    <xf numFmtId="4" fontId="48" fillId="0" borderId="33" xfId="0" applyNumberFormat="1" applyFont="1" applyFill="1" applyBorder="1" applyAlignment="1">
      <alignment horizontal="right" vertical="center" wrapText="1" indent="4"/>
    </xf>
    <xf numFmtId="0" fontId="11" fillId="0" borderId="119" xfId="0" applyFont="1" applyFill="1" applyBorder="1" applyAlignment="1">
      <alignment horizontal="center" wrapText="1"/>
    </xf>
    <xf numFmtId="0" fontId="11" fillId="0" borderId="77" xfId="0" applyFont="1" applyFill="1" applyBorder="1" applyAlignment="1">
      <alignment horizontal="center" wrapText="1"/>
    </xf>
    <xf numFmtId="0" fontId="11" fillId="0" borderId="78" xfId="0" applyFont="1" applyFill="1" applyBorder="1" applyAlignment="1">
      <alignment horizontal="center" wrapText="1"/>
    </xf>
    <xf numFmtId="0" fontId="2" fillId="4" borderId="25" xfId="0" applyFont="1" applyFill="1" applyBorder="1"/>
    <xf numFmtId="0" fontId="2" fillId="4" borderId="12" xfId="0" applyFont="1" applyFill="1" applyBorder="1"/>
    <xf numFmtId="0" fontId="48" fillId="4" borderId="12" xfId="0" applyFont="1" applyFill="1" applyBorder="1"/>
    <xf numFmtId="0" fontId="2" fillId="4" borderId="37" xfId="0" applyFont="1" applyFill="1" applyBorder="1"/>
    <xf numFmtId="0" fontId="89" fillId="4" borderId="27" xfId="0" applyFont="1" applyFill="1" applyBorder="1" applyAlignment="1">
      <alignment vertical="center"/>
    </xf>
    <xf numFmtId="0" fontId="89" fillId="4" borderId="23" xfId="0" applyFont="1" applyFill="1" applyBorder="1" applyAlignment="1">
      <alignment vertical="center"/>
    </xf>
    <xf numFmtId="0" fontId="0" fillId="4" borderId="23" xfId="0" applyFont="1" applyFill="1" applyBorder="1" applyAlignment="1">
      <alignment vertical="center"/>
    </xf>
    <xf numFmtId="0" fontId="2" fillId="4" borderId="35" xfId="0" applyFont="1" applyFill="1" applyBorder="1" applyAlignment="1">
      <alignment vertical="center"/>
    </xf>
    <xf numFmtId="0" fontId="49" fillId="0" borderId="25" xfId="0" applyFont="1" applyFill="1" applyBorder="1" applyAlignment="1">
      <alignment horizontal="right"/>
    </xf>
    <xf numFmtId="172" fontId="49" fillId="0" borderId="31" xfId="0" applyNumberFormat="1" applyFont="1" applyFill="1" applyBorder="1" applyAlignment="1">
      <alignment horizontal="center" vertical="center"/>
    </xf>
    <xf numFmtId="172" fontId="49" fillId="0" borderId="16" xfId="0" applyNumberFormat="1" applyFont="1" applyFill="1" applyBorder="1" applyAlignment="1">
      <alignment horizontal="center" vertical="center"/>
    </xf>
    <xf numFmtId="0" fontId="70" fillId="0" borderId="11" xfId="0" applyFont="1" applyFill="1" applyBorder="1" applyAlignment="1">
      <alignment horizontal="right" vertical="center" indent="1"/>
    </xf>
    <xf numFmtId="171" fontId="48" fillId="0" borderId="41" xfId="0" applyNumberFormat="1" applyFont="1" applyFill="1" applyBorder="1" applyAlignment="1">
      <alignment horizontal="right" vertical="center" indent="1"/>
    </xf>
    <xf numFmtId="171" fontId="48" fillId="0" borderId="11" xfId="0" applyNumberFormat="1" applyFont="1" applyFill="1" applyBorder="1" applyAlignment="1">
      <alignment horizontal="right" vertical="center" indent="1"/>
    </xf>
    <xf numFmtId="0" fontId="2" fillId="0" borderId="27" xfId="0" applyFont="1" applyFill="1" applyBorder="1" applyAlignment="1">
      <alignment horizontal="left" vertical="center" indent="6"/>
    </xf>
    <xf numFmtId="171" fontId="72" fillId="0" borderId="23" xfId="0" applyNumberFormat="1" applyFont="1" applyFill="1" applyBorder="1" applyAlignment="1">
      <alignment horizontal="right" vertical="center" indent="1"/>
    </xf>
    <xf numFmtId="0" fontId="87" fillId="0" borderId="38" xfId="0" applyFont="1" applyFill="1" applyBorder="1" applyAlignment="1">
      <alignment horizontal="center" vertical="center"/>
    </xf>
    <xf numFmtId="0" fontId="70" fillId="0" borderId="30" xfId="0" applyFont="1" applyFill="1" applyBorder="1" applyAlignment="1">
      <alignment horizontal="right" vertical="center" wrapText="1" indent="1"/>
    </xf>
    <xf numFmtId="0" fontId="70" fillId="0" borderId="14" xfId="0" applyFont="1" applyFill="1" applyBorder="1" applyAlignment="1">
      <alignment horizontal="right" vertical="center" wrapText="1" indent="1"/>
    </xf>
    <xf numFmtId="0" fontId="70" fillId="0" borderId="73" xfId="0" applyFont="1" applyFill="1" applyBorder="1" applyAlignment="1">
      <alignment horizontal="right" vertical="center" indent="1"/>
    </xf>
    <xf numFmtId="0" fontId="48" fillId="0" borderId="40" xfId="0" applyFont="1" applyFill="1" applyBorder="1" applyAlignment="1">
      <alignment horizontal="left" vertical="center" indent="6"/>
    </xf>
    <xf numFmtId="171" fontId="48" fillId="0" borderId="45" xfId="0" applyNumberFormat="1" applyFont="1" applyFill="1" applyBorder="1" applyAlignment="1">
      <alignment horizontal="right" vertical="center" indent="1"/>
    </xf>
    <xf numFmtId="171" fontId="48" fillId="0" borderId="71" xfId="0" applyNumberFormat="1" applyFont="1" applyFill="1" applyBorder="1" applyAlignment="1">
      <alignment horizontal="right" vertical="center" indent="1"/>
    </xf>
    <xf numFmtId="171" fontId="48" fillId="0" borderId="31" xfId="0" applyNumberFormat="1" applyFont="1" applyFill="1" applyBorder="1" applyAlignment="1">
      <alignment horizontal="right" vertical="center" indent="1"/>
    </xf>
    <xf numFmtId="171" fontId="48" fillId="0" borderId="16" xfId="0" applyNumberFormat="1" applyFont="1" applyFill="1" applyBorder="1" applyAlignment="1">
      <alignment horizontal="right" vertical="center" indent="1"/>
    </xf>
    <xf numFmtId="171" fontId="2" fillId="0" borderId="22" xfId="0" applyNumberFormat="1" applyFont="1" applyFill="1" applyBorder="1" applyAlignment="1">
      <alignment horizontal="right" vertical="center" indent="1"/>
    </xf>
    <xf numFmtId="172" fontId="2" fillId="0" borderId="22" xfId="0" applyNumberFormat="1" applyFont="1" applyFill="1" applyBorder="1" applyAlignment="1">
      <alignment horizontal="right" vertical="center" indent="1"/>
    </xf>
    <xf numFmtId="0" fontId="81" fillId="0" borderId="40" xfId="0" applyFont="1" applyFill="1" applyBorder="1" applyAlignment="1">
      <alignment horizontal="left" vertical="center" indent="2"/>
    </xf>
    <xf numFmtId="0" fontId="81" fillId="0" borderId="60" xfId="0" applyFont="1" applyFill="1" applyBorder="1" applyAlignment="1">
      <alignment horizontal="left" vertical="center" indent="2"/>
    </xf>
    <xf numFmtId="0" fontId="81" fillId="0" borderId="4" xfId="0" applyFont="1" applyFill="1" applyBorder="1" applyAlignment="1">
      <alignment horizontal="left" vertical="center" indent="2"/>
    </xf>
    <xf numFmtId="0" fontId="11" fillId="0" borderId="34" xfId="0" applyFont="1" applyFill="1" applyBorder="1" applyAlignment="1">
      <alignment horizontal="center" vertical="center" wrapText="1"/>
    </xf>
    <xf numFmtId="0" fontId="87" fillId="0" borderId="44" xfId="0" applyFont="1" applyFill="1" applyBorder="1" applyAlignment="1">
      <alignment horizontal="left" indent="2"/>
    </xf>
    <xf numFmtId="0" fontId="11" fillId="0" borderId="0" xfId="0" applyFont="1" applyBorder="1" applyAlignment="1">
      <alignment horizontal="left" vertical="center" wrapText="1"/>
    </xf>
    <xf numFmtId="49" fontId="4" fillId="7" borderId="29" xfId="0" applyNumberFormat="1" applyFont="1" applyFill="1" applyBorder="1" applyAlignment="1">
      <alignment horizontal="left" vertical="center"/>
    </xf>
    <xf numFmtId="49" fontId="4" fillId="7" borderId="12" xfId="0" applyNumberFormat="1" applyFont="1" applyFill="1" applyBorder="1" applyAlignment="1">
      <alignment horizontal="left" vertical="center"/>
    </xf>
    <xf numFmtId="49" fontId="1" fillId="9" borderId="4" xfId="0" applyNumberFormat="1" applyFont="1" applyFill="1" applyBorder="1" applyAlignment="1">
      <alignment horizontal="left" vertical="center"/>
    </xf>
    <xf numFmtId="49" fontId="1" fillId="9" borderId="8" xfId="0" applyNumberFormat="1" applyFont="1" applyFill="1" applyBorder="1" applyAlignment="1">
      <alignment horizontal="left" vertical="center"/>
    </xf>
    <xf numFmtId="49" fontId="1" fillId="9" borderId="59"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0" fontId="0" fillId="0" borderId="55" xfId="0" applyBorder="1" applyAlignment="1">
      <alignment horizontal="center" vertical="center" wrapText="1"/>
    </xf>
    <xf numFmtId="0" fontId="0" fillId="0" borderId="20" xfId="0" applyBorder="1" applyAlignment="1">
      <alignment horizontal="center" vertical="center" wrapText="1"/>
    </xf>
    <xf numFmtId="0" fontId="2" fillId="0" borderId="0" xfId="0" applyFont="1" applyBorder="1" applyAlignment="1">
      <alignment horizontal="center" vertical="center"/>
    </xf>
    <xf numFmtId="0" fontId="11" fillId="0" borderId="4" xfId="0" applyFont="1" applyBorder="1" applyAlignment="1">
      <alignment horizontal="center"/>
    </xf>
    <xf numFmtId="0" fontId="11" fillId="0" borderId="8" xfId="0" applyFont="1" applyBorder="1" applyAlignment="1">
      <alignment horizontal="center"/>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0" fillId="0" borderId="51" xfId="0" applyBorder="1" applyAlignment="1">
      <alignment horizontal="center" vertical="center" wrapText="1"/>
    </xf>
    <xf numFmtId="0" fontId="48" fillId="0" borderId="6" xfId="0" applyFont="1" applyBorder="1" applyAlignment="1">
      <alignment horizontal="left" vertical="center" wrapText="1"/>
    </xf>
    <xf numFmtId="0" fontId="0" fillId="0" borderId="2" xfId="0" applyBorder="1" applyAlignment="1">
      <alignment horizontal="left" vertical="center" wrapText="1"/>
    </xf>
    <xf numFmtId="0" fontId="0" fillId="0" borderId="47" xfId="0" applyBorder="1" applyAlignment="1">
      <alignment horizontal="left"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8" fillId="17" borderId="38" xfId="0" applyFont="1" applyFill="1" applyBorder="1" applyAlignment="1">
      <alignment horizontal="center" vertical="center" wrapText="1"/>
    </xf>
    <xf numFmtId="0" fontId="18" fillId="17" borderId="30" xfId="0" applyFont="1" applyFill="1" applyBorder="1" applyAlignment="1">
      <alignment horizontal="center" vertical="center" wrapText="1"/>
    </xf>
    <xf numFmtId="0" fontId="48" fillId="0" borderId="6"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7" xfId="0"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65" xfId="0" applyFont="1" applyFill="1" applyBorder="1" applyAlignment="1">
      <alignment horizontal="center" vertical="center" wrapText="1"/>
    </xf>
    <xf numFmtId="49" fontId="1" fillId="9" borderId="0" xfId="0" applyNumberFormat="1" applyFont="1" applyFill="1" applyAlignment="1">
      <alignment horizontal="left"/>
    </xf>
    <xf numFmtId="0" fontId="2" fillId="0" borderId="23" xfId="0" applyFont="1" applyBorder="1" applyAlignment="1">
      <alignment horizontal="center"/>
    </xf>
    <xf numFmtId="0" fontId="1" fillId="10" borderId="2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61"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62"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51" xfId="0" applyFont="1" applyFill="1" applyBorder="1" applyAlignment="1">
      <alignment horizontal="center" vertical="center" wrapText="1"/>
    </xf>
    <xf numFmtId="0" fontId="48" fillId="0" borderId="11" xfId="0" applyFont="1" applyBorder="1" applyAlignment="1">
      <alignment horizontal="left" vertical="center" wrapText="1"/>
    </xf>
    <xf numFmtId="0" fontId="48" fillId="0" borderId="47" xfId="0" applyFont="1" applyBorder="1" applyAlignment="1">
      <alignment horizontal="left" vertical="center" wrapText="1"/>
    </xf>
    <xf numFmtId="0" fontId="48" fillId="0" borderId="33" xfId="0" applyFont="1" applyBorder="1" applyAlignment="1">
      <alignment horizontal="left" vertical="center" wrapText="1"/>
    </xf>
    <xf numFmtId="0" fontId="48" fillId="0" borderId="48" xfId="0" applyFont="1" applyBorder="1" applyAlignment="1">
      <alignment horizontal="left" vertical="center" wrapText="1"/>
    </xf>
    <xf numFmtId="0" fontId="23" fillId="0" borderId="6"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72" fillId="17" borderId="5" xfId="0" applyFont="1" applyFill="1" applyBorder="1" applyAlignment="1">
      <alignment horizontal="center" vertical="center" wrapText="1"/>
    </xf>
    <xf numFmtId="0" fontId="72" fillId="17" borderId="1" xfId="0" applyFont="1" applyFill="1" applyBorder="1" applyAlignment="1">
      <alignment horizontal="center" vertical="center" wrapText="1"/>
    </xf>
    <xf numFmtId="0" fontId="1" fillId="10" borderId="58"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48" fillId="0" borderId="7" xfId="0" applyFont="1" applyBorder="1" applyAlignment="1">
      <alignment horizontal="right" vertical="center" wrapText="1" indent="3"/>
    </xf>
    <xf numFmtId="0" fontId="48" fillId="0" borderId="48" xfId="0" applyFont="1" applyBorder="1" applyAlignment="1">
      <alignment horizontal="right" vertical="center" wrapText="1" indent="3"/>
    </xf>
    <xf numFmtId="0" fontId="72" fillId="17" borderId="38" xfId="0" applyFont="1" applyFill="1" applyBorder="1" applyAlignment="1">
      <alignment horizontal="center" vertical="center" wrapText="1"/>
    </xf>
    <xf numFmtId="0" fontId="72" fillId="17" borderId="30" xfId="0" applyFont="1" applyFill="1" applyBorder="1" applyAlignment="1">
      <alignment horizontal="center" vertical="center" wrapText="1"/>
    </xf>
    <xf numFmtId="0" fontId="48" fillId="0" borderId="17" xfId="0" applyFont="1" applyBorder="1" applyAlignment="1">
      <alignment horizontal="right" vertical="center" wrapText="1" indent="3"/>
    </xf>
    <xf numFmtId="0" fontId="48" fillId="0" borderId="13" xfId="0" applyFont="1" applyBorder="1" applyAlignment="1">
      <alignment horizontal="right" vertical="center" wrapText="1" indent="3"/>
    </xf>
    <xf numFmtId="0" fontId="48" fillId="0" borderId="31" xfId="0" applyFont="1" applyBorder="1" applyAlignment="1">
      <alignment horizontal="center" vertical="center" wrapText="1"/>
    </xf>
    <xf numFmtId="0" fontId="48" fillId="0" borderId="33" xfId="0" applyFont="1" applyBorder="1" applyAlignment="1">
      <alignment horizontal="center" vertical="center" wrapText="1"/>
    </xf>
    <xf numFmtId="0" fontId="72" fillId="17" borderId="25" xfId="0" applyFont="1" applyFill="1" applyBorder="1" applyAlignment="1">
      <alignment horizontal="center" vertical="center" wrapText="1"/>
    </xf>
    <xf numFmtId="0" fontId="72" fillId="17" borderId="12" xfId="0" applyFont="1" applyFill="1" applyBorder="1" applyAlignment="1">
      <alignment horizontal="center" vertical="center" wrapText="1"/>
    </xf>
    <xf numFmtId="0" fontId="72" fillId="17" borderId="32" xfId="0" applyFont="1" applyFill="1" applyBorder="1" applyAlignment="1">
      <alignment horizontal="center" vertical="center" wrapText="1"/>
    </xf>
    <xf numFmtId="0" fontId="72" fillId="17" borderId="43" xfId="0" applyFont="1" applyFill="1" applyBorder="1" applyAlignment="1">
      <alignment horizontal="center" vertical="center" wrapText="1"/>
    </xf>
    <xf numFmtId="0" fontId="72" fillId="17" borderId="56" xfId="0" applyFont="1" applyFill="1" applyBorder="1" applyAlignment="1">
      <alignment horizontal="center" vertical="center" wrapText="1"/>
    </xf>
    <xf numFmtId="0" fontId="72" fillId="17" borderId="49" xfId="0" applyFont="1" applyFill="1" applyBorder="1" applyAlignment="1">
      <alignment horizontal="center" vertic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0" fontId="48" fillId="0" borderId="50" xfId="0" applyFont="1" applyBorder="1" applyAlignment="1">
      <alignment horizontal="left" vertical="center" wrapText="1"/>
    </xf>
    <xf numFmtId="0" fontId="48" fillId="0" borderId="58" xfId="0" applyFont="1" applyBorder="1" applyAlignment="1">
      <alignment horizontal="left" vertical="center" wrapText="1"/>
    </xf>
    <xf numFmtId="0" fontId="48" fillId="0" borderId="0" xfId="0" applyFont="1" applyBorder="1" applyAlignment="1">
      <alignment horizontal="left" vertical="center" wrapText="1"/>
    </xf>
    <xf numFmtId="0" fontId="48" fillId="0" borderId="63" xfId="0" applyFont="1" applyBorder="1" applyAlignment="1">
      <alignment horizontal="left" vertical="center" wrapText="1"/>
    </xf>
    <xf numFmtId="0" fontId="48" fillId="0" borderId="27" xfId="0" applyFont="1" applyBorder="1" applyAlignment="1">
      <alignment horizontal="left" vertical="center" wrapText="1"/>
    </xf>
    <xf numFmtId="0" fontId="48" fillId="0" borderId="23" xfId="0" applyFont="1" applyBorder="1" applyAlignment="1">
      <alignment horizontal="left" vertical="center" wrapText="1"/>
    </xf>
    <xf numFmtId="0" fontId="48" fillId="0" borderId="62" xfId="0" applyFont="1" applyBorder="1" applyAlignment="1">
      <alignment horizontal="left" vertical="center" wrapText="1"/>
    </xf>
    <xf numFmtId="0" fontId="2" fillId="2" borderId="36" xfId="0" applyFont="1" applyFill="1" applyBorder="1" applyAlignment="1">
      <alignment horizontal="center" vertical="center"/>
    </xf>
    <xf numFmtId="0" fontId="2" fillId="2" borderId="54" xfId="0" applyFont="1" applyFill="1" applyBorder="1" applyAlignment="1">
      <alignment horizontal="center" vertical="center"/>
    </xf>
    <xf numFmtId="49" fontId="72" fillId="17" borderId="25" xfId="0" applyNumberFormat="1" applyFont="1" applyFill="1" applyBorder="1" applyAlignment="1">
      <alignment horizontal="center" vertical="center" wrapText="1"/>
    </xf>
    <xf numFmtId="49" fontId="72" fillId="17" borderId="12" xfId="0" applyNumberFormat="1" applyFont="1" applyFill="1" applyBorder="1" applyAlignment="1">
      <alignment horizontal="center" vertical="center" wrapText="1"/>
    </xf>
    <xf numFmtId="49" fontId="72" fillId="17" borderId="61" xfId="0" applyNumberFormat="1" applyFont="1" applyFill="1" applyBorder="1" applyAlignment="1">
      <alignment horizontal="center" vertical="center" wrapText="1"/>
    </xf>
    <xf numFmtId="49" fontId="72" fillId="17" borderId="5" xfId="0" applyNumberFormat="1" applyFont="1" applyFill="1" applyBorder="1" applyAlignment="1">
      <alignment horizontal="center" vertical="center" wrapText="1"/>
    </xf>
    <xf numFmtId="49" fontId="72" fillId="17" borderId="1" xfId="0" applyNumberFormat="1" applyFont="1" applyFill="1" applyBorder="1" applyAlignment="1">
      <alignment horizontal="center" vertical="center" wrapText="1"/>
    </xf>
    <xf numFmtId="49" fontId="72" fillId="17" borderId="64" xfId="0" applyNumberFormat="1" applyFont="1" applyFill="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2" fillId="2" borderId="51" xfId="0" applyFont="1" applyFill="1" applyBorder="1" applyAlignment="1">
      <alignment horizontal="center" vertical="center"/>
    </xf>
    <xf numFmtId="49" fontId="72" fillId="17" borderId="38" xfId="0" applyNumberFormat="1" applyFont="1" applyFill="1" applyBorder="1" applyAlignment="1">
      <alignment horizontal="center" wrapText="1"/>
    </xf>
    <xf numFmtId="49" fontId="72" fillId="17" borderId="30" xfId="0" applyNumberFormat="1" applyFont="1" applyFill="1" applyBorder="1" applyAlignment="1">
      <alignment horizontal="center" wrapText="1"/>
    </xf>
    <xf numFmtId="49" fontId="72" fillId="17" borderId="32" xfId="0" applyNumberFormat="1" applyFont="1" applyFill="1" applyBorder="1" applyAlignment="1">
      <alignment horizontal="center" wrapText="1"/>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80" fillId="0" borderId="34" xfId="0" applyFont="1" applyFill="1" applyBorder="1" applyAlignment="1">
      <alignment horizontal="center" vertical="center" wrapText="1"/>
    </xf>
    <xf numFmtId="0" fontId="80" fillId="0" borderId="59" xfId="0"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3" fillId="0" borderId="4" xfId="0" applyFont="1" applyFill="1" applyBorder="1" applyAlignment="1">
      <alignment horizontal="left" vertical="center" wrapText="1"/>
    </xf>
    <xf numFmtId="0" fontId="49" fillId="0" borderId="8" xfId="0" applyFont="1" applyBorder="1" applyAlignment="1">
      <alignment horizontal="left" vertical="center" wrapText="1"/>
    </xf>
    <xf numFmtId="0" fontId="49" fillId="0" borderId="59" xfId="0" applyFont="1" applyBorder="1" applyAlignment="1">
      <alignment horizontal="left" vertical="center" wrapText="1"/>
    </xf>
    <xf numFmtId="0" fontId="28" fillId="17" borderId="25" xfId="0" applyFont="1" applyFill="1" applyBorder="1" applyAlignment="1">
      <alignment horizontal="left" vertical="center" wrapText="1"/>
    </xf>
    <xf numFmtId="0" fontId="28" fillId="17" borderId="12" xfId="0" applyFont="1" applyFill="1" applyBorder="1" applyAlignment="1">
      <alignment horizontal="left" vertical="center" wrapText="1"/>
    </xf>
    <xf numFmtId="0" fontId="28" fillId="17" borderId="61" xfId="0" applyFont="1" applyFill="1" applyBorder="1" applyAlignment="1">
      <alignment horizontal="left" vertical="center" wrapText="1"/>
    </xf>
    <xf numFmtId="0" fontId="28" fillId="17" borderId="27" xfId="0" applyFont="1" applyFill="1" applyBorder="1" applyAlignment="1">
      <alignment horizontal="left" vertical="center" wrapText="1"/>
    </xf>
    <xf numFmtId="0" fontId="28" fillId="17" borderId="23" xfId="0" applyFont="1" applyFill="1" applyBorder="1" applyAlignment="1">
      <alignment horizontal="left" vertical="center" wrapText="1"/>
    </xf>
    <xf numFmtId="0" fontId="28" fillId="17" borderId="62" xfId="0" applyFont="1" applyFill="1" applyBorder="1" applyAlignment="1">
      <alignment horizontal="left" vertical="center" wrapText="1"/>
    </xf>
    <xf numFmtId="0" fontId="28" fillId="4" borderId="36" xfId="0" applyFont="1" applyFill="1" applyBorder="1" applyAlignment="1">
      <alignment horizontal="center" vertical="center"/>
    </xf>
    <xf numFmtId="0" fontId="28" fillId="4" borderId="51" xfId="0" applyFont="1" applyFill="1" applyBorder="1" applyAlignment="1">
      <alignment horizontal="center" vertical="center"/>
    </xf>
    <xf numFmtId="49" fontId="3" fillId="9" borderId="0" xfId="1" applyNumberFormat="1" applyFill="1" applyAlignment="1" applyProtection="1">
      <alignment horizontal="center" wrapText="1"/>
    </xf>
    <xf numFmtId="0" fontId="11" fillId="0" borderId="23" xfId="0" applyFont="1" applyBorder="1" applyAlignment="1">
      <alignment horizontal="left"/>
    </xf>
    <xf numFmtId="0" fontId="16" fillId="10" borderId="25"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6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65" xfId="0" applyFont="1" applyFill="1" applyBorder="1" applyAlignment="1">
      <alignment horizontal="center" vertical="center" wrapText="1"/>
    </xf>
    <xf numFmtId="0" fontId="4" fillId="7" borderId="25"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39"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3" fontId="59" fillId="0" borderId="91" xfId="0" applyNumberFormat="1" applyFont="1" applyFill="1" applyBorder="1" applyAlignment="1"/>
    <xf numFmtId="0" fontId="0" fillId="0" borderId="92" xfId="0" applyFill="1" applyBorder="1" applyAlignment="1"/>
    <xf numFmtId="3" fontId="61" fillId="0" borderId="94" xfId="9" applyNumberFormat="1" applyFont="1" applyFill="1" applyBorder="1" applyAlignment="1"/>
    <xf numFmtId="0" fontId="0" fillId="0" borderId="49" xfId="0" applyFill="1" applyBorder="1" applyAlignment="1"/>
    <xf numFmtId="3" fontId="63" fillId="0" borderId="96" xfId="9" applyNumberFormat="1" applyFont="1" applyFill="1" applyBorder="1" applyAlignment="1"/>
    <xf numFmtId="0" fontId="0" fillId="0" borderId="47" xfId="0" applyFill="1" applyBorder="1" applyAlignment="1"/>
    <xf numFmtId="3" fontId="63" fillId="0" borderId="98" xfId="8" applyNumberFormat="1" applyFont="1" applyFill="1" applyBorder="1" applyAlignment="1"/>
    <xf numFmtId="0" fontId="70" fillId="0" borderId="50" xfId="0" applyFont="1" applyFill="1" applyBorder="1" applyAlignment="1"/>
    <xf numFmtId="3" fontId="63" fillId="0" borderId="102" xfId="8" applyNumberFormat="1" applyFont="1" applyFill="1" applyBorder="1" applyAlignment="1"/>
    <xf numFmtId="3" fontId="63" fillId="0" borderId="103" xfId="8" applyNumberFormat="1" applyFont="1" applyFill="1" applyBorder="1" applyAlignment="1"/>
    <xf numFmtId="0" fontId="70" fillId="0" borderId="103" xfId="0" applyFont="1" applyFill="1" applyBorder="1" applyAlignment="1"/>
    <xf numFmtId="3" fontId="63" fillId="0" borderId="104" xfId="8" applyNumberFormat="1" applyFont="1" applyFill="1" applyBorder="1" applyAlignment="1"/>
    <xf numFmtId="0" fontId="70" fillId="0" borderId="105" xfId="0" applyFont="1" applyFill="1" applyBorder="1" applyAlignment="1"/>
    <xf numFmtId="3" fontId="63" fillId="0" borderId="115" xfId="8" applyNumberFormat="1" applyFont="1" applyFill="1" applyBorder="1" applyAlignment="1"/>
    <xf numFmtId="0" fontId="70" fillId="0" borderId="116" xfId="0" applyFont="1" applyFill="1" applyBorder="1" applyAlignment="1"/>
    <xf numFmtId="3" fontId="63" fillId="0" borderId="105" xfId="8" applyNumberFormat="1" applyFont="1" applyFill="1" applyBorder="1" applyAlignment="1"/>
    <xf numFmtId="3" fontId="63" fillId="0" borderId="99" xfId="8" applyNumberFormat="1" applyFont="1" applyFill="1" applyBorder="1" applyAlignment="1"/>
    <xf numFmtId="0" fontId="70" fillId="0" borderId="63" xfId="0" applyFont="1" applyFill="1" applyBorder="1" applyAlignment="1"/>
    <xf numFmtId="49" fontId="11" fillId="0" borderId="13" xfId="0" applyNumberFormat="1" applyFont="1" applyBorder="1" applyAlignment="1">
      <alignment horizontal="left" vertical="center" wrapText="1"/>
    </xf>
    <xf numFmtId="49" fontId="3" fillId="9" borderId="12" xfId="1" applyNumberFormat="1" applyFill="1" applyBorder="1" applyAlignment="1" applyProtection="1">
      <alignment horizontal="center" vertical="center" wrapText="1"/>
    </xf>
    <xf numFmtId="49" fontId="3" fillId="9" borderId="0" xfId="1" applyNumberFormat="1" applyFill="1" applyBorder="1" applyAlignment="1" applyProtection="1">
      <alignment horizontal="center" vertical="center" wrapText="1"/>
    </xf>
    <xf numFmtId="49" fontId="1" fillId="9" borderId="25" xfId="0" applyNumberFormat="1" applyFont="1" applyFill="1" applyBorder="1" applyAlignment="1">
      <alignment horizontal="left" vertical="center"/>
    </xf>
    <xf numFmtId="49" fontId="1" fillId="9" borderId="12" xfId="0" applyNumberFormat="1" applyFont="1" applyFill="1" applyBorder="1" applyAlignment="1">
      <alignment horizontal="left" vertical="center"/>
    </xf>
    <xf numFmtId="49" fontId="1" fillId="9" borderId="58" xfId="0" applyNumberFormat="1" applyFont="1" applyFill="1" applyBorder="1" applyAlignment="1">
      <alignment horizontal="left" vertical="center"/>
    </xf>
    <xf numFmtId="49" fontId="1" fillId="9" borderId="0" xfId="0" applyNumberFormat="1" applyFont="1" applyFill="1" applyBorder="1" applyAlignment="1">
      <alignment horizontal="left" vertical="center"/>
    </xf>
    <xf numFmtId="49" fontId="11" fillId="0" borderId="41" xfId="0" applyNumberFormat="1" applyFont="1" applyBorder="1" applyAlignment="1">
      <alignment horizontal="left" vertical="center" wrapText="1"/>
    </xf>
    <xf numFmtId="49" fontId="11" fillId="0" borderId="1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49" fontId="11"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0" fontId="25" fillId="0" borderId="12" xfId="0" applyFont="1" applyBorder="1" applyAlignment="1">
      <alignment horizontal="center" vertical="center" wrapText="1"/>
    </xf>
    <xf numFmtId="0" fontId="16" fillId="10" borderId="27"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25" fillId="0" borderId="23" xfId="0" applyFont="1" applyBorder="1" applyAlignment="1">
      <alignment horizontal="center" vertical="center" wrapText="1"/>
    </xf>
    <xf numFmtId="0" fontId="4" fillId="7" borderId="43"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27" fillId="0" borderId="27" xfId="1" applyFont="1" applyBorder="1" applyAlignment="1" applyProtection="1">
      <alignment horizontal="left" vertical="center"/>
    </xf>
    <xf numFmtId="0" fontId="27" fillId="0" borderId="23" xfId="1" applyFont="1" applyBorder="1" applyAlignment="1" applyProtection="1">
      <alignment horizontal="left" vertical="center"/>
    </xf>
    <xf numFmtId="49" fontId="11" fillId="0" borderId="15" xfId="0" applyNumberFormat="1" applyFont="1" applyBorder="1" applyAlignment="1">
      <alignment horizontal="left" vertical="center" wrapText="1"/>
    </xf>
    <xf numFmtId="49" fontId="11" fillId="0" borderId="12" xfId="0" applyNumberFormat="1" applyFont="1" applyBorder="1" applyAlignment="1">
      <alignment horizontal="center" wrapText="1"/>
    </xf>
    <xf numFmtId="49" fontId="16" fillId="10" borderId="38" xfId="0" applyNumberFormat="1" applyFont="1" applyFill="1" applyBorder="1" applyAlignment="1">
      <alignment horizontal="center" wrapText="1"/>
    </xf>
    <xf numFmtId="49" fontId="16" fillId="10" borderId="30" xfId="0" applyNumberFormat="1" applyFont="1" applyFill="1" applyBorder="1" applyAlignment="1">
      <alignment horizontal="center" wrapText="1"/>
    </xf>
    <xf numFmtId="49" fontId="16" fillId="10" borderId="14" xfId="0" applyNumberFormat="1" applyFont="1" applyFill="1" applyBorder="1" applyAlignment="1">
      <alignment horizontal="center" wrapText="1"/>
    </xf>
    <xf numFmtId="49" fontId="11" fillId="0" borderId="17" xfId="0" applyNumberFormat="1" applyFont="1" applyBorder="1" applyAlignment="1">
      <alignment horizontal="left" vertical="center" wrapText="1"/>
    </xf>
    <xf numFmtId="49" fontId="11" fillId="0" borderId="39" xfId="0" applyNumberFormat="1" applyFont="1" applyBorder="1" applyAlignment="1">
      <alignment horizontal="left" vertical="center" wrapText="1"/>
    </xf>
    <xf numFmtId="49" fontId="11" fillId="0" borderId="31"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1" fillId="0" borderId="8" xfId="0" applyNumberFormat="1" applyFont="1" applyBorder="1" applyAlignment="1">
      <alignment horizontal="center" wrapText="1"/>
    </xf>
    <xf numFmtId="0" fontId="11" fillId="7" borderId="11"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47" xfId="0" applyFont="1" applyBorder="1" applyAlignment="1">
      <alignment horizontal="left" vertical="center" wrapText="1"/>
    </xf>
    <xf numFmtId="0" fontId="11" fillId="7" borderId="11" xfId="0" applyFont="1" applyFill="1" applyBorder="1" applyAlignment="1">
      <alignment horizontal="left" vertical="center" wrapText="1" indent="2"/>
    </xf>
    <xf numFmtId="0" fontId="11" fillId="7" borderId="47" xfId="0" applyFont="1" applyFill="1" applyBorder="1" applyAlignment="1">
      <alignment horizontal="left" vertical="center" wrapText="1" indent="2"/>
    </xf>
    <xf numFmtId="0" fontId="14" fillId="0" borderId="33" xfId="0" applyFont="1" applyBorder="1" applyAlignment="1">
      <alignment horizontal="left" vertical="center" wrapText="1"/>
    </xf>
    <xf numFmtId="0" fontId="14" fillId="0" borderId="48" xfId="0" applyFont="1" applyBorder="1" applyAlignment="1">
      <alignment horizontal="left" vertical="center" wrapText="1"/>
    </xf>
    <xf numFmtId="0" fontId="11" fillId="0" borderId="11" xfId="0" applyFont="1" applyBorder="1" applyAlignment="1">
      <alignment horizontal="left" vertical="center" wrapText="1" indent="2"/>
    </xf>
    <xf numFmtId="0" fontId="11" fillId="0" borderId="47" xfId="0" applyFont="1" applyBorder="1" applyAlignment="1">
      <alignment horizontal="left" vertical="center" wrapText="1" indent="2"/>
    </xf>
    <xf numFmtId="49" fontId="11" fillId="0" borderId="13" xfId="0" applyNumberFormat="1" applyFont="1" applyBorder="1" applyAlignment="1">
      <alignment horizontal="left" vertical="center" wrapText="1" indent="2"/>
    </xf>
    <xf numFmtId="49" fontId="11" fillId="0" borderId="11" xfId="0" applyNumberFormat="1" applyFont="1" applyBorder="1" applyAlignment="1">
      <alignment horizontal="left" vertical="center" wrapText="1" indent="2"/>
    </xf>
    <xf numFmtId="49" fontId="11" fillId="0" borderId="47" xfId="0" applyNumberFormat="1" applyFont="1" applyBorder="1" applyAlignment="1">
      <alignment horizontal="left" vertical="center" wrapText="1" indent="2"/>
    </xf>
    <xf numFmtId="49" fontId="11" fillId="7" borderId="13" xfId="0" applyNumberFormat="1" applyFont="1" applyFill="1" applyBorder="1" applyAlignment="1">
      <alignment horizontal="left" vertical="center" wrapText="1"/>
    </xf>
    <xf numFmtId="0" fontId="14" fillId="0" borderId="11"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indent="2"/>
    </xf>
    <xf numFmtId="49" fontId="15" fillId="8" borderId="17" xfId="0" applyNumberFormat="1" applyFont="1" applyFill="1" applyBorder="1" applyAlignment="1">
      <alignment horizontal="left" vertical="center" wrapText="1"/>
    </xf>
    <xf numFmtId="49" fontId="15" fillId="8" borderId="13" xfId="0" applyNumberFormat="1" applyFont="1" applyFill="1" applyBorder="1" applyAlignment="1">
      <alignment horizontal="left" vertical="center" wrapText="1"/>
    </xf>
    <xf numFmtId="49" fontId="15" fillId="8" borderId="15" xfId="0" applyNumberFormat="1" applyFont="1" applyFill="1" applyBorder="1" applyAlignment="1">
      <alignment horizontal="left" vertical="center" wrapText="1"/>
    </xf>
    <xf numFmtId="49" fontId="1" fillId="9" borderId="61" xfId="0" applyNumberFormat="1" applyFont="1" applyFill="1" applyBorder="1" applyAlignment="1">
      <alignment horizontal="left" vertical="center"/>
    </xf>
    <xf numFmtId="49" fontId="1" fillId="9" borderId="63" xfId="0" applyNumberFormat="1" applyFont="1" applyFill="1" applyBorder="1" applyAlignment="1">
      <alignment horizontal="left" vertical="center"/>
    </xf>
    <xf numFmtId="49" fontId="3" fillId="9" borderId="29" xfId="1" applyNumberFormat="1" applyFill="1" applyBorder="1" applyAlignment="1" applyProtection="1">
      <alignment horizontal="center" vertical="center" wrapText="1"/>
    </xf>
    <xf numFmtId="49" fontId="3" fillId="9" borderId="37" xfId="1" applyNumberFormat="1" applyFill="1" applyBorder="1" applyAlignment="1" applyProtection="1">
      <alignment horizontal="center" vertical="center" wrapText="1"/>
    </xf>
    <xf numFmtId="49" fontId="3" fillId="9" borderId="53" xfId="1" applyNumberFormat="1" applyFill="1" applyBorder="1" applyAlignment="1" applyProtection="1">
      <alignment horizontal="center" vertical="center" wrapText="1"/>
    </xf>
    <xf numFmtId="49" fontId="3" fillId="9" borderId="42" xfId="1" applyNumberFormat="1" applyFill="1" applyBorder="1" applyAlignment="1" applyProtection="1">
      <alignment horizontal="center" vertical="center" wrapText="1"/>
    </xf>
    <xf numFmtId="0" fontId="4" fillId="7" borderId="4"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9" xfId="0" applyBorder="1" applyAlignment="1">
      <alignment horizontal="center" vertical="center" wrapText="1"/>
    </xf>
    <xf numFmtId="0" fontId="27" fillId="0" borderId="7" xfId="1" applyFont="1" applyBorder="1" applyAlignment="1" applyProtection="1">
      <alignment horizontal="left" vertical="center"/>
    </xf>
    <xf numFmtId="0" fontId="27" fillId="0" borderId="3" xfId="1" applyFont="1" applyBorder="1" applyAlignment="1" applyProtection="1">
      <alignment horizontal="left" vertical="center"/>
    </xf>
    <xf numFmtId="0" fontId="27" fillId="0" borderId="48" xfId="1" applyFont="1" applyBorder="1" applyAlignment="1" applyProtection="1">
      <alignment horizontal="left" vertical="center"/>
    </xf>
    <xf numFmtId="0" fontId="1" fillId="10" borderId="4"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37" xfId="0" applyFont="1" applyFill="1" applyBorder="1" applyAlignment="1">
      <alignment horizontal="center" vertical="center" wrapText="1"/>
    </xf>
    <xf numFmtId="49" fontId="11" fillId="8" borderId="25" xfId="0" applyNumberFormat="1" applyFont="1" applyFill="1" applyBorder="1" applyAlignment="1">
      <alignment horizontal="center" vertical="center" wrapText="1"/>
    </xf>
    <xf numFmtId="49" fontId="11" fillId="8" borderId="12" xfId="0" applyNumberFormat="1" applyFont="1" applyFill="1" applyBorder="1" applyAlignment="1">
      <alignment horizontal="center" vertical="center" wrapText="1"/>
    </xf>
    <xf numFmtId="49" fontId="11" fillId="8" borderId="61" xfId="0" applyNumberFormat="1" applyFont="1" applyFill="1" applyBorder="1" applyAlignment="1">
      <alignment horizontal="center" vertical="center" wrapText="1"/>
    </xf>
    <xf numFmtId="49" fontId="11" fillId="8" borderId="5" xfId="0" applyNumberFormat="1"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49" fontId="11" fillId="8" borderId="64" xfId="0" applyNumberFormat="1" applyFont="1" applyFill="1" applyBorder="1" applyAlignment="1">
      <alignment horizontal="center" vertical="center" wrapText="1"/>
    </xf>
    <xf numFmtId="49" fontId="62" fillId="8" borderId="57" xfId="0" applyNumberFormat="1" applyFont="1" applyFill="1" applyBorder="1" applyAlignment="1">
      <alignment horizontal="center" vertical="center" wrapText="1"/>
    </xf>
    <xf numFmtId="49" fontId="62" fillId="8" borderId="41" xfId="0" applyNumberFormat="1" applyFont="1" applyFill="1" applyBorder="1" applyAlignment="1">
      <alignment horizontal="center" vertical="center" wrapText="1"/>
    </xf>
    <xf numFmtId="49" fontId="62" fillId="8" borderId="36" xfId="0" applyNumberFormat="1" applyFont="1" applyFill="1" applyBorder="1" applyAlignment="1">
      <alignment horizontal="center" vertical="center" wrapText="1"/>
    </xf>
    <xf numFmtId="49" fontId="62" fillId="8" borderId="45" xfId="0" applyNumberFormat="1" applyFont="1" applyFill="1" applyBorder="1" applyAlignment="1">
      <alignment horizontal="center" vertical="center" wrapText="1"/>
    </xf>
    <xf numFmtId="49" fontId="11" fillId="0" borderId="13" xfId="0" applyNumberFormat="1"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71" xfId="0" applyFont="1" applyFill="1" applyBorder="1" applyAlignment="1">
      <alignment horizontal="left" vertical="center" wrapText="1"/>
    </xf>
    <xf numFmtId="0" fontId="0" fillId="0" borderId="12" xfId="0" applyBorder="1" applyAlignment="1">
      <alignment horizontal="center"/>
    </xf>
    <xf numFmtId="0" fontId="13" fillId="6" borderId="38" xfId="0" applyFont="1" applyFill="1" applyBorder="1" applyAlignment="1">
      <alignment horizontal="center"/>
    </xf>
    <xf numFmtId="0" fontId="13" fillId="6" borderId="30" xfId="0" applyFont="1" applyFill="1" applyBorder="1" applyAlignment="1">
      <alignment horizontal="center"/>
    </xf>
    <xf numFmtId="0" fontId="13" fillId="6" borderId="14" xfId="0" applyFont="1" applyFill="1" applyBorder="1" applyAlignment="1">
      <alignment horizontal="center"/>
    </xf>
    <xf numFmtId="49" fontId="15" fillId="8" borderId="6" xfId="0" applyNumberFormat="1" applyFont="1" applyFill="1" applyBorder="1" applyAlignment="1">
      <alignment horizontal="left" vertical="center" wrapText="1"/>
    </xf>
    <xf numFmtId="49" fontId="15" fillId="8" borderId="2" xfId="0" applyNumberFormat="1" applyFont="1" applyFill="1" applyBorder="1" applyAlignment="1">
      <alignment horizontal="left" vertical="center" wrapText="1"/>
    </xf>
    <xf numFmtId="49" fontId="15" fillId="8" borderId="71" xfId="0" applyNumberFormat="1" applyFont="1" applyFill="1" applyBorder="1" applyAlignment="1">
      <alignment horizontal="left" vertical="center" wrapText="1"/>
    </xf>
    <xf numFmtId="0" fontId="0" fillId="0" borderId="8" xfId="0" applyBorder="1" applyAlignment="1">
      <alignment horizontal="center"/>
    </xf>
    <xf numFmtId="49" fontId="11" fillId="8" borderId="13" xfId="0" applyNumberFormat="1" applyFont="1" applyFill="1" applyBorder="1" applyAlignment="1">
      <alignment horizontal="center" vertical="center" wrapText="1"/>
    </xf>
    <xf numFmtId="0" fontId="27" fillId="0" borderId="0" xfId="1" applyFont="1" applyBorder="1" applyAlignment="1" applyProtection="1">
      <alignment horizontal="left" vertical="center"/>
    </xf>
    <xf numFmtId="0" fontId="4" fillId="7" borderId="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4" xfId="0" applyBorder="1" applyAlignment="1">
      <alignment horizontal="center" vertical="center" wrapText="1"/>
    </xf>
    <xf numFmtId="49" fontId="15" fillId="8" borderId="13"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0" fontId="4" fillId="7" borderId="46" xfId="0" applyFont="1" applyFill="1" applyBorder="1" applyAlignment="1">
      <alignment horizontal="center" vertical="center" wrapText="1"/>
    </xf>
    <xf numFmtId="0" fontId="4" fillId="7" borderId="64" xfId="0" applyFont="1" applyFill="1" applyBorder="1" applyAlignment="1">
      <alignment horizontal="center" vertical="center" wrapText="1"/>
    </xf>
    <xf numFmtId="0" fontId="11" fillId="0" borderId="13" xfId="0" applyFont="1" applyBorder="1" applyAlignment="1">
      <alignment horizontal="left"/>
    </xf>
    <xf numFmtId="0" fontId="14" fillId="0" borderId="13" xfId="0" applyFont="1" applyBorder="1" applyAlignment="1">
      <alignment horizontal="left" vertical="center" wrapText="1"/>
    </xf>
    <xf numFmtId="49" fontId="15" fillId="8" borderId="11" xfId="0" applyNumberFormat="1" applyFont="1" applyFill="1" applyBorder="1" applyAlignment="1">
      <alignment horizontal="left" vertical="center" wrapText="1"/>
    </xf>
    <xf numFmtId="49" fontId="16" fillId="10" borderId="38" xfId="0" applyNumberFormat="1" applyFont="1" applyFill="1" applyBorder="1" applyAlignment="1">
      <alignment horizontal="center" vertical="center" wrapText="1"/>
    </xf>
    <xf numFmtId="49" fontId="16" fillId="10" borderId="30" xfId="0" applyNumberFormat="1" applyFont="1" applyFill="1" applyBorder="1" applyAlignment="1">
      <alignment horizontal="center" vertical="center" wrapText="1"/>
    </xf>
    <xf numFmtId="49" fontId="16" fillId="10" borderId="14" xfId="0" applyNumberFormat="1" applyFont="1" applyFill="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0" fontId="1" fillId="10" borderId="63" xfId="0" applyFont="1" applyFill="1" applyBorder="1" applyAlignment="1">
      <alignment horizontal="center" vertical="center" wrapText="1"/>
    </xf>
    <xf numFmtId="0" fontId="27" fillId="0" borderId="0" xfId="1" applyFont="1" applyBorder="1" applyAlignment="1" applyProtection="1">
      <alignment horizontal="left"/>
    </xf>
    <xf numFmtId="49" fontId="2" fillId="4" borderId="19" xfId="0" applyNumberFormat="1" applyFont="1" applyFill="1" applyBorder="1" applyAlignment="1">
      <alignment horizontal="center" vertical="center" wrapText="1"/>
    </xf>
    <xf numFmtId="0" fontId="0" fillId="0" borderId="28" xfId="0" applyBorder="1" applyAlignment="1">
      <alignment vertical="center" wrapText="1"/>
    </xf>
    <xf numFmtId="49" fontId="2" fillId="0" borderId="31"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49" fontId="2" fillId="4" borderId="29" xfId="0" applyNumberFormat="1" applyFont="1" applyFill="1" applyBorder="1" applyAlignment="1">
      <alignment horizontal="center" vertical="center" wrapText="1"/>
    </xf>
    <xf numFmtId="49" fontId="2" fillId="4" borderId="53" xfId="0" applyNumberFormat="1" applyFont="1" applyFill="1" applyBorder="1" applyAlignment="1">
      <alignment horizontal="center" vertical="center" wrapText="1"/>
    </xf>
    <xf numFmtId="0" fontId="0" fillId="0" borderId="46" xfId="0" applyBorder="1" applyAlignment="1">
      <alignment horizontal="center" vertical="center" wrapText="1"/>
    </xf>
    <xf numFmtId="49" fontId="2" fillId="0" borderId="26" xfId="0" applyNumberFormat="1" applyFont="1" applyFill="1" applyBorder="1" applyAlignment="1">
      <alignment horizontal="left" vertical="top" wrapText="1"/>
    </xf>
    <xf numFmtId="49" fontId="2" fillId="0" borderId="23" xfId="0" applyNumberFormat="1" applyFont="1" applyFill="1" applyBorder="1" applyAlignment="1">
      <alignment horizontal="left" vertical="top" wrapText="1"/>
    </xf>
    <xf numFmtId="49" fontId="2" fillId="0" borderId="62" xfId="0" applyNumberFormat="1" applyFont="1" applyFill="1" applyBorder="1" applyAlignment="1">
      <alignment horizontal="left" vertical="top" wrapText="1"/>
    </xf>
    <xf numFmtId="0" fontId="49" fillId="0" borderId="2" xfId="0" applyFont="1" applyBorder="1" applyAlignment="1">
      <alignment horizontal="left" vertical="center" wrapText="1"/>
    </xf>
    <xf numFmtId="0" fontId="49" fillId="0" borderId="47" xfId="0" applyFont="1" applyBorder="1" applyAlignment="1">
      <alignment horizontal="left" vertical="center" wrapText="1"/>
    </xf>
    <xf numFmtId="0" fontId="0" fillId="0" borderId="54" xfId="0" applyBorder="1" applyAlignment="1">
      <alignment horizontal="center" vertical="center" wrapText="1"/>
    </xf>
    <xf numFmtId="0" fontId="48" fillId="0" borderId="7" xfId="0" applyFont="1" applyBorder="1" applyAlignment="1">
      <alignment horizontal="left" vertical="center" wrapText="1"/>
    </xf>
    <xf numFmtId="0" fontId="49" fillId="0" borderId="3" xfId="0" applyFont="1" applyBorder="1" applyAlignment="1">
      <alignment horizontal="left" vertical="center" wrapText="1"/>
    </xf>
    <xf numFmtId="0" fontId="49" fillId="0" borderId="48" xfId="0" applyFont="1" applyBorder="1" applyAlignment="1">
      <alignment horizontal="left" vertical="center" wrapText="1"/>
    </xf>
    <xf numFmtId="0" fontId="2" fillId="0" borderId="23" xfId="0" applyFont="1" applyFill="1" applyBorder="1" applyAlignment="1">
      <alignment horizontal="left" vertical="center"/>
    </xf>
    <xf numFmtId="0" fontId="2" fillId="4" borderId="35"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48" fillId="0" borderId="5" xfId="0" applyFont="1" applyBorder="1" applyAlignment="1">
      <alignment horizontal="left" vertical="center" wrapText="1"/>
    </xf>
    <xf numFmtId="0" fontId="49" fillId="0" borderId="1" xfId="0" applyFont="1" applyBorder="1" applyAlignment="1">
      <alignment horizontal="left" vertical="center" wrapText="1"/>
    </xf>
    <xf numFmtId="0" fontId="49" fillId="0" borderId="64" xfId="0" applyFont="1" applyBorder="1" applyAlignment="1">
      <alignment horizontal="left" vertical="center" wrapText="1"/>
    </xf>
    <xf numFmtId="0" fontId="2" fillId="0" borderId="6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5" xfId="0" applyFont="1" applyBorder="1" applyAlignment="1">
      <alignment horizontal="right" vertical="center" wrapText="1" indent="5"/>
    </xf>
    <xf numFmtId="0" fontId="2" fillId="0" borderId="61" xfId="0" applyFont="1" applyBorder="1" applyAlignment="1">
      <alignment horizontal="right" vertical="center" wrapText="1" indent="5"/>
    </xf>
    <xf numFmtId="0" fontId="2" fillId="0" borderId="27" xfId="0" applyFont="1" applyBorder="1" applyAlignment="1">
      <alignment horizontal="right" vertical="center" wrapText="1" indent="5"/>
    </xf>
    <xf numFmtId="0" fontId="2" fillId="0" borderId="62" xfId="0" applyFont="1" applyBorder="1" applyAlignment="1">
      <alignment horizontal="right" vertical="center" wrapText="1" indent="5"/>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48" fillId="0" borderId="7" xfId="0" applyFont="1" applyFill="1" applyBorder="1" applyAlignment="1">
      <alignment horizontal="left" vertical="center" wrapText="1"/>
    </xf>
    <xf numFmtId="0" fontId="48" fillId="0" borderId="3" xfId="0" applyFont="1" applyFill="1" applyBorder="1" applyAlignment="1">
      <alignment horizontal="left" vertical="center" wrapText="1"/>
    </xf>
    <xf numFmtId="0" fontId="2" fillId="0" borderId="23" xfId="0" applyFont="1" applyBorder="1" applyAlignment="1">
      <alignment horizontal="left"/>
    </xf>
    <xf numFmtId="49" fontId="2" fillId="0" borderId="38" xfId="0" applyNumberFormat="1" applyFont="1" applyBorder="1" applyAlignment="1">
      <alignment horizontal="left" vertical="center" wrapText="1" indent="5"/>
    </xf>
    <xf numFmtId="49" fontId="2" fillId="0" borderId="49" xfId="0" applyNumberFormat="1" applyFont="1" applyBorder="1" applyAlignment="1">
      <alignment horizontal="left" vertical="center" wrapText="1" indent="5"/>
    </xf>
    <xf numFmtId="49" fontId="2" fillId="0" borderId="30" xfId="0" applyNumberFormat="1" applyFont="1" applyBorder="1" applyAlignment="1">
      <alignment horizontal="left" vertical="center" wrapText="1" indent="5"/>
    </xf>
    <xf numFmtId="49" fontId="74" fillId="0" borderId="11" xfId="0" applyNumberFormat="1" applyFont="1" applyBorder="1" applyAlignment="1">
      <alignment horizontal="center" vertical="center" wrapText="1"/>
    </xf>
    <xf numFmtId="0" fontId="75" fillId="0" borderId="2" xfId="0" applyFont="1" applyBorder="1" applyAlignment="1">
      <alignment horizontal="center" vertical="center" wrapText="1"/>
    </xf>
    <xf numFmtId="0" fontId="75" fillId="0" borderId="47" xfId="0" applyFont="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0" borderId="39" xfId="0" applyNumberFormat="1" applyFont="1" applyBorder="1" applyAlignment="1">
      <alignment horizontal="left" vertical="center" wrapText="1" indent="5"/>
    </xf>
    <xf numFmtId="49" fontId="2" fillId="0" borderId="48" xfId="0" applyNumberFormat="1" applyFont="1" applyBorder="1" applyAlignment="1">
      <alignment horizontal="left" vertical="center" wrapText="1" indent="5"/>
    </xf>
    <xf numFmtId="49" fontId="2" fillId="0" borderId="31" xfId="0" applyNumberFormat="1" applyFont="1" applyBorder="1" applyAlignment="1">
      <alignment horizontal="left" vertical="center" wrapText="1" indent="5"/>
    </xf>
    <xf numFmtId="49" fontId="48" fillId="0" borderId="43" xfId="0" applyNumberFormat="1" applyFont="1" applyBorder="1" applyAlignment="1">
      <alignment horizontal="left" vertical="center" wrapText="1"/>
    </xf>
    <xf numFmtId="0" fontId="49" fillId="0" borderId="56" xfId="0" applyFont="1" applyBorder="1" applyAlignment="1">
      <alignment horizontal="left" vertical="center" wrapText="1"/>
    </xf>
    <xf numFmtId="0" fontId="49" fillId="0" borderId="49" xfId="0" applyFont="1" applyBorder="1" applyAlignment="1">
      <alignment horizontal="left" vertical="center" wrapText="1"/>
    </xf>
    <xf numFmtId="49" fontId="2" fillId="0" borderId="17" xfId="0" applyNumberFormat="1" applyFont="1" applyBorder="1" applyAlignment="1">
      <alignment horizontal="left" vertical="center" wrapText="1" indent="5"/>
    </xf>
    <xf numFmtId="49" fontId="2" fillId="0" borderId="47" xfId="0" applyNumberFormat="1" applyFont="1" applyBorder="1" applyAlignment="1">
      <alignment horizontal="left" vertical="center" wrapText="1" indent="5"/>
    </xf>
    <xf numFmtId="49" fontId="2" fillId="0" borderId="13" xfId="0" applyNumberFormat="1" applyFont="1" applyBorder="1" applyAlignment="1">
      <alignment horizontal="left" vertical="center" wrapText="1" indent="5"/>
    </xf>
    <xf numFmtId="49" fontId="2" fillId="0" borderId="17" xfId="0" applyNumberFormat="1" applyFont="1" applyBorder="1" applyAlignment="1">
      <alignment horizontal="left" wrapText="1" indent="5"/>
    </xf>
    <xf numFmtId="49" fontId="2" fillId="0" borderId="47" xfId="0" applyNumberFormat="1" applyFont="1" applyBorder="1" applyAlignment="1">
      <alignment horizontal="left" wrapText="1" indent="5"/>
    </xf>
    <xf numFmtId="49" fontId="2" fillId="0" borderId="13" xfId="0" applyNumberFormat="1" applyFont="1" applyBorder="1" applyAlignment="1">
      <alignment horizontal="left" wrapText="1" indent="5"/>
    </xf>
    <xf numFmtId="49" fontId="48" fillId="0" borderId="57" xfId="0" applyNumberFormat="1" applyFont="1" applyBorder="1" applyAlignment="1">
      <alignment horizontal="center" vertical="center" wrapText="1"/>
    </xf>
    <xf numFmtId="0" fontId="49" fillId="0" borderId="68" xfId="0" applyFont="1" applyBorder="1" applyAlignment="1">
      <alignment horizontal="center" vertical="center" wrapText="1"/>
    </xf>
    <xf numFmtId="0" fontId="49" fillId="0" borderId="28" xfId="0" applyFont="1" applyBorder="1" applyAlignment="1">
      <alignment horizontal="center" vertical="center" wrapText="1"/>
    </xf>
    <xf numFmtId="0" fontId="72" fillId="17" borderId="43" xfId="0" applyFont="1" applyFill="1" applyBorder="1" applyAlignment="1">
      <alignment horizontal="center" vertical="center"/>
    </xf>
    <xf numFmtId="0" fontId="72" fillId="17" borderId="56" xfId="0" applyFont="1" applyFill="1" applyBorder="1" applyAlignment="1">
      <alignment horizontal="center" vertical="center"/>
    </xf>
    <xf numFmtId="49" fontId="2" fillId="4" borderId="51" xfId="0" applyNumberFormat="1" applyFont="1" applyFill="1" applyBorder="1" applyAlignment="1">
      <alignment horizontal="center" vertical="center" wrapText="1"/>
    </xf>
    <xf numFmtId="0" fontId="48" fillId="0" borderId="2" xfId="0" applyFont="1" applyFill="1" applyBorder="1" applyAlignment="1">
      <alignment horizontal="left" vertical="center" wrapText="1"/>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74" fillId="0" borderId="17" xfId="0" applyNumberFormat="1" applyFont="1" applyBorder="1" applyAlignment="1">
      <alignment horizontal="center" vertical="center" wrapText="1"/>
    </xf>
    <xf numFmtId="49" fontId="74" fillId="0" borderId="47" xfId="0" applyNumberFormat="1" applyFont="1" applyBorder="1" applyAlignment="1">
      <alignment horizontal="center" vertical="center" wrapText="1"/>
    </xf>
    <xf numFmtId="49" fontId="74" fillId="0" borderId="13" xfId="0" applyNumberFormat="1" applyFont="1" applyBorder="1" applyAlignment="1">
      <alignment horizontal="center" vertical="center" wrapText="1"/>
    </xf>
    <xf numFmtId="49" fontId="48" fillId="0" borderId="17" xfId="0" applyNumberFormat="1" applyFont="1" applyBorder="1" applyAlignment="1">
      <alignment horizontal="left"/>
    </xf>
    <xf numFmtId="49" fontId="48" fillId="0" borderId="47" xfId="0" applyNumberFormat="1" applyFont="1" applyBorder="1" applyAlignment="1">
      <alignment horizontal="left"/>
    </xf>
    <xf numFmtId="49" fontId="48" fillId="0" borderId="13" xfId="0" applyNumberFormat="1" applyFont="1" applyBorder="1" applyAlignment="1">
      <alignment horizontal="left"/>
    </xf>
    <xf numFmtId="49" fontId="2" fillId="0" borderId="11" xfId="0" applyNumberFormat="1" applyFont="1" applyBorder="1" applyAlignment="1">
      <alignment vertical="center" wrapText="1"/>
    </xf>
    <xf numFmtId="0" fontId="0" fillId="0" borderId="2" xfId="0" applyBorder="1" applyAlignment="1"/>
    <xf numFmtId="0" fontId="0" fillId="0" borderId="47" xfId="0" applyBorder="1" applyAlignment="1"/>
    <xf numFmtId="49" fontId="2" fillId="0" borderId="33" xfId="0" applyNumberFormat="1" applyFont="1" applyBorder="1" applyAlignment="1">
      <alignment vertical="center" wrapText="1"/>
    </xf>
    <xf numFmtId="0" fontId="0" fillId="0" borderId="3" xfId="0" applyBorder="1" applyAlignment="1"/>
    <xf numFmtId="0" fontId="0" fillId="0" borderId="48" xfId="0" applyBorder="1" applyAlignment="1"/>
    <xf numFmtId="0" fontId="0" fillId="0" borderId="11" xfId="0" applyBorder="1" applyAlignment="1"/>
    <xf numFmtId="49" fontId="11" fillId="0" borderId="0" xfId="0" applyNumberFormat="1" applyFont="1" applyBorder="1" applyAlignment="1">
      <alignment horizontal="center" wrapText="1"/>
    </xf>
    <xf numFmtId="49" fontId="11" fillId="4" borderId="36" xfId="0" applyNumberFormat="1" applyFont="1" applyFill="1" applyBorder="1" applyAlignment="1">
      <alignment horizontal="center" vertical="center" wrapText="1"/>
    </xf>
    <xf numFmtId="49" fontId="11" fillId="4" borderId="54" xfId="0" applyNumberFormat="1" applyFont="1" applyFill="1" applyBorder="1" applyAlignment="1">
      <alignment horizontal="center" vertical="center" wrapText="1"/>
    </xf>
    <xf numFmtId="49" fontId="11" fillId="4" borderId="51" xfId="0" applyNumberFormat="1" applyFont="1" applyFill="1" applyBorder="1" applyAlignment="1">
      <alignment horizontal="center" vertical="center" wrapText="1"/>
    </xf>
    <xf numFmtId="49" fontId="53" fillId="0" borderId="6" xfId="0" applyNumberFormat="1" applyFont="1" applyBorder="1" applyAlignment="1">
      <alignment horizontal="right" vertical="center" wrapText="1" indent="6"/>
    </xf>
    <xf numFmtId="0" fontId="0" fillId="0" borderId="47" xfId="0" applyBorder="1" applyAlignment="1">
      <alignment horizontal="right" vertical="center" wrapText="1" indent="6"/>
    </xf>
    <xf numFmtId="49" fontId="59" fillId="0" borderId="6" xfId="0" applyNumberFormat="1" applyFont="1" applyBorder="1" applyAlignment="1">
      <alignment horizontal="right" vertical="center" wrapText="1" indent="5"/>
    </xf>
    <xf numFmtId="0" fontId="79" fillId="0" borderId="47" xfId="0" applyFont="1" applyBorder="1" applyAlignment="1">
      <alignment horizontal="right" vertical="center" wrapText="1" indent="5"/>
    </xf>
    <xf numFmtId="49" fontId="15" fillId="17" borderId="4" xfId="0" applyNumberFormat="1" applyFont="1" applyFill="1" applyBorder="1" applyAlignment="1">
      <alignment horizontal="left" vertical="center" wrapText="1"/>
    </xf>
    <xf numFmtId="49" fontId="15" fillId="17" borderId="59" xfId="0" applyNumberFormat="1" applyFont="1" applyFill="1" applyBorder="1" applyAlignment="1">
      <alignment horizontal="left" vertical="center" wrapText="1"/>
    </xf>
    <xf numFmtId="49" fontId="15" fillId="17" borderId="43" xfId="0" applyNumberFormat="1" applyFont="1" applyFill="1" applyBorder="1" applyAlignment="1">
      <alignment horizontal="left" vertical="center" wrapText="1"/>
    </xf>
    <xf numFmtId="49" fontId="15" fillId="17" borderId="56" xfId="0" applyNumberFormat="1" applyFont="1" applyFill="1" applyBorder="1" applyAlignment="1">
      <alignment horizontal="left" vertical="center" wrapText="1"/>
    </xf>
    <xf numFmtId="49" fontId="15" fillId="17" borderId="49" xfId="0" applyNumberFormat="1" applyFont="1" applyFill="1" applyBorder="1" applyAlignment="1">
      <alignment horizontal="left" vertical="center" wrapText="1"/>
    </xf>
    <xf numFmtId="49" fontId="53" fillId="0" borderId="7" xfId="0" applyNumberFormat="1" applyFont="1" applyBorder="1" applyAlignment="1">
      <alignment horizontal="right" vertical="center" wrapText="1" indent="6"/>
    </xf>
    <xf numFmtId="0" fontId="0" fillId="0" borderId="48" xfId="0" applyBorder="1" applyAlignment="1">
      <alignment horizontal="right" vertical="center" wrapText="1" indent="6"/>
    </xf>
    <xf numFmtId="0" fontId="53" fillId="0" borderId="13" xfId="0" applyFont="1" applyFill="1" applyBorder="1" applyAlignment="1">
      <alignment horizontal="left" indent="1"/>
    </xf>
    <xf numFmtId="0" fontId="53" fillId="0" borderId="31" xfId="0" applyFont="1" applyFill="1" applyBorder="1" applyAlignment="1">
      <alignment horizontal="left" indent="1"/>
    </xf>
    <xf numFmtId="0" fontId="53" fillId="0" borderId="21" xfId="0" applyFont="1" applyFill="1" applyBorder="1" applyAlignment="1">
      <alignment horizontal="left" indent="1"/>
    </xf>
    <xf numFmtId="0" fontId="53" fillId="0" borderId="57" xfId="0" applyFont="1" applyFill="1" applyBorder="1" applyAlignment="1">
      <alignment horizontal="left" vertical="center" indent="1"/>
    </xf>
    <xf numFmtId="0" fontId="49" fillId="0" borderId="68" xfId="0" applyFont="1" applyBorder="1" applyAlignment="1">
      <alignment horizontal="left" vertical="center" indent="1"/>
    </xf>
    <xf numFmtId="0" fontId="49" fillId="0" borderId="28" xfId="0" applyFont="1" applyBorder="1" applyAlignment="1">
      <alignment horizontal="left" vertical="center" indent="1"/>
    </xf>
    <xf numFmtId="0" fontId="53" fillId="0" borderId="41" xfId="0" applyFont="1" applyFill="1" applyBorder="1" applyAlignment="1">
      <alignment horizontal="left" indent="1"/>
    </xf>
    <xf numFmtId="0" fontId="0" fillId="17" borderId="38" xfId="0" applyFill="1" applyBorder="1" applyAlignment="1">
      <alignment horizontal="left"/>
    </xf>
    <xf numFmtId="0" fontId="0" fillId="17" borderId="30" xfId="0" applyFill="1" applyBorder="1" applyAlignment="1">
      <alignment horizontal="left"/>
    </xf>
    <xf numFmtId="49" fontId="23" fillId="0" borderId="19" xfId="0" applyNumberFormat="1" applyFont="1" applyFill="1" applyBorder="1" applyAlignment="1">
      <alignment horizontal="center" vertical="center" wrapText="1"/>
    </xf>
    <xf numFmtId="49" fontId="23" fillId="0" borderId="68" xfId="0" applyNumberFormat="1" applyFont="1" applyFill="1" applyBorder="1" applyAlignment="1">
      <alignment horizontal="center" vertical="center" wrapText="1"/>
    </xf>
    <xf numFmtId="0" fontId="53" fillId="0" borderId="46" xfId="0" applyFont="1" applyFill="1" applyBorder="1" applyAlignment="1">
      <alignment horizontal="left" indent="1"/>
    </xf>
    <xf numFmtId="0" fontId="53" fillId="0" borderId="64" xfId="0" applyFont="1" applyFill="1" applyBorder="1" applyAlignment="1">
      <alignment horizontal="left" indent="1"/>
    </xf>
    <xf numFmtId="0" fontId="23" fillId="0" borderId="17" xfId="0" applyFont="1" applyFill="1" applyBorder="1" applyAlignment="1">
      <alignment horizontal="left" vertical="center" wrapText="1" indent="8"/>
    </xf>
    <xf numFmtId="0" fontId="23" fillId="0" borderId="13" xfId="0" applyFont="1" applyFill="1" applyBorder="1" applyAlignment="1">
      <alignment horizontal="left" vertical="center" wrapText="1" indent="8"/>
    </xf>
    <xf numFmtId="0" fontId="23" fillId="0" borderId="39" xfId="0" applyFont="1" applyFill="1" applyBorder="1" applyAlignment="1">
      <alignment horizontal="left" vertical="center" wrapText="1" indent="8"/>
    </xf>
    <xf numFmtId="0" fontId="23" fillId="0" borderId="31" xfId="0" applyFont="1" applyFill="1" applyBorder="1" applyAlignment="1">
      <alignment horizontal="left" vertical="center" wrapText="1" indent="8"/>
    </xf>
    <xf numFmtId="49" fontId="4" fillId="17" borderId="56" xfId="0" applyNumberFormat="1" applyFont="1" applyFill="1" applyBorder="1" applyAlignment="1">
      <alignment horizontal="center" vertical="center" wrapText="1"/>
    </xf>
    <xf numFmtId="49" fontId="4" fillId="17" borderId="49" xfId="0" applyNumberFormat="1" applyFont="1" applyFill="1" applyBorder="1" applyAlignment="1">
      <alignment horizontal="center" vertical="center" wrapText="1"/>
    </xf>
    <xf numFmtId="49" fontId="23" fillId="0" borderId="13" xfId="0" applyNumberFormat="1" applyFont="1" applyFill="1" applyBorder="1" applyAlignment="1">
      <alignment horizontal="center" vertical="center" wrapText="1"/>
    </xf>
    <xf numFmtId="0" fontId="23" fillId="0" borderId="17" xfId="0" applyFont="1" applyFill="1" applyBorder="1" applyAlignment="1">
      <alignment horizontal="left" vertical="center" indent="8"/>
    </xf>
    <xf numFmtId="0" fontId="23" fillId="0" borderId="13" xfId="0" applyFont="1" applyFill="1" applyBorder="1" applyAlignment="1">
      <alignment horizontal="left" vertical="center" indent="8"/>
    </xf>
    <xf numFmtId="49" fontId="80" fillId="0" borderId="17" xfId="0" applyNumberFormat="1" applyFont="1" applyFill="1" applyBorder="1" applyAlignment="1">
      <alignment horizontal="left" vertical="center" wrapText="1" indent="5"/>
    </xf>
    <xf numFmtId="49" fontId="80" fillId="0" borderId="13" xfId="0" applyNumberFormat="1" applyFont="1" applyFill="1" applyBorder="1" applyAlignment="1">
      <alignment horizontal="left" vertical="center" wrapText="1" indent="5"/>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4" fillId="17" borderId="43" xfId="0" applyFont="1" applyFill="1" applyBorder="1" applyAlignment="1">
      <alignment horizontal="center" vertical="center" wrapText="1"/>
    </xf>
    <xf numFmtId="0" fontId="4" fillId="17" borderId="56" xfId="0" applyFont="1" applyFill="1" applyBorder="1" applyAlignment="1">
      <alignment horizontal="center" vertical="center" wrapText="1"/>
    </xf>
    <xf numFmtId="0" fontId="4" fillId="17" borderId="49" xfId="0" applyFont="1" applyFill="1" applyBorder="1" applyAlignment="1">
      <alignment horizontal="center" vertical="center" wrapText="1"/>
    </xf>
    <xf numFmtId="0" fontId="53" fillId="0" borderId="19" xfId="0" applyFont="1" applyBorder="1" applyAlignment="1">
      <alignment horizontal="center" vertical="center"/>
    </xf>
    <xf numFmtId="0" fontId="53" fillId="0" borderId="28" xfId="0" applyFont="1" applyBorder="1" applyAlignment="1">
      <alignment horizontal="center" vertical="center"/>
    </xf>
    <xf numFmtId="0" fontId="11" fillId="4" borderId="36" xfId="0" applyFont="1" applyFill="1" applyBorder="1" applyAlignment="1">
      <alignment horizontal="center" vertical="center" wrapText="1"/>
    </xf>
    <xf numFmtId="0" fontId="11" fillId="4" borderId="54" xfId="0" applyFont="1" applyFill="1" applyBorder="1" applyAlignment="1">
      <alignment horizontal="center" vertical="center" wrapText="1"/>
    </xf>
    <xf numFmtId="49" fontId="23" fillId="0" borderId="28" xfId="0" applyNumberFormat="1" applyFont="1" applyFill="1" applyBorder="1" applyAlignment="1">
      <alignment horizontal="center" vertical="center" wrapText="1"/>
    </xf>
    <xf numFmtId="0" fontId="84" fillId="0" borderId="68" xfId="0" applyFont="1" applyFill="1" applyBorder="1" applyAlignment="1">
      <alignment horizontal="center" vertical="center" wrapText="1"/>
    </xf>
    <xf numFmtId="0" fontId="53" fillId="0" borderId="68" xfId="0" applyFont="1" applyFill="1" applyBorder="1" applyAlignment="1">
      <alignment horizontal="left" vertical="center" indent="1"/>
    </xf>
    <xf numFmtId="0" fontId="84" fillId="0" borderId="2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84" fillId="0" borderId="41" xfId="0" applyFont="1" applyFill="1" applyBorder="1" applyAlignment="1">
      <alignment horizontal="center" vertical="center" wrapText="1"/>
    </xf>
    <xf numFmtId="0" fontId="53" fillId="0" borderId="30" xfId="0" applyFont="1" applyFill="1" applyBorder="1" applyAlignment="1">
      <alignment horizontal="left" indent="1"/>
    </xf>
    <xf numFmtId="49" fontId="11" fillId="4" borderId="36" xfId="0" applyNumberFormat="1" applyFont="1" applyFill="1" applyBorder="1" applyAlignment="1">
      <alignment horizontal="center" vertical="center"/>
    </xf>
    <xf numFmtId="0" fontId="0" fillId="0" borderId="54" xfId="0" applyBorder="1" applyAlignment="1">
      <alignment horizontal="center" vertical="center"/>
    </xf>
    <xf numFmtId="49" fontId="4" fillId="0" borderId="19" xfId="0" applyNumberFormat="1" applyFont="1" applyFill="1" applyBorder="1" applyAlignment="1">
      <alignment horizontal="center" vertical="center" wrapText="1"/>
    </xf>
    <xf numFmtId="0" fontId="21" fillId="0" borderId="41" xfId="0" applyFont="1" applyFill="1" applyBorder="1" applyAlignment="1">
      <alignment horizontal="center" vertical="center" wrapText="1"/>
    </xf>
    <xf numFmtId="0" fontId="53" fillId="0" borderId="19" xfId="0" applyFont="1" applyFill="1" applyBorder="1" applyAlignment="1">
      <alignment horizontal="left" indent="1"/>
    </xf>
    <xf numFmtId="49" fontId="4" fillId="17" borderId="25" xfId="0" applyNumberFormat="1" applyFont="1" applyFill="1" applyBorder="1" applyAlignment="1">
      <alignment horizontal="center" vertical="center" wrapText="1"/>
    </xf>
    <xf numFmtId="49" fontId="4" fillId="17" borderId="12" xfId="0" applyNumberFormat="1" applyFont="1" applyFill="1" applyBorder="1" applyAlignment="1">
      <alignment horizontal="center" vertical="center" wrapText="1"/>
    </xf>
    <xf numFmtId="49" fontId="4" fillId="17" borderId="61" xfId="0" applyNumberFormat="1" applyFont="1" applyFill="1" applyBorder="1" applyAlignment="1">
      <alignment horizontal="center" vertical="center" wrapText="1"/>
    </xf>
    <xf numFmtId="49" fontId="23" fillId="0" borderId="17" xfId="0" applyNumberFormat="1" applyFont="1" applyFill="1" applyBorder="1" applyAlignment="1">
      <alignment horizontal="center" vertical="center" wrapText="1"/>
    </xf>
    <xf numFmtId="0" fontId="53" fillId="0" borderId="28" xfId="0" applyFont="1" applyFill="1" applyBorder="1" applyAlignment="1">
      <alignment horizontal="left" indent="1"/>
    </xf>
    <xf numFmtId="49" fontId="11" fillId="4" borderId="45"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1" fillId="4" borderId="65" xfId="0" applyNumberFormat="1" applyFont="1" applyFill="1" applyBorder="1" applyAlignment="1">
      <alignment horizontal="center" vertical="center" wrapText="1"/>
    </xf>
    <xf numFmtId="49" fontId="23" fillId="0" borderId="41" xfId="0" applyNumberFormat="1" applyFont="1" applyFill="1" applyBorder="1" applyAlignment="1">
      <alignment horizontal="center" vertical="center" wrapText="1"/>
    </xf>
    <xf numFmtId="49" fontId="11" fillId="4" borderId="42" xfId="0" applyNumberFormat="1" applyFont="1" applyFill="1" applyBorder="1" applyAlignment="1">
      <alignment horizontal="center" vertical="center" wrapText="1"/>
    </xf>
    <xf numFmtId="49" fontId="11" fillId="4" borderId="35"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0" fontId="53" fillId="0" borderId="6" xfId="0" applyFont="1" applyBorder="1" applyAlignment="1">
      <alignment horizontal="left" vertical="center" wrapText="1" indent="2"/>
    </xf>
    <xf numFmtId="0" fontId="53" fillId="0" borderId="2" xfId="0" applyFont="1" applyBorder="1" applyAlignment="1">
      <alignment horizontal="left" vertical="center" wrapText="1" indent="2"/>
    </xf>
    <xf numFmtId="0" fontId="53" fillId="0" borderId="47" xfId="0" applyFont="1" applyBorder="1" applyAlignment="1">
      <alignment horizontal="left" vertical="center" wrapText="1" indent="2"/>
    </xf>
    <xf numFmtId="49" fontId="15" fillId="17" borderId="38" xfId="0" applyNumberFormat="1" applyFont="1" applyFill="1" applyBorder="1" applyAlignment="1">
      <alignment horizontal="center" vertical="center" wrapText="1"/>
    </xf>
    <xf numFmtId="49" fontId="15" fillId="17" borderId="30" xfId="0" applyNumberFormat="1" applyFont="1" applyFill="1" applyBorder="1" applyAlignment="1">
      <alignment horizontal="center" vertical="center" wrapText="1"/>
    </xf>
    <xf numFmtId="49" fontId="15" fillId="17" borderId="32" xfId="0" applyNumberFormat="1"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1" fillId="0" borderId="23" xfId="0" applyFont="1" applyBorder="1" applyAlignment="1">
      <alignment horizontal="left" vertical="center"/>
    </xf>
    <xf numFmtId="49" fontId="18" fillId="17" borderId="17" xfId="0" applyNumberFormat="1" applyFont="1" applyFill="1" applyBorder="1" applyAlignment="1">
      <alignment horizontal="center" vertical="center" wrapText="1"/>
    </xf>
    <xf numFmtId="49" fontId="18" fillId="17" borderId="13" xfId="0" applyNumberFormat="1" applyFont="1" applyFill="1" applyBorder="1" applyAlignment="1">
      <alignment horizontal="center" vertical="center" wrapText="1"/>
    </xf>
    <xf numFmtId="49" fontId="18" fillId="17" borderId="11" xfId="0" applyNumberFormat="1" applyFont="1" applyFill="1" applyBorder="1" applyAlignment="1">
      <alignment horizontal="center" vertical="center" wrapText="1"/>
    </xf>
    <xf numFmtId="49" fontId="11" fillId="0" borderId="33" xfId="0" applyNumberFormat="1" applyFont="1" applyBorder="1" applyAlignment="1">
      <alignment wrapText="1"/>
    </xf>
    <xf numFmtId="0" fontId="0" fillId="0" borderId="70" xfId="0" applyBorder="1" applyAlignment="1">
      <alignment wrapText="1"/>
    </xf>
    <xf numFmtId="0" fontId="0" fillId="0" borderId="48" xfId="0" applyBorder="1" applyAlignment="1">
      <alignment wrapText="1"/>
    </xf>
    <xf numFmtId="0" fontId="0" fillId="0" borderId="3" xfId="0" applyBorder="1" applyAlignment="1">
      <alignment wrapText="1"/>
    </xf>
    <xf numFmtId="49" fontId="11" fillId="0" borderId="7" xfId="0" applyNumberFormat="1" applyFont="1" applyBorder="1" applyAlignment="1">
      <alignment wrapText="1"/>
    </xf>
    <xf numFmtId="49" fontId="11" fillId="0" borderId="6" xfId="0" applyNumberFormat="1" applyFont="1" applyBorder="1" applyAlignment="1">
      <alignment wrapText="1"/>
    </xf>
    <xf numFmtId="0" fontId="0" fillId="0" borderId="47" xfId="0" applyBorder="1" applyAlignment="1">
      <alignment wrapText="1"/>
    </xf>
    <xf numFmtId="49" fontId="11" fillId="0" borderId="11" xfId="0" applyNumberFormat="1" applyFont="1" applyBorder="1" applyAlignment="1">
      <alignment wrapText="1"/>
    </xf>
    <xf numFmtId="0" fontId="0" fillId="0" borderId="71" xfId="0" applyBorder="1" applyAlignment="1">
      <alignment wrapText="1"/>
    </xf>
    <xf numFmtId="0" fontId="0" fillId="0" borderId="2" xfId="0" applyBorder="1" applyAlignment="1">
      <alignment wrapText="1"/>
    </xf>
    <xf numFmtId="49" fontId="11" fillId="0" borderId="43" xfId="0" applyNumberFormat="1" applyFont="1" applyFill="1" applyBorder="1" applyAlignment="1">
      <alignment wrapText="1"/>
    </xf>
    <xf numFmtId="0" fontId="0" fillId="0" borderId="49" xfId="0" applyFont="1" applyFill="1" applyBorder="1" applyAlignment="1">
      <alignment wrapText="1"/>
    </xf>
    <xf numFmtId="49" fontId="11"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0" fontId="11" fillId="0" borderId="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23" xfId="0" applyFont="1" applyBorder="1" applyAlignment="1">
      <alignment horizontal="left" vertical="center"/>
    </xf>
    <xf numFmtId="0" fontId="16" fillId="10" borderId="74" xfId="0" applyFont="1" applyFill="1" applyBorder="1" applyAlignment="1">
      <alignment horizontal="center" vertical="center" wrapText="1"/>
    </xf>
    <xf numFmtId="0" fontId="16" fillId="10" borderId="55"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1" fillId="10"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10" borderId="12" xfId="0" applyFill="1" applyBorder="1" applyAlignment="1"/>
    <xf numFmtId="0" fontId="0" fillId="10" borderId="23" xfId="0" applyFill="1" applyBorder="1" applyAlignment="1"/>
    <xf numFmtId="0" fontId="4"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49" fontId="3" fillId="9" borderId="0" xfId="1" applyNumberFormat="1" applyFill="1" applyAlignment="1" applyProtection="1">
      <alignment horizontal="center" vertical="center"/>
    </xf>
    <xf numFmtId="0" fontId="63" fillId="0" borderId="65" xfId="4" applyFont="1" applyFill="1" applyBorder="1" applyAlignment="1" applyProtection="1">
      <alignment horizontal="center" vertical="center" wrapText="1"/>
    </xf>
    <xf numFmtId="0" fontId="63" fillId="0" borderId="54" xfId="4" applyFont="1" applyFill="1" applyBorder="1" applyAlignment="1" applyProtection="1">
      <alignment horizontal="center" vertical="center" wrapText="1"/>
    </xf>
    <xf numFmtId="0" fontId="63" fillId="0" borderId="45" xfId="4" applyFont="1" applyFill="1" applyBorder="1" applyAlignment="1" applyProtection="1">
      <alignment horizontal="center" vertical="center" wrapText="1"/>
    </xf>
    <xf numFmtId="0" fontId="63" fillId="0" borderId="19" xfId="4" applyFont="1" applyFill="1" applyBorder="1" applyAlignment="1" applyProtection="1">
      <alignment horizontal="center" vertical="center" wrapText="1"/>
    </xf>
    <xf numFmtId="0" fontId="63" fillId="0" borderId="68" xfId="4" applyFont="1" applyFill="1" applyBorder="1" applyAlignment="1" applyProtection="1">
      <alignment horizontal="center" vertical="center" wrapText="1"/>
    </xf>
    <xf numFmtId="0" fontId="63" fillId="0"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56" xfId="0" applyFont="1" applyFill="1" applyBorder="1" applyAlignment="1">
      <alignment horizontal="center" vertical="center" wrapText="1"/>
    </xf>
    <xf numFmtId="0" fontId="4" fillId="7" borderId="49" xfId="0" applyFont="1" applyFill="1" applyBorder="1" applyAlignment="1">
      <alignment horizontal="center" vertical="center" wrapText="1"/>
    </xf>
    <xf numFmtId="49" fontId="2" fillId="17" borderId="38" xfId="0" applyNumberFormat="1" applyFont="1" applyFill="1" applyBorder="1" applyAlignment="1">
      <alignment horizontal="center" vertical="center" wrapText="1"/>
    </xf>
    <xf numFmtId="49" fontId="2" fillId="17" borderId="17" xfId="0" applyNumberFormat="1" applyFont="1" applyFill="1" applyBorder="1" applyAlignment="1">
      <alignment horizontal="center" vertical="center" wrapText="1"/>
    </xf>
    <xf numFmtId="49" fontId="2" fillId="17" borderId="39" xfId="0" applyNumberFormat="1" applyFont="1" applyFill="1" applyBorder="1" applyAlignment="1">
      <alignment horizontal="center" vertical="center" wrapText="1"/>
    </xf>
    <xf numFmtId="49" fontId="2" fillId="17" borderId="58" xfId="0" applyNumberFormat="1" applyFont="1" applyFill="1" applyBorder="1" applyAlignment="1">
      <alignment horizontal="center" vertical="center" wrapText="1"/>
    </xf>
    <xf numFmtId="49" fontId="2" fillId="17" borderId="27" xfId="0" applyNumberFormat="1" applyFont="1" applyFill="1" applyBorder="1" applyAlignment="1">
      <alignment horizontal="center" vertical="center" wrapText="1"/>
    </xf>
    <xf numFmtId="49" fontId="48" fillId="0" borderId="57" xfId="0" applyNumberFormat="1" applyFont="1" applyFill="1" applyBorder="1" applyAlignment="1">
      <alignment horizontal="left" vertical="center" wrapText="1"/>
    </xf>
    <xf numFmtId="0" fontId="49" fillId="0" borderId="68" xfId="0" applyFont="1" applyFill="1" applyBorder="1" applyAlignment="1">
      <alignment horizontal="left" vertical="center" wrapText="1"/>
    </xf>
    <xf numFmtId="0" fontId="49" fillId="0" borderId="41" xfId="0" applyFont="1" applyFill="1" applyBorder="1" applyAlignment="1">
      <alignment horizontal="left" vertical="center" wrapText="1"/>
    </xf>
    <xf numFmtId="49" fontId="2" fillId="0" borderId="57" xfId="0" applyNumberFormat="1" applyFont="1" applyFill="1" applyBorder="1" applyAlignment="1">
      <alignment horizontal="left" vertical="center" wrapText="1"/>
    </xf>
    <xf numFmtId="0" fontId="0" fillId="0" borderId="68" xfId="0" applyFill="1" applyBorder="1" applyAlignment="1">
      <alignment horizontal="left" vertical="center" wrapText="1"/>
    </xf>
    <xf numFmtId="0" fontId="0" fillId="0" borderId="41" xfId="0" applyFill="1" applyBorder="1" applyAlignment="1">
      <alignment horizontal="left" vertical="center" wrapText="1"/>
    </xf>
    <xf numFmtId="0" fontId="4" fillId="7" borderId="59" xfId="0" applyFont="1" applyFill="1" applyBorder="1" applyAlignment="1">
      <alignment horizontal="center" vertical="center" wrapText="1"/>
    </xf>
    <xf numFmtId="49" fontId="2" fillId="17" borderId="55" xfId="0" applyNumberFormat="1" applyFont="1" applyFill="1" applyBorder="1" applyAlignment="1">
      <alignment horizontal="center" vertical="center" wrapText="1"/>
    </xf>
    <xf numFmtId="49" fontId="2" fillId="17" borderId="25" xfId="0" applyNumberFormat="1" applyFont="1" applyFill="1" applyBorder="1" applyAlignment="1">
      <alignment horizontal="center" vertical="center" wrapText="1"/>
    </xf>
    <xf numFmtId="49" fontId="48" fillId="0" borderId="19" xfId="0" applyNumberFormat="1" applyFont="1" applyFill="1" applyBorder="1" applyAlignment="1">
      <alignment horizontal="left" vertical="center" wrapText="1"/>
    </xf>
    <xf numFmtId="0" fontId="11" fillId="0" borderId="7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0" borderId="20" xfId="0" applyFont="1" applyFill="1" applyBorder="1" applyAlignment="1">
      <alignment horizontal="center" vertical="center" wrapText="1"/>
    </xf>
    <xf numFmtId="49" fontId="48" fillId="0" borderId="68" xfId="0" applyNumberFormat="1" applyFont="1" applyFill="1" applyBorder="1" applyAlignment="1">
      <alignment horizontal="left" vertical="center" wrapText="1"/>
    </xf>
    <xf numFmtId="0" fontId="0" fillId="4" borderId="36"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51" xfId="0" applyFont="1" applyFill="1" applyBorder="1" applyAlignment="1">
      <alignment horizontal="center" vertical="center"/>
    </xf>
    <xf numFmtId="49" fontId="2" fillId="17" borderId="30" xfId="0" applyNumberFormat="1" applyFont="1" applyFill="1" applyBorder="1" applyAlignment="1">
      <alignment horizontal="center" vertical="center" wrapText="1"/>
    </xf>
    <xf numFmtId="49" fontId="2" fillId="17" borderId="13" xfId="0" applyNumberFormat="1" applyFont="1" applyFill="1" applyBorder="1" applyAlignment="1">
      <alignment horizontal="center" vertical="center" wrapText="1"/>
    </xf>
    <xf numFmtId="49" fontId="2" fillId="17" borderId="31" xfId="0" applyNumberFormat="1" applyFont="1" applyFill="1" applyBorder="1" applyAlignment="1">
      <alignment horizontal="center" vertical="center" wrapText="1"/>
    </xf>
    <xf numFmtId="49" fontId="2" fillId="17" borderId="4" xfId="0" applyNumberFormat="1" applyFont="1" applyFill="1" applyBorder="1" applyAlignment="1">
      <alignment horizontal="center" vertical="center" wrapText="1"/>
    </xf>
    <xf numFmtId="49" fontId="2" fillId="17" borderId="8" xfId="0" applyNumberFormat="1" applyFont="1" applyFill="1" applyBorder="1" applyAlignment="1">
      <alignment horizontal="center" vertical="center" wrapText="1"/>
    </xf>
    <xf numFmtId="49" fontId="2" fillId="17" borderId="59" xfId="0" applyNumberFormat="1" applyFont="1" applyFill="1" applyBorder="1" applyAlignment="1">
      <alignment horizontal="center" vertical="center" wrapText="1"/>
    </xf>
    <xf numFmtId="0" fontId="0" fillId="4" borderId="36" xfId="0" applyFill="1" applyBorder="1" applyAlignment="1">
      <alignment horizontal="center" vertical="center"/>
    </xf>
    <xf numFmtId="0" fontId="0" fillId="4" borderId="51" xfId="0" applyFill="1" applyBorder="1" applyAlignment="1">
      <alignment horizontal="center" vertical="center"/>
    </xf>
    <xf numFmtId="49" fontId="72" fillId="17" borderId="38" xfId="0" applyNumberFormat="1" applyFont="1" applyFill="1" applyBorder="1" applyAlignment="1">
      <alignment horizontal="center" vertical="center" wrapText="1"/>
    </xf>
    <xf numFmtId="49" fontId="72" fillId="17" borderId="56" xfId="0" applyNumberFormat="1" applyFont="1" applyFill="1" applyBorder="1" applyAlignment="1">
      <alignment horizontal="center" vertical="center" wrapText="1"/>
    </xf>
    <xf numFmtId="49" fontId="72" fillId="17" borderId="32" xfId="0" applyNumberFormat="1" applyFont="1" applyFill="1" applyBorder="1" applyAlignment="1">
      <alignment horizontal="center" vertical="center" wrapText="1"/>
    </xf>
    <xf numFmtId="49" fontId="49" fillId="0" borderId="6" xfId="0" applyNumberFormat="1" applyFont="1" applyBorder="1" applyAlignment="1">
      <alignment horizontal="left" vertical="center" wrapText="1"/>
    </xf>
    <xf numFmtId="49" fontId="49" fillId="0" borderId="2" xfId="0" applyNumberFormat="1" applyFont="1" applyBorder="1" applyAlignment="1">
      <alignment horizontal="left" vertical="center" wrapText="1"/>
    </xf>
    <xf numFmtId="49" fontId="49" fillId="0" borderId="47" xfId="0" applyNumberFormat="1" applyFont="1" applyBorder="1" applyAlignment="1">
      <alignment horizontal="left" vertical="center" wrapText="1"/>
    </xf>
    <xf numFmtId="0" fontId="0" fillId="4" borderId="54" xfId="0" applyFill="1" applyBorder="1" applyAlignment="1">
      <alignment horizontal="center" vertical="center"/>
    </xf>
    <xf numFmtId="0" fontId="2" fillId="4" borderId="36"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17" borderId="43" xfId="0" applyNumberFormat="1" applyFont="1" applyFill="1" applyBorder="1" applyAlignment="1">
      <alignment horizontal="left"/>
    </xf>
    <xf numFmtId="49" fontId="2" fillId="17" borderId="49" xfId="0" applyNumberFormat="1" applyFont="1" applyFill="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0" fillId="0" borderId="17" xfId="0" applyNumberFormat="1" applyBorder="1" applyAlignment="1">
      <alignment horizontal="center"/>
    </xf>
    <xf numFmtId="49" fontId="0" fillId="0" borderId="13" xfId="0" applyNumberFormat="1" applyBorder="1" applyAlignment="1">
      <alignment horizontal="center"/>
    </xf>
    <xf numFmtId="49" fontId="0" fillId="0" borderId="11" xfId="0" applyNumberFormat="1" applyBorder="1" applyAlignment="1">
      <alignment horizontal="center"/>
    </xf>
    <xf numFmtId="0" fontId="23" fillId="0" borderId="23" xfId="0" applyFont="1" applyBorder="1" applyAlignment="1">
      <alignment horizontal="left" vertical="center"/>
    </xf>
    <xf numFmtId="49" fontId="72" fillId="17" borderId="43" xfId="0" applyNumberFormat="1" applyFont="1" applyFill="1" applyBorder="1" applyAlignment="1">
      <alignment horizontal="center" vertical="center" wrapText="1"/>
    </xf>
    <xf numFmtId="49" fontId="72" fillId="17" borderId="49" xfId="0" applyNumberFormat="1" applyFont="1" applyFill="1"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0" fontId="2" fillId="17" borderId="40" xfId="0" applyFont="1" applyFill="1" applyBorder="1" applyAlignment="1">
      <alignment horizontal="left"/>
    </xf>
    <xf numFmtId="0" fontId="2" fillId="17" borderId="41" xfId="0" applyFont="1" applyFill="1" applyBorder="1" applyAlignment="1">
      <alignment horizontal="left"/>
    </xf>
    <xf numFmtId="0" fontId="2" fillId="17" borderId="67" xfId="0" applyFont="1" applyFill="1" applyBorder="1" applyAlignment="1">
      <alignment horizontal="left" vertical="center"/>
    </xf>
    <xf numFmtId="0" fontId="2" fillId="17" borderId="28" xfId="0" applyFont="1" applyFill="1" applyBorder="1" applyAlignment="1">
      <alignment horizontal="left" vertical="center"/>
    </xf>
    <xf numFmtId="49" fontId="2" fillId="17" borderId="6" xfId="0" applyNumberFormat="1" applyFont="1" applyFill="1" applyBorder="1" applyAlignment="1">
      <alignment horizontal="left"/>
    </xf>
    <xf numFmtId="49" fontId="2" fillId="17" borderId="47" xfId="0" applyNumberFormat="1" applyFont="1" applyFill="1" applyBorder="1" applyAlignment="1">
      <alignment horizontal="left"/>
    </xf>
    <xf numFmtId="49" fontId="2" fillId="17" borderId="7" xfId="0" applyNumberFormat="1" applyFont="1" applyFill="1" applyBorder="1" applyAlignment="1">
      <alignment horizontal="left"/>
    </xf>
    <xf numFmtId="49" fontId="2" fillId="17" borderId="48" xfId="0" applyNumberFormat="1" applyFont="1" applyFill="1" applyBorder="1" applyAlignment="1">
      <alignment horizontal="left"/>
    </xf>
    <xf numFmtId="0" fontId="2" fillId="17" borderId="17" xfId="0" applyFont="1" applyFill="1" applyBorder="1" applyAlignment="1">
      <alignment horizontal="left" vertical="center"/>
    </xf>
    <xf numFmtId="0" fontId="2" fillId="17" borderId="13" xfId="0" applyFont="1" applyFill="1" applyBorder="1" applyAlignment="1">
      <alignment horizontal="left" vertical="center"/>
    </xf>
    <xf numFmtId="0" fontId="49" fillId="0" borderId="6" xfId="0" applyFont="1" applyBorder="1" applyAlignment="1">
      <alignment horizontal="left" vertical="center" wrapText="1"/>
    </xf>
    <xf numFmtId="0" fontId="48" fillId="0" borderId="44" xfId="0" applyNumberFormat="1" applyFont="1" applyBorder="1" applyAlignment="1">
      <alignment horizontal="left" vertical="center" wrapText="1"/>
    </xf>
    <xf numFmtId="0" fontId="48" fillId="0" borderId="50" xfId="0" applyNumberFormat="1" applyFont="1" applyBorder="1" applyAlignment="1">
      <alignment horizontal="left" vertical="center" wrapText="1"/>
    </xf>
    <xf numFmtId="0" fontId="53" fillId="0" borderId="18" xfId="0" applyFont="1" applyBorder="1" applyAlignment="1">
      <alignment horizontal="left" vertical="center" wrapText="1"/>
    </xf>
    <xf numFmtId="0" fontId="49" fillId="0" borderId="69" xfId="0" applyFont="1" applyBorder="1" applyAlignment="1">
      <alignment horizontal="left" vertical="center" wrapText="1"/>
    </xf>
    <xf numFmtId="0" fontId="49" fillId="0" borderId="67" xfId="0" applyFont="1" applyBorder="1" applyAlignment="1">
      <alignment horizontal="left" vertical="center" wrapText="1"/>
    </xf>
    <xf numFmtId="0" fontId="2" fillId="0" borderId="0" xfId="0" applyFont="1" applyBorder="1" applyAlignment="1">
      <alignment horizontal="center"/>
    </xf>
    <xf numFmtId="49" fontId="72" fillId="17" borderId="30" xfId="0" applyNumberFormat="1" applyFont="1" applyFill="1" applyBorder="1" applyAlignment="1">
      <alignment horizontal="center" vertical="center" wrapText="1"/>
    </xf>
    <xf numFmtId="0" fontId="42" fillId="0" borderId="23" xfId="0" applyFont="1" applyBorder="1" applyAlignment="1">
      <alignment horizontal="right"/>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72" fillId="17" borderId="38" xfId="0" applyNumberFormat="1" applyFont="1" applyFill="1" applyBorder="1" applyAlignment="1">
      <alignment horizontal="center" vertical="center" wrapText="1"/>
    </xf>
    <xf numFmtId="11" fontId="72" fillId="17" borderId="49" xfId="0" applyNumberFormat="1" applyFont="1" applyFill="1" applyBorder="1" applyAlignment="1">
      <alignment horizontal="center" vertical="center" wrapText="1"/>
    </xf>
    <xf numFmtId="11" fontId="72" fillId="17" borderId="30" xfId="0" applyNumberFormat="1" applyFont="1" applyFill="1" applyBorder="1" applyAlignment="1">
      <alignment horizontal="center" vertical="center" wrapText="1"/>
    </xf>
    <xf numFmtId="11" fontId="72" fillId="17" borderId="43" xfId="0" applyNumberFormat="1" applyFont="1" applyFill="1" applyBorder="1" applyAlignment="1">
      <alignment horizontal="center" vertical="center" wrapText="1"/>
    </xf>
    <xf numFmtId="11" fontId="72" fillId="17" borderId="56" xfId="0" applyNumberFormat="1" applyFont="1" applyFill="1" applyBorder="1" applyAlignment="1">
      <alignment horizontal="center" vertical="center" wrapText="1"/>
    </xf>
    <xf numFmtId="0" fontId="4" fillId="7" borderId="8" xfId="0" applyFont="1" applyFill="1" applyBorder="1" applyAlignment="1">
      <alignment horizontal="center" vertical="center" wrapText="1"/>
    </xf>
    <xf numFmtId="11" fontId="46" fillId="17" borderId="41" xfId="0" applyNumberFormat="1" applyFont="1" applyFill="1" applyBorder="1" applyAlignment="1">
      <alignment horizontal="center" vertical="center" wrapText="1"/>
    </xf>
    <xf numFmtId="11" fontId="46" fillId="17" borderId="46" xfId="0" applyNumberFormat="1" applyFont="1" applyFill="1" applyBorder="1" applyAlignment="1">
      <alignment horizontal="center" vertical="center" wrapText="1"/>
    </xf>
    <xf numFmtId="11" fontId="72" fillId="17" borderId="32" xfId="0" applyNumberFormat="1" applyFont="1" applyFill="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49" fontId="72" fillId="17" borderId="17" xfId="0" applyNumberFormat="1" applyFont="1" applyFill="1" applyBorder="1" applyAlignment="1">
      <alignment horizontal="center" vertical="center" wrapText="1"/>
    </xf>
    <xf numFmtId="49" fontId="72" fillId="17" borderId="13" xfId="0" applyNumberFormat="1" applyFont="1" applyFill="1" applyBorder="1" applyAlignment="1">
      <alignment horizontal="center" vertical="center" wrapText="1"/>
    </xf>
    <xf numFmtId="49" fontId="74" fillId="17" borderId="13" xfId="0" applyNumberFormat="1" applyFont="1" applyFill="1" applyBorder="1" applyAlignment="1">
      <alignment horizontal="center" vertical="center" wrapText="1"/>
    </xf>
    <xf numFmtId="11" fontId="18" fillId="17" borderId="38" xfId="0" applyNumberFormat="1" applyFont="1" applyFill="1" applyBorder="1" applyAlignment="1">
      <alignment horizontal="center" vertical="center" wrapText="1"/>
    </xf>
    <xf numFmtId="11" fontId="18" fillId="17" borderId="49" xfId="0" applyNumberFormat="1" applyFont="1" applyFill="1" applyBorder="1" applyAlignment="1">
      <alignment horizontal="center" vertical="center" wrapText="1"/>
    </xf>
    <xf numFmtId="11" fontId="18" fillId="17" borderId="30" xfId="0" applyNumberFormat="1" applyFont="1" applyFill="1" applyBorder="1" applyAlignment="1">
      <alignment horizontal="center" vertical="center" wrapText="1"/>
    </xf>
    <xf numFmtId="11" fontId="18" fillId="17" borderId="32" xfId="0" applyNumberFormat="1" applyFont="1" applyFill="1" applyBorder="1" applyAlignment="1">
      <alignment horizontal="center" vertical="center" wrapText="1"/>
    </xf>
    <xf numFmtId="11" fontId="2" fillId="0" borderId="33"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49" xfId="0" applyNumberFormat="1" applyFont="1" applyBorder="1" applyAlignment="1">
      <alignment horizontal="center" wrapText="1"/>
    </xf>
    <xf numFmtId="49" fontId="2" fillId="0" borderId="2" xfId="0" applyNumberFormat="1" applyFont="1" applyBorder="1" applyAlignment="1">
      <alignment horizontal="center" wrapText="1"/>
    </xf>
    <xf numFmtId="49" fontId="2" fillId="0" borderId="47" xfId="0" applyNumberFormat="1" applyFont="1" applyBorder="1" applyAlignment="1">
      <alignment horizontal="center" wrapText="1"/>
    </xf>
    <xf numFmtId="11" fontId="18" fillId="17" borderId="56" xfId="0" applyNumberFormat="1" applyFont="1" applyFill="1" applyBorder="1" applyAlignment="1">
      <alignment horizontal="center" vertical="center" wrapText="1"/>
    </xf>
    <xf numFmtId="49" fontId="74" fillId="17" borderId="32" xfId="0" applyNumberFormat="1" applyFont="1" applyFill="1" applyBorder="1" applyAlignment="1">
      <alignment horizontal="center" vertical="center" wrapText="1"/>
    </xf>
    <xf numFmtId="49" fontId="74" fillId="17" borderId="11" xfId="0" applyNumberFormat="1" applyFont="1" applyFill="1" applyBorder="1" applyAlignment="1">
      <alignment horizontal="center" vertical="center" wrapText="1"/>
    </xf>
    <xf numFmtId="49" fontId="2" fillId="0" borderId="6" xfId="0" applyNumberFormat="1" applyFont="1" applyBorder="1" applyAlignment="1">
      <alignment horizontal="center" wrapText="1"/>
    </xf>
    <xf numFmtId="49" fontId="2" fillId="0" borderId="44"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50" xfId="0" applyNumberFormat="1" applyFont="1" applyBorder="1" applyAlignment="1">
      <alignment horizont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0" xfId="0" applyNumberFormat="1" applyFont="1" applyBorder="1" applyAlignment="1">
      <alignment horizontal="center" wrapText="1"/>
    </xf>
    <xf numFmtId="11" fontId="18" fillId="17" borderId="41" xfId="0" applyNumberFormat="1" applyFont="1" applyFill="1" applyBorder="1" applyAlignment="1">
      <alignment horizontal="center" vertical="center" wrapText="1"/>
    </xf>
    <xf numFmtId="11" fontId="18" fillId="17" borderId="13" xfId="0" applyNumberFormat="1" applyFont="1" applyFill="1" applyBorder="1" applyAlignment="1">
      <alignment horizontal="center" vertical="center" wrapText="1"/>
    </xf>
    <xf numFmtId="11" fontId="48" fillId="0" borderId="7" xfId="0" applyNumberFormat="1" applyFont="1" applyBorder="1" applyAlignment="1">
      <alignment horizontal="left" vertical="center" wrapText="1"/>
    </xf>
    <xf numFmtId="0" fontId="0" fillId="0" borderId="3" xfId="0" applyBorder="1" applyAlignment="1">
      <alignment horizontal="left" vertical="center" wrapText="1"/>
    </xf>
    <xf numFmtId="0" fontId="0" fillId="0" borderId="48" xfId="0" applyBorder="1" applyAlignment="1">
      <alignment horizontal="left"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49" fontId="74" fillId="17" borderId="30" xfId="0" applyNumberFormat="1" applyFont="1" applyFill="1" applyBorder="1" applyAlignment="1">
      <alignment horizontal="center" vertic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49" fontId="74" fillId="17" borderId="13" xfId="0" applyNumberFormat="1" applyFont="1" applyFill="1" applyBorder="1" applyAlignment="1">
      <alignment horizontal="center" wrapText="1"/>
    </xf>
    <xf numFmtId="49" fontId="74" fillId="17" borderId="11" xfId="0" applyNumberFormat="1" applyFont="1" applyFill="1" applyBorder="1" applyAlignment="1">
      <alignment horizontal="center" wrapText="1"/>
    </xf>
    <xf numFmtId="49" fontId="18" fillId="17" borderId="43" xfId="0" applyNumberFormat="1" applyFont="1" applyFill="1" applyBorder="1" applyAlignment="1">
      <alignment horizontal="center" vertical="center" wrapText="1"/>
    </xf>
    <xf numFmtId="49" fontId="18" fillId="17" borderId="56" xfId="0" applyNumberFormat="1" applyFont="1" applyFill="1" applyBorder="1" applyAlignment="1">
      <alignment horizontal="center" vertical="center" wrapText="1"/>
    </xf>
    <xf numFmtId="49" fontId="18" fillId="17" borderId="49" xfId="0" applyNumberFormat="1" applyFont="1" applyFill="1" applyBorder="1" applyAlignment="1">
      <alignment horizontal="center" vertic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49" fontId="74" fillId="17" borderId="17" xfId="0" applyNumberFormat="1" applyFont="1" applyFill="1" applyBorder="1" applyAlignment="1">
      <alignment horizontal="center" wrapText="1"/>
    </xf>
    <xf numFmtId="49" fontId="2" fillId="0" borderId="39" xfId="0" applyNumberFormat="1" applyFont="1"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74" fillId="17" borderId="13" xfId="0" applyFont="1" applyFill="1" applyBorder="1" applyAlignment="1">
      <alignment horizontal="center" vertical="center"/>
    </xf>
    <xf numFmtId="0" fontId="74" fillId="17" borderId="11" xfId="0" applyFont="1" applyFill="1" applyBorder="1" applyAlignment="1">
      <alignment horizontal="center" vertical="center"/>
    </xf>
    <xf numFmtId="0" fontId="2" fillId="0" borderId="13" xfId="0" applyFont="1" applyBorder="1" applyAlignment="1">
      <alignment horizontal="center" vertical="center"/>
    </xf>
    <xf numFmtId="0" fontId="72" fillId="17" borderId="17" xfId="0" applyFont="1" applyFill="1" applyBorder="1" applyAlignment="1">
      <alignment horizontal="center" vertical="center"/>
    </xf>
    <xf numFmtId="0" fontId="72" fillId="17" borderId="13" xfId="0" applyFont="1" applyFill="1" applyBorder="1" applyAlignment="1">
      <alignment horizontal="center" vertical="center"/>
    </xf>
    <xf numFmtId="0" fontId="72" fillId="17" borderId="11" xfId="0" applyFont="1" applyFill="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0" fillId="0" borderId="3" xfId="0" applyBorder="1" applyAlignment="1">
      <alignment horizontal="center"/>
    </xf>
    <xf numFmtId="49" fontId="2" fillId="4" borderId="16" xfId="0" applyNumberFormat="1" applyFont="1" applyFill="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0" fontId="2" fillId="0" borderId="30" xfId="0" applyFont="1" applyBorder="1" applyAlignment="1">
      <alignment horizontal="center" vertical="center"/>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2" fillId="0" borderId="19" xfId="0" applyFont="1" applyBorder="1" applyAlignment="1">
      <alignment horizontal="center" vertical="center"/>
    </xf>
    <xf numFmtId="49" fontId="2" fillId="0" borderId="31"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0" fontId="2" fillId="0" borderId="28" xfId="0" applyFont="1" applyBorder="1" applyAlignment="1">
      <alignment horizontal="center" vertical="center"/>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11" fontId="48" fillId="0" borderId="4" xfId="0" applyNumberFormat="1" applyFont="1" applyBorder="1" applyAlignment="1">
      <alignment horizontal="left" vertical="center" wrapText="1"/>
    </xf>
    <xf numFmtId="0" fontId="0" fillId="0" borderId="8" xfId="0" applyBorder="1" applyAlignment="1">
      <alignment horizontal="left" vertical="center" wrapText="1"/>
    </xf>
    <xf numFmtId="0" fontId="0" fillId="0" borderId="59" xfId="0" applyBorder="1" applyAlignment="1">
      <alignment horizontal="left" vertical="center" wrapText="1"/>
    </xf>
    <xf numFmtId="49" fontId="74" fillId="17" borderId="38" xfId="0" applyNumberFormat="1" applyFont="1" applyFill="1" applyBorder="1" applyAlignment="1">
      <alignment horizontal="center" vertical="center" wrapText="1"/>
    </xf>
    <xf numFmtId="49" fontId="74" fillId="17" borderId="13" xfId="0" applyNumberFormat="1" applyFont="1" applyFill="1" applyBorder="1" applyAlignment="1">
      <alignment horizontal="center" vertical="center" wrapText="1" shrinkToFit="1"/>
    </xf>
    <xf numFmtId="49" fontId="74" fillId="17" borderId="11" xfId="0" applyNumberFormat="1" applyFont="1" applyFill="1" applyBorder="1" applyAlignment="1">
      <alignment horizontal="center" vertical="center" wrapText="1" shrinkToFit="1"/>
    </xf>
    <xf numFmtId="49" fontId="74" fillId="17" borderId="17" xfId="0" applyNumberFormat="1" applyFont="1" applyFill="1" applyBorder="1" applyAlignment="1">
      <alignment horizontal="center" vertical="center" wrapText="1"/>
    </xf>
    <xf numFmtId="49" fontId="74" fillId="17" borderId="19" xfId="0" applyNumberFormat="1" applyFont="1" applyFill="1" applyBorder="1" applyAlignment="1">
      <alignment horizontal="center" vertical="center" wrapText="1"/>
    </xf>
    <xf numFmtId="49" fontId="74" fillId="17" borderId="41" xfId="0" applyNumberFormat="1" applyFont="1" applyFill="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3" xfId="0" applyBorder="1" applyAlignment="1">
      <alignment horizontal="left"/>
    </xf>
    <xf numFmtId="49" fontId="72" fillId="17" borderId="66" xfId="0" applyNumberFormat="1" applyFont="1" applyFill="1" applyBorder="1" applyAlignment="1">
      <alignment horizontal="center" vertical="center" wrapText="1"/>
    </xf>
    <xf numFmtId="49" fontId="72" fillId="17" borderId="57" xfId="0" applyNumberFormat="1" applyFont="1" applyFill="1" applyBorder="1" applyAlignment="1">
      <alignment horizontal="center" vertical="center" wrapText="1"/>
    </xf>
    <xf numFmtId="49" fontId="72" fillId="17" borderId="29" xfId="0" applyNumberFormat="1" applyFont="1" applyFill="1" applyBorder="1" applyAlignment="1">
      <alignment horizontal="center" vertical="center" wrapText="1"/>
    </xf>
    <xf numFmtId="49" fontId="74" fillId="17" borderId="18" xfId="0" applyNumberFormat="1" applyFont="1" applyFill="1" applyBorder="1" applyAlignment="1">
      <alignment horizontal="center" vertical="center" wrapText="1"/>
    </xf>
    <xf numFmtId="49" fontId="74" fillId="17" borderId="40" xfId="0" applyNumberFormat="1" applyFont="1" applyFill="1" applyBorder="1" applyAlignment="1">
      <alignment horizontal="center" vertical="center" wrapText="1"/>
    </xf>
    <xf numFmtId="0" fontId="2" fillId="0" borderId="31" xfId="0" applyFont="1" applyBorder="1" applyAlignment="1">
      <alignment horizontal="left"/>
    </xf>
    <xf numFmtId="0" fontId="2" fillId="0" borderId="33" xfId="0" applyFont="1" applyBorder="1" applyAlignment="1">
      <alignment horizontal="left"/>
    </xf>
    <xf numFmtId="0" fontId="11" fillId="0" borderId="43" xfId="0" applyFont="1" applyBorder="1" applyAlignment="1">
      <alignment horizontal="center"/>
    </xf>
    <xf numFmtId="0" fontId="11" fillId="0" borderId="56" xfId="0" applyFont="1" applyBorder="1" applyAlignment="1">
      <alignment horizontal="center"/>
    </xf>
    <xf numFmtId="0" fontId="11" fillId="0" borderId="49" xfId="0" applyFont="1" applyBorder="1" applyAlignment="1">
      <alignment horizontal="center"/>
    </xf>
    <xf numFmtId="0" fontId="2" fillId="0" borderId="11" xfId="0" applyFont="1" applyBorder="1" applyAlignment="1">
      <alignment horizontal="left"/>
    </xf>
    <xf numFmtId="0" fontId="2" fillId="0" borderId="2" xfId="0" applyFont="1" applyBorder="1" applyAlignment="1">
      <alignment horizontal="left"/>
    </xf>
    <xf numFmtId="0" fontId="2" fillId="0" borderId="47" xfId="0" applyFont="1" applyBorder="1" applyAlignment="1">
      <alignment horizontal="left"/>
    </xf>
    <xf numFmtId="0" fontId="2" fillId="0" borderId="32" xfId="0" applyFont="1" applyBorder="1" applyAlignment="1">
      <alignment horizontal="left"/>
    </xf>
    <xf numFmtId="0" fontId="2" fillId="0" borderId="56" xfId="0" applyFont="1" applyBorder="1" applyAlignment="1">
      <alignment horizontal="left"/>
    </xf>
    <xf numFmtId="0" fontId="2" fillId="0" borderId="49" xfId="0" applyFont="1" applyBorder="1" applyAlignment="1">
      <alignment horizontal="left"/>
    </xf>
    <xf numFmtId="0" fontId="23" fillId="0" borderId="27" xfId="0" applyFont="1" applyFill="1" applyBorder="1" applyAlignment="1">
      <alignment horizontal="left" vertical="center" wrapText="1"/>
    </xf>
    <xf numFmtId="0" fontId="49" fillId="0" borderId="23" xfId="0" applyFont="1" applyBorder="1" applyAlignment="1">
      <alignment horizontal="left" vertical="center" wrapText="1"/>
    </xf>
    <xf numFmtId="0" fontId="49" fillId="0" borderId="62" xfId="0" applyFont="1" applyBorder="1" applyAlignment="1">
      <alignment horizontal="left" vertical="center" wrapText="1"/>
    </xf>
    <xf numFmtId="0" fontId="2" fillId="0" borderId="48" xfId="0" applyFont="1" applyBorder="1" applyAlignment="1">
      <alignment horizontal="left"/>
    </xf>
    <xf numFmtId="0" fontId="0" fillId="0" borderId="2" xfId="0" applyBorder="1" applyAlignment="1">
      <alignment horizontal="left"/>
    </xf>
    <xf numFmtId="49" fontId="18" fillId="17" borderId="43" xfId="0" applyNumberFormat="1" applyFont="1" applyFill="1" applyBorder="1" applyAlignment="1" applyProtection="1">
      <alignment horizontal="center" vertical="center" wrapText="1"/>
    </xf>
    <xf numFmtId="49" fontId="18" fillId="17" borderId="56" xfId="0" applyNumberFormat="1" applyFont="1" applyFill="1" applyBorder="1" applyAlignment="1" applyProtection="1">
      <alignment horizontal="center" vertical="center" wrapText="1"/>
    </xf>
    <xf numFmtId="49" fontId="18" fillId="17" borderId="49" xfId="0" applyNumberFormat="1" applyFont="1" applyFill="1" applyBorder="1" applyAlignment="1" applyProtection="1">
      <alignment horizontal="center" vertical="center" wrapText="1"/>
    </xf>
    <xf numFmtId="49" fontId="1" fillId="10" borderId="25" xfId="0" applyNumberFormat="1" applyFont="1" applyFill="1" applyBorder="1" applyAlignment="1">
      <alignment horizontal="center" vertical="center" wrapText="1"/>
    </xf>
    <xf numFmtId="49" fontId="1" fillId="10" borderId="12" xfId="0" applyNumberFormat="1" applyFont="1" applyFill="1" applyBorder="1" applyAlignment="1">
      <alignment horizontal="center" vertical="center" wrapText="1"/>
    </xf>
    <xf numFmtId="49" fontId="1" fillId="10" borderId="61" xfId="0" applyNumberFormat="1" applyFont="1" applyFill="1" applyBorder="1" applyAlignment="1">
      <alignment horizontal="center" vertical="center" wrapText="1"/>
    </xf>
    <xf numFmtId="49" fontId="1" fillId="10" borderId="27" xfId="0" applyNumberFormat="1" applyFont="1" applyFill="1" applyBorder="1" applyAlignment="1">
      <alignment horizontal="center" vertical="center" wrapText="1"/>
    </xf>
    <xf numFmtId="49" fontId="1" fillId="10" borderId="23" xfId="0" applyNumberFormat="1" applyFont="1" applyFill="1" applyBorder="1" applyAlignment="1">
      <alignment horizontal="center" vertical="center" wrapText="1"/>
    </xf>
    <xf numFmtId="49" fontId="1" fillId="10" borderId="62" xfId="0" applyNumberFormat="1" applyFont="1" applyFill="1" applyBorder="1" applyAlignment="1">
      <alignment horizontal="center" vertical="center" wrapText="1"/>
    </xf>
    <xf numFmtId="0" fontId="2" fillId="7" borderId="4" xfId="0" applyNumberFormat="1" applyFont="1" applyFill="1" applyBorder="1" applyAlignment="1">
      <alignment horizontal="left" vertical="center" wrapText="1"/>
    </xf>
    <xf numFmtId="0" fontId="2" fillId="7" borderId="59" xfId="0" applyNumberFormat="1" applyFont="1" applyFill="1" applyBorder="1" applyAlignment="1">
      <alignment horizontal="left" vertical="center" wrapText="1"/>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49" fontId="18" fillId="17" borderId="38" xfId="0" applyNumberFormat="1" applyFont="1" applyFill="1" applyBorder="1" applyAlignment="1">
      <alignment horizontal="center" vertical="distributed" wrapText="1"/>
    </xf>
    <xf numFmtId="49" fontId="18" fillId="17" borderId="30" xfId="0" applyNumberFormat="1" applyFont="1" applyFill="1" applyBorder="1" applyAlignment="1">
      <alignment horizontal="center" vertical="distributed" wrapText="1"/>
    </xf>
    <xf numFmtId="0" fontId="2" fillId="4" borderId="45" xfId="0" applyFont="1" applyFill="1" applyBorder="1" applyAlignment="1">
      <alignment horizontal="center" vertical="center"/>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58"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64" xfId="0" applyFont="1" applyFill="1" applyBorder="1" applyAlignment="1">
      <alignment horizontal="center" vertical="center" wrapText="1"/>
    </xf>
    <xf numFmtId="49" fontId="18" fillId="17" borderId="25" xfId="0" applyNumberFormat="1" applyFont="1" applyFill="1" applyBorder="1" applyAlignment="1">
      <alignment horizontal="center" vertical="distributed" wrapText="1"/>
    </xf>
    <xf numFmtId="49" fontId="18" fillId="17" borderId="12" xfId="0" applyNumberFormat="1" applyFont="1" applyFill="1" applyBorder="1" applyAlignment="1">
      <alignment horizontal="center" vertical="distributed" wrapText="1"/>
    </xf>
    <xf numFmtId="0" fontId="18" fillId="17" borderId="38" xfId="0" applyFont="1" applyFill="1" applyBorder="1" applyAlignment="1">
      <alignment horizontal="center" vertical="center"/>
    </xf>
    <xf numFmtId="0" fontId="18" fillId="17" borderId="30" xfId="0" applyFont="1" applyFill="1" applyBorder="1" applyAlignment="1">
      <alignment horizontal="center" vertical="center"/>
    </xf>
    <xf numFmtId="0" fontId="18" fillId="17" borderId="66" xfId="0" applyFont="1" applyFill="1" applyBorder="1" applyAlignment="1">
      <alignment horizontal="center" vertical="center"/>
    </xf>
    <xf numFmtId="0" fontId="18" fillId="17" borderId="57" xfId="0" applyFont="1" applyFill="1" applyBorder="1" applyAlignment="1">
      <alignment horizontal="center" vertical="center"/>
    </xf>
    <xf numFmtId="0" fontId="23" fillId="0" borderId="9"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50" xfId="0" applyFont="1" applyFill="1" applyBorder="1" applyAlignment="1">
      <alignment horizontal="left" vertical="center" wrapText="1"/>
    </xf>
    <xf numFmtId="0" fontId="23" fillId="0" borderId="58"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64" xfId="0" applyFont="1" applyFill="1" applyBorder="1" applyAlignment="1">
      <alignment horizontal="left" vertical="center" wrapText="1"/>
    </xf>
    <xf numFmtId="0" fontId="4" fillId="4" borderId="71" xfId="0" applyFont="1" applyFill="1" applyBorder="1" applyAlignment="1">
      <alignment horizontal="center" vertical="center"/>
    </xf>
    <xf numFmtId="49" fontId="18" fillId="17" borderId="38" xfId="0" applyNumberFormat="1" applyFont="1" applyFill="1" applyBorder="1" applyAlignment="1">
      <alignment horizontal="center" wrapText="1"/>
    </xf>
    <xf numFmtId="49" fontId="18" fillId="17" borderId="30" xfId="0" applyNumberFormat="1" applyFont="1" applyFill="1" applyBorder="1" applyAlignment="1">
      <alignment horizontal="center" wrapText="1"/>
    </xf>
    <xf numFmtId="49" fontId="18" fillId="17" borderId="38" xfId="0" applyNumberFormat="1" applyFont="1" applyFill="1" applyBorder="1" applyAlignment="1">
      <alignment horizontal="center" vertical="center" wrapText="1"/>
    </xf>
    <xf numFmtId="49" fontId="18" fillId="17" borderId="30" xfId="0" applyNumberFormat="1" applyFont="1" applyFill="1" applyBorder="1" applyAlignment="1">
      <alignment horizontal="center" vertical="center" wrapText="1"/>
    </xf>
    <xf numFmtId="49" fontId="1" fillId="10" borderId="58" xfId="0" applyNumberFormat="1" applyFont="1" applyFill="1" applyBorder="1" applyAlignment="1">
      <alignment horizontal="center" vertical="center" wrapText="1"/>
    </xf>
    <xf numFmtId="49" fontId="1" fillId="10" borderId="0" xfId="0" applyNumberFormat="1" applyFont="1" applyFill="1" applyBorder="1" applyAlignment="1">
      <alignment horizontal="center" vertical="center" wrapText="1"/>
    </xf>
    <xf numFmtId="49" fontId="15" fillId="17" borderId="5" xfId="0" applyNumberFormat="1" applyFont="1" applyFill="1" applyBorder="1" applyAlignment="1">
      <alignment horizontal="center" vertical="center"/>
    </xf>
    <xf numFmtId="49" fontId="15" fillId="17" borderId="1" xfId="0" applyNumberFormat="1" applyFont="1" applyFill="1" applyBorder="1" applyAlignment="1">
      <alignment horizontal="center" vertical="center"/>
    </xf>
    <xf numFmtId="49" fontId="15" fillId="17" borderId="73" xfId="0" applyNumberFormat="1" applyFont="1" applyFill="1" applyBorder="1" applyAlignment="1">
      <alignment horizontal="center" vertical="center"/>
    </xf>
    <xf numFmtId="49" fontId="17" fillId="10" borderId="58" xfId="0" applyNumberFormat="1" applyFont="1" applyFill="1" applyBorder="1" applyAlignment="1">
      <alignment horizontal="center" vertical="center" wrapText="1"/>
    </xf>
    <xf numFmtId="49" fontId="17" fillId="10" borderId="0" xfId="0" applyNumberFormat="1" applyFont="1" applyFill="1" applyBorder="1" applyAlignment="1">
      <alignment horizontal="center" vertical="center" wrapText="1"/>
    </xf>
    <xf numFmtId="49" fontId="17" fillId="10" borderId="42" xfId="0" applyNumberFormat="1" applyFont="1" applyFill="1" applyBorder="1" applyAlignment="1">
      <alignment horizontal="center" vertical="center" wrapText="1"/>
    </xf>
    <xf numFmtId="49" fontId="1" fillId="10" borderId="37" xfId="0" applyNumberFormat="1" applyFont="1" applyFill="1" applyBorder="1" applyAlignment="1">
      <alignment horizontal="center" vertical="center" wrapText="1"/>
    </xf>
    <xf numFmtId="49" fontId="1" fillId="10" borderId="5"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49" fontId="1" fillId="10" borderId="73" xfId="0" applyNumberFormat="1" applyFont="1" applyFill="1" applyBorder="1" applyAlignment="1">
      <alignment horizontal="center" vertical="center" wrapText="1"/>
    </xf>
    <xf numFmtId="0" fontId="72" fillId="17" borderId="60" xfId="0" applyFont="1" applyFill="1" applyBorder="1" applyAlignment="1">
      <alignment horizontal="center" vertical="center" wrapText="1"/>
    </xf>
    <xf numFmtId="0" fontId="72" fillId="17" borderId="85"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56" xfId="0" applyFont="1" applyFill="1" applyBorder="1" applyAlignment="1">
      <alignment horizontal="center" vertical="center" wrapText="1"/>
    </xf>
    <xf numFmtId="0" fontId="48" fillId="0" borderId="17" xfId="0" applyFont="1" applyFill="1" applyBorder="1" applyAlignment="1">
      <alignment horizontal="left" vertical="center" wrapText="1"/>
    </xf>
    <xf numFmtId="0" fontId="48" fillId="0" borderId="13" xfId="0" applyFont="1" applyFill="1" applyBorder="1" applyAlignment="1">
      <alignment horizontal="left" vertical="center" wrapText="1"/>
    </xf>
    <xf numFmtId="0" fontId="11" fillId="0" borderId="8" xfId="1" applyFont="1" applyBorder="1" applyAlignment="1" applyProtection="1">
      <alignment horizontal="left" vertical="center"/>
    </xf>
    <xf numFmtId="0" fontId="11" fillId="0" borderId="59" xfId="1" applyFont="1" applyBorder="1" applyAlignment="1" applyProtection="1">
      <alignment horizontal="left" vertical="center"/>
    </xf>
    <xf numFmtId="0" fontId="4" fillId="7" borderId="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0" fontId="48" fillId="0" borderId="47" xfId="0" applyFont="1" applyFill="1" applyBorder="1" applyAlignment="1">
      <alignment horizontal="left" vertical="center" wrapText="1"/>
    </xf>
    <xf numFmtId="49" fontId="1" fillId="9" borderId="0" xfId="0" applyNumberFormat="1" applyFont="1" applyFill="1" applyAlignment="1">
      <alignment horizontal="left" vertical="center"/>
    </xf>
    <xf numFmtId="0" fontId="9" fillId="0" borderId="23" xfId="1" applyFont="1" applyBorder="1" applyAlignment="1" applyProtection="1">
      <alignment horizontal="left" vertical="center"/>
    </xf>
    <xf numFmtId="0" fontId="9" fillId="0" borderId="62" xfId="1" applyFont="1" applyBorder="1" applyAlignment="1" applyProtection="1">
      <alignment horizontal="left" vertical="center"/>
    </xf>
    <xf numFmtId="0" fontId="11" fillId="4" borderId="54" xfId="0" applyFont="1" applyFill="1" applyBorder="1" applyAlignment="1">
      <alignment horizontal="center" vertical="center"/>
    </xf>
    <xf numFmtId="0" fontId="11" fillId="4" borderId="51" xfId="0" applyFont="1" applyFill="1" applyBorder="1" applyAlignment="1">
      <alignment horizontal="center" vertical="center"/>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62" fillId="17" borderId="17" xfId="0" applyFont="1" applyFill="1" applyBorder="1" applyAlignment="1">
      <alignment horizontal="left" vertical="center" wrapText="1"/>
    </xf>
    <xf numFmtId="0" fontId="62" fillId="17" borderId="13" xfId="0" applyFont="1" applyFill="1" applyBorder="1" applyAlignment="1">
      <alignment horizontal="left" vertical="center" wrapText="1"/>
    </xf>
    <xf numFmtId="0" fontId="11" fillId="4" borderId="51"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62" fillId="17" borderId="13" xfId="0" applyFont="1" applyFill="1" applyBorder="1" applyAlignment="1">
      <alignment horizontal="center" vertical="center"/>
    </xf>
    <xf numFmtId="0" fontId="62" fillId="17" borderId="13" xfId="0" applyFont="1" applyFill="1" applyBorder="1" applyAlignment="1">
      <alignment horizontal="center" wrapText="1"/>
    </xf>
    <xf numFmtId="0" fontId="62" fillId="17" borderId="17" xfId="0" applyFont="1" applyFill="1" applyBorder="1" applyAlignment="1">
      <alignment horizontal="center"/>
    </xf>
    <xf numFmtId="0" fontId="62" fillId="17" borderId="13" xfId="0" applyFont="1" applyFill="1" applyBorder="1" applyAlignment="1">
      <alignment horizontal="center"/>
    </xf>
    <xf numFmtId="0" fontId="62" fillId="17" borderId="19" xfId="0" applyFont="1" applyFill="1" applyBorder="1" applyAlignment="1">
      <alignment horizontal="center" vertical="center" wrapText="1"/>
    </xf>
    <xf numFmtId="0" fontId="62" fillId="17" borderId="41" xfId="0" applyFont="1" applyFill="1" applyBorder="1" applyAlignment="1">
      <alignment horizontal="center" vertical="center" wrapText="1"/>
    </xf>
    <xf numFmtId="0" fontId="62" fillId="17" borderId="17" xfId="0" applyFont="1" applyFill="1" applyBorder="1" applyAlignment="1">
      <alignment horizontal="left" vertical="center"/>
    </xf>
    <xf numFmtId="0" fontId="62" fillId="17" borderId="13" xfId="0" applyFont="1" applyFill="1" applyBorder="1" applyAlignment="1">
      <alignment horizontal="left" vertical="center"/>
    </xf>
    <xf numFmtId="0" fontId="62" fillId="17" borderId="13" xfId="0" applyFont="1" applyFill="1" applyBorder="1" applyAlignment="1">
      <alignment horizontal="center" vertical="center" wrapText="1"/>
    </xf>
    <xf numFmtId="0" fontId="11" fillId="0" borderId="17" xfId="0" applyFont="1" applyBorder="1" applyAlignment="1">
      <alignment horizontal="center"/>
    </xf>
    <xf numFmtId="0" fontId="62" fillId="17" borderId="11" xfId="0" applyFont="1" applyFill="1" applyBorder="1" applyAlignment="1">
      <alignment horizontal="center" vertical="center" wrapText="1"/>
    </xf>
    <xf numFmtId="0" fontId="11" fillId="4" borderId="73" xfId="0" applyFont="1" applyFill="1" applyBorder="1" applyAlignment="1">
      <alignment horizontal="center" vertical="center" wrapText="1"/>
    </xf>
    <xf numFmtId="0" fontId="11" fillId="4" borderId="71"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62" fillId="17" borderId="6" xfId="0" applyFont="1" applyFill="1" applyBorder="1" applyAlignment="1">
      <alignment horizontal="left" vertical="center"/>
    </xf>
    <xf numFmtId="0" fontId="62" fillId="17" borderId="47" xfId="0" applyFont="1" applyFill="1" applyBorder="1" applyAlignment="1">
      <alignment horizontal="left"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3" xfId="0" applyFont="1" applyBorder="1" applyAlignment="1">
      <alignment horizontal="center"/>
    </xf>
    <xf numFmtId="0" fontId="11" fillId="0" borderId="19" xfId="0" applyFont="1" applyBorder="1" applyAlignment="1">
      <alignment horizontal="center"/>
    </xf>
    <xf numFmtId="0" fontId="11" fillId="17" borderId="18" xfId="0" applyFont="1" applyFill="1" applyBorder="1" applyAlignment="1">
      <alignment horizontal="center"/>
    </xf>
    <xf numFmtId="0" fontId="11" fillId="17" borderId="19" xfId="0" applyFont="1" applyFill="1" applyBorder="1" applyAlignment="1">
      <alignment horizontal="center"/>
    </xf>
    <xf numFmtId="0" fontId="2" fillId="17" borderId="43" xfId="0" applyFont="1" applyFill="1" applyBorder="1" applyAlignment="1">
      <alignment horizontal="center" vertical="center" wrapText="1"/>
    </xf>
    <xf numFmtId="0" fontId="2" fillId="17" borderId="56" xfId="0" applyFont="1" applyFill="1" applyBorder="1" applyAlignment="1">
      <alignment horizontal="center" vertical="center" wrapText="1"/>
    </xf>
    <xf numFmtId="0" fontId="2" fillId="17" borderId="49" xfId="0" applyFont="1" applyFill="1" applyBorder="1" applyAlignment="1">
      <alignment horizontal="center" vertical="center" wrapText="1"/>
    </xf>
    <xf numFmtId="0" fontId="11" fillId="17" borderId="17" xfId="0" applyFont="1" applyFill="1" applyBorder="1" applyAlignment="1">
      <alignment horizontal="center"/>
    </xf>
    <xf numFmtId="0" fontId="11" fillId="17" borderId="13" xfId="0" applyFont="1" applyFill="1" applyBorder="1" applyAlignment="1">
      <alignment horizontal="center"/>
    </xf>
    <xf numFmtId="0" fontId="0" fillId="0" borderId="58" xfId="0" applyBorder="1" applyAlignment="1">
      <alignment horizontal="center"/>
    </xf>
    <xf numFmtId="0" fontId="0" fillId="0" borderId="0" xfId="0" applyBorder="1" applyAlignment="1">
      <alignment horizontal="center"/>
    </xf>
    <xf numFmtId="0" fontId="0" fillId="0" borderId="63"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50" xfId="0" applyBorder="1" applyAlignment="1">
      <alignment horizontal="center"/>
    </xf>
    <xf numFmtId="0" fontId="11" fillId="4" borderId="65" xfId="0" applyFont="1" applyFill="1" applyBorder="1" applyAlignment="1">
      <alignment horizontal="center" vertical="center" wrapText="1"/>
    </xf>
    <xf numFmtId="0" fontId="4" fillId="7" borderId="25"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53" fillId="17" borderId="6" xfId="0" applyFont="1" applyFill="1" applyBorder="1" applyAlignment="1">
      <alignment horizontal="right" vertical="center" wrapText="1" indent="5"/>
    </xf>
    <xf numFmtId="0" fontId="53" fillId="17" borderId="2" xfId="0" applyFont="1" applyFill="1" applyBorder="1" applyAlignment="1">
      <alignment horizontal="right" vertical="center" wrapText="1" indent="5"/>
    </xf>
    <xf numFmtId="0" fontId="49" fillId="17" borderId="47" xfId="0" applyFont="1" applyFill="1" applyBorder="1" applyAlignment="1">
      <alignment horizontal="right" vertical="center" wrapText="1" indent="5"/>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53" fillId="0" borderId="6" xfId="0" applyFont="1" applyFill="1" applyBorder="1" applyAlignment="1">
      <alignment horizontal="left" vertical="center" wrapText="1"/>
    </xf>
    <xf numFmtId="0" fontId="49" fillId="0" borderId="2" xfId="0" applyFont="1" applyFill="1" applyBorder="1" applyAlignment="1">
      <alignment horizontal="left" vertical="center" wrapText="1"/>
    </xf>
    <xf numFmtId="0" fontId="49" fillId="0" borderId="47" xfId="0" applyFont="1" applyFill="1" applyBorder="1" applyAlignment="1">
      <alignment horizontal="left" vertical="center" wrapText="1"/>
    </xf>
    <xf numFmtId="0" fontId="70" fillId="17" borderId="6" xfId="0" applyFont="1" applyFill="1" applyBorder="1" applyAlignment="1">
      <alignment horizontal="right" vertical="center" wrapText="1" indent="5"/>
    </xf>
    <xf numFmtId="0" fontId="70" fillId="17" borderId="2" xfId="0" applyFont="1" applyFill="1" applyBorder="1" applyAlignment="1">
      <alignment horizontal="right" vertical="center" wrapText="1" indent="5"/>
    </xf>
    <xf numFmtId="0" fontId="82" fillId="17" borderId="47" xfId="0" applyFont="1" applyFill="1" applyBorder="1" applyAlignment="1">
      <alignment horizontal="right" vertical="center" wrapText="1" indent="5"/>
    </xf>
    <xf numFmtId="0" fontId="4" fillId="4" borderId="71" xfId="0" applyFont="1" applyFill="1" applyBorder="1" applyAlignment="1">
      <alignment horizontal="center" vertical="center" wrapText="1"/>
    </xf>
    <xf numFmtId="0" fontId="11" fillId="0" borderId="3" xfId="0" applyFont="1" applyBorder="1" applyAlignment="1">
      <alignment horizontal="center" wrapText="1"/>
    </xf>
    <xf numFmtId="0" fontId="11" fillId="0" borderId="48" xfId="0" applyFont="1" applyBorder="1" applyAlignment="1">
      <alignment horizontal="center" wrapText="1"/>
    </xf>
    <xf numFmtId="0" fontId="11" fillId="4" borderId="14" xfId="0" applyFont="1" applyFill="1" applyBorder="1" applyAlignment="1">
      <alignment horizontal="center" vertical="center"/>
    </xf>
    <xf numFmtId="0" fontId="11" fillId="4" borderId="45"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53" fillId="0" borderId="7" xfId="0" applyFont="1" applyFill="1" applyBorder="1" applyAlignment="1">
      <alignment horizontal="left" vertical="center" wrapText="1"/>
    </xf>
    <xf numFmtId="0" fontId="49" fillId="0" borderId="3" xfId="0" applyFont="1" applyFill="1" applyBorder="1" applyAlignment="1">
      <alignment horizontal="left" vertical="center" wrapText="1"/>
    </xf>
    <xf numFmtId="0" fontId="49" fillId="0" borderId="48" xfId="0" applyFont="1" applyFill="1" applyBorder="1" applyAlignment="1">
      <alignment horizontal="left" vertical="center" wrapText="1"/>
    </xf>
    <xf numFmtId="0" fontId="11" fillId="0" borderId="7" xfId="0" applyFont="1" applyBorder="1" applyAlignment="1">
      <alignment horizontal="center" wrapText="1"/>
    </xf>
    <xf numFmtId="0" fontId="16" fillId="9" borderId="0" xfId="0" applyFont="1" applyFill="1" applyAlignment="1">
      <alignment horizontal="left"/>
    </xf>
    <xf numFmtId="0" fontId="15" fillId="17" borderId="25" xfId="0" applyFont="1" applyFill="1" applyBorder="1" applyAlignment="1">
      <alignment horizontal="center" vertical="center" wrapText="1"/>
    </xf>
    <xf numFmtId="0" fontId="15" fillId="17" borderId="12" xfId="0" applyFont="1" applyFill="1" applyBorder="1" applyAlignment="1">
      <alignment horizontal="center" vertical="center" wrapText="1"/>
    </xf>
    <xf numFmtId="0" fontId="15" fillId="17" borderId="61" xfId="0" applyFont="1" applyFill="1" applyBorder="1" applyAlignment="1">
      <alignment horizontal="center" vertical="center" wrapText="1"/>
    </xf>
    <xf numFmtId="0" fontId="15" fillId="17" borderId="58" xfId="0" applyFont="1" applyFill="1" applyBorder="1" applyAlignment="1">
      <alignment horizontal="center" vertical="center" wrapText="1"/>
    </xf>
    <xf numFmtId="0" fontId="15" fillId="17" borderId="0" xfId="0" applyFont="1" applyFill="1" applyBorder="1" applyAlignment="1">
      <alignment horizontal="center" vertical="center" wrapText="1"/>
    </xf>
    <xf numFmtId="0" fontId="15" fillId="17" borderId="63" xfId="0" applyFont="1" applyFill="1" applyBorder="1" applyAlignment="1">
      <alignment horizontal="center" vertical="center" wrapText="1"/>
    </xf>
    <xf numFmtId="0" fontId="15" fillId="17" borderId="5"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7" borderId="64" xfId="0" applyFont="1" applyFill="1" applyBorder="1" applyAlignment="1">
      <alignment horizontal="center" vertical="center" wrapText="1"/>
    </xf>
    <xf numFmtId="0" fontId="1" fillId="10" borderId="25"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61" xfId="0" applyFont="1" applyFill="1" applyBorder="1" applyAlignment="1">
      <alignment horizontal="left" vertical="top" wrapText="1"/>
    </xf>
    <xf numFmtId="0" fontId="1" fillId="10" borderId="27" xfId="0" applyFont="1" applyFill="1" applyBorder="1" applyAlignment="1">
      <alignment horizontal="left" vertical="top" wrapText="1"/>
    </xf>
    <xf numFmtId="0" fontId="1" fillId="10" borderId="23" xfId="0" applyFont="1" applyFill="1" applyBorder="1" applyAlignment="1">
      <alignment horizontal="left" vertical="top" wrapText="1"/>
    </xf>
    <xf numFmtId="0" fontId="1" fillId="10" borderId="62" xfId="0" applyFont="1" applyFill="1" applyBorder="1" applyAlignment="1">
      <alignment horizontal="left" vertical="top" wrapText="1"/>
    </xf>
    <xf numFmtId="0" fontId="4" fillId="7" borderId="25" xfId="0" applyNumberFormat="1" applyFont="1" applyFill="1" applyBorder="1" applyAlignment="1">
      <alignment horizontal="left" vertical="top" wrapText="1"/>
    </xf>
    <xf numFmtId="0" fontId="4" fillId="7" borderId="61" xfId="0" applyNumberFormat="1" applyFont="1" applyFill="1" applyBorder="1" applyAlignment="1">
      <alignment horizontal="left" vertical="top" wrapText="1"/>
    </xf>
    <xf numFmtId="0" fontId="11" fillId="0" borderId="23" xfId="0" applyFont="1" applyBorder="1" applyAlignment="1">
      <alignment horizontal="center"/>
    </xf>
    <xf numFmtId="0" fontId="72" fillId="17" borderId="6" xfId="0" applyFont="1" applyFill="1" applyBorder="1" applyAlignment="1">
      <alignment horizontal="center" vertical="center" wrapText="1"/>
    </xf>
    <xf numFmtId="0" fontId="72" fillId="17" borderId="2" xfId="0" applyFont="1" applyFill="1" applyBorder="1" applyAlignment="1">
      <alignment horizontal="center" vertical="center" wrapText="1"/>
    </xf>
    <xf numFmtId="0" fontId="72" fillId="17" borderId="47" xfId="0" applyFont="1" applyFill="1" applyBorder="1" applyAlignment="1">
      <alignment horizontal="center" vertical="center" wrapText="1"/>
    </xf>
    <xf numFmtId="0" fontId="11" fillId="0" borderId="11" xfId="0" applyFont="1" applyBorder="1" applyAlignment="1">
      <alignment horizontal="center" wrapText="1"/>
    </xf>
    <xf numFmtId="0" fontId="11" fillId="0" borderId="47" xfId="0" applyFont="1" applyBorder="1" applyAlignment="1">
      <alignment horizontal="center" wrapText="1"/>
    </xf>
    <xf numFmtId="0" fontId="18" fillId="17" borderId="43" xfId="0" applyNumberFormat="1" applyFont="1" applyFill="1" applyBorder="1" applyAlignment="1">
      <alignment horizontal="center" vertical="center" wrapText="1"/>
    </xf>
    <xf numFmtId="0" fontId="18" fillId="17" borderId="56" xfId="0" applyNumberFormat="1" applyFont="1" applyFill="1" applyBorder="1" applyAlignment="1">
      <alignment horizontal="center" vertical="center" wrapText="1"/>
    </xf>
    <xf numFmtId="0" fontId="18" fillId="17" borderId="49" xfId="0" applyNumberFormat="1" applyFont="1" applyFill="1" applyBorder="1" applyAlignment="1">
      <alignment horizontal="center" vertical="center" wrapText="1"/>
    </xf>
    <xf numFmtId="0" fontId="62" fillId="17" borderId="1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11" fillId="0" borderId="17" xfId="0" applyFont="1" applyBorder="1" applyAlignment="1">
      <alignment horizontal="center" wrapText="1"/>
    </xf>
    <xf numFmtId="0" fontId="11" fillId="0" borderId="13" xfId="0" applyFont="1" applyBorder="1" applyAlignment="1">
      <alignment horizontal="center" wrapText="1"/>
    </xf>
    <xf numFmtId="0" fontId="62" fillId="17" borderId="47" xfId="0" applyFont="1" applyFill="1" applyBorder="1" applyAlignment="1">
      <alignment horizontal="center" vertical="center" wrapText="1"/>
    </xf>
    <xf numFmtId="0" fontId="11" fillId="4" borderId="14" xfId="0" applyFont="1" applyFill="1" applyBorder="1" applyAlignment="1">
      <alignment horizontal="center"/>
    </xf>
    <xf numFmtId="0" fontId="11" fillId="4" borderId="16" xfId="0" applyFont="1" applyFill="1" applyBorder="1" applyAlignment="1">
      <alignment horizontal="center"/>
    </xf>
    <xf numFmtId="0" fontId="11" fillId="4" borderId="42" xfId="0" applyFont="1" applyFill="1" applyBorder="1" applyAlignment="1">
      <alignment horizontal="center" vertical="center"/>
    </xf>
    <xf numFmtId="0" fontId="11" fillId="4" borderId="73" xfId="0" applyFont="1" applyFill="1" applyBorder="1" applyAlignment="1">
      <alignment horizontal="center" vertical="center"/>
    </xf>
    <xf numFmtId="0" fontId="11" fillId="4" borderId="71" xfId="0" applyFont="1" applyFill="1" applyBorder="1" applyAlignment="1">
      <alignment horizontal="center" vertical="center"/>
    </xf>
    <xf numFmtId="0" fontId="11" fillId="4" borderId="75" xfId="0" applyFont="1" applyFill="1" applyBorder="1" applyAlignment="1">
      <alignment horizontal="center" vertical="center"/>
    </xf>
    <xf numFmtId="0" fontId="11" fillId="0" borderId="11" xfId="0" applyFont="1" applyBorder="1" applyAlignment="1">
      <alignment horizontal="center"/>
    </xf>
    <xf numFmtId="0" fontId="11" fillId="0" borderId="39" xfId="0" applyFont="1" applyBorder="1" applyAlignment="1">
      <alignment horizontal="center"/>
    </xf>
    <xf numFmtId="0" fontId="11" fillId="0" borderId="33" xfId="0" applyFont="1" applyBorder="1" applyAlignment="1">
      <alignment horizontal="center"/>
    </xf>
    <xf numFmtId="0" fontId="11" fillId="0" borderId="40" xfId="0" applyFont="1" applyBorder="1" applyAlignment="1">
      <alignment horizontal="center"/>
    </xf>
    <xf numFmtId="0" fontId="11" fillId="0" borderId="46" xfId="0" applyFont="1" applyBorder="1" applyAlignment="1">
      <alignment horizontal="center"/>
    </xf>
    <xf numFmtId="0" fontId="62" fillId="17" borderId="44" xfId="0" applyFont="1" applyFill="1" applyBorder="1" applyAlignment="1">
      <alignment horizontal="center"/>
    </xf>
    <xf numFmtId="0" fontId="62" fillId="17" borderId="10" xfId="0" applyFont="1" applyFill="1" applyBorder="1" applyAlignment="1">
      <alignment horizontal="center"/>
    </xf>
    <xf numFmtId="0" fontId="62" fillId="17" borderId="50" xfId="0" applyFont="1" applyFill="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4" borderId="35" xfId="0" applyFont="1" applyFill="1" applyBorder="1" applyAlignment="1">
      <alignment horizontal="center" vertical="center"/>
    </xf>
    <xf numFmtId="0" fontId="11" fillId="4" borderId="36" xfId="0" applyFont="1" applyFill="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4" borderId="15" xfId="0" applyFont="1" applyFill="1" applyBorder="1" applyAlignment="1">
      <alignment horizontal="center"/>
    </xf>
    <xf numFmtId="0" fontId="11" fillId="0" borderId="58" xfId="0" applyFont="1" applyBorder="1" applyAlignment="1">
      <alignment horizontal="center" vertical="center"/>
    </xf>
    <xf numFmtId="0" fontId="11" fillId="0" borderId="0" xfId="0" applyFont="1" applyBorder="1" applyAlignment="1">
      <alignment horizontal="center" vertical="center"/>
    </xf>
    <xf numFmtId="0" fontId="11" fillId="0" borderId="6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0"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center" vertical="center"/>
    </xf>
    <xf numFmtId="0" fontId="62" fillId="17" borderId="17" xfId="0" applyFont="1" applyFill="1" applyBorder="1" applyAlignment="1">
      <alignment horizontal="center" vertical="center"/>
    </xf>
    <xf numFmtId="0" fontId="11" fillId="4" borderId="65" xfId="0" applyFont="1" applyFill="1" applyBorder="1" applyAlignment="1">
      <alignment horizontal="center" vertical="center"/>
    </xf>
    <xf numFmtId="0" fontId="11" fillId="0" borderId="39" xfId="0" applyFont="1" applyBorder="1" applyAlignment="1">
      <alignment horizontal="center" vertical="center"/>
    </xf>
    <xf numFmtId="0" fontId="11" fillId="0" borderId="31" xfId="0" applyFont="1" applyBorder="1" applyAlignment="1">
      <alignment horizontal="center" vertical="center"/>
    </xf>
  </cellXfs>
  <cellStyles count="10">
    <cellStyle name="=C:\WINNT35\SYSTEM32\COMMAND.COM" xfId="4"/>
    <cellStyle name="Heading 1 2" xfId="3"/>
    <cellStyle name="Heading 2 2" xfId="5"/>
    <cellStyle name="HeadingTable" xfId="7"/>
    <cellStyle name="Hypertextový odkaz" xfId="1" builtinId="8"/>
    <cellStyle name="Normal 2" xfId="2"/>
    <cellStyle name="Normální" xfId="0" builtinId="0"/>
    <cellStyle name="optionalExposure" xfId="6"/>
    <cellStyle name="TIS_svetly_s" xfId="8"/>
    <cellStyle name="TIS_tmavy_s" xfId="9"/>
  </cellStyles>
  <dxfs count="21">
    <dxf>
      <font>
        <strike val="0"/>
        <color theme="0"/>
      </font>
    </dxf>
    <dxf>
      <fill>
        <patternFill>
          <bgColor indexed="10"/>
        </patternFill>
      </fill>
    </dxf>
    <dxf>
      <fill>
        <patternFill>
          <bgColor indexed="10"/>
        </patternFill>
      </fill>
    </dxf>
    <dxf>
      <fill>
        <patternFill>
          <bgColor indexed="10"/>
        </patternFill>
      </fill>
    </dxf>
    <dxf>
      <fill>
        <patternFill>
          <bgColor indexed="10"/>
        </patternFill>
      </fill>
    </dxf>
    <dxf>
      <font>
        <strike val="0"/>
        <color theme="0"/>
      </font>
    </dxf>
    <dxf>
      <font>
        <strike val="0"/>
        <color theme="0"/>
      </font>
    </dxf>
    <dxf>
      <font>
        <strike val="0"/>
        <color theme="0"/>
      </font>
    </dxf>
    <dxf>
      <fill>
        <patternFill>
          <bgColor indexed="10"/>
        </patternFill>
      </fill>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s>
  <tableStyles count="0" defaultTableStyle="TableStyleMedium2" defaultPivotStyle="PivotStyleLight16"/>
  <colors>
    <mruColors>
      <color rgb="FFFFC000"/>
      <color rgb="FFFF66CC"/>
      <color rgb="FFEAEAEA"/>
      <color rgb="FF33CCCC"/>
      <color rgb="FFFFFFCC"/>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156882</xdr:rowOff>
    </xdr:from>
    <xdr:to>
      <xdr:col>3</xdr:col>
      <xdr:colOff>1042148</xdr:colOff>
      <xdr:row>43</xdr:row>
      <xdr:rowOff>11205</xdr:rowOff>
    </xdr:to>
    <xdr:sp macro="" textlink="">
      <xdr:nvSpPr>
        <xdr:cNvPr id="2" name="TextovéPole 1"/>
        <xdr:cNvSpPr txBox="1"/>
      </xdr:nvSpPr>
      <xdr:spPr>
        <a:xfrm>
          <a:off x="0" y="7059706"/>
          <a:ext cx="9188824" cy="118782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476250</xdr:colOff>
      <xdr:row>34</xdr:row>
      <xdr:rowOff>273844</xdr:rowOff>
    </xdr:from>
    <xdr:to>
      <xdr:col>2</xdr:col>
      <xdr:colOff>2693087</xdr:colOff>
      <xdr:row>34</xdr:row>
      <xdr:rowOff>3639344</xdr:rowOff>
    </xdr:to>
    <xdr:pic>
      <xdr:nvPicPr>
        <xdr:cNvPr id="4" name="Obráze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8122563"/>
          <a:ext cx="8312837" cy="336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952500</xdr:colOff>
      <xdr:row>8</xdr:row>
      <xdr:rowOff>107156</xdr:rowOff>
    </xdr:from>
    <xdr:to>
      <xdr:col>2</xdr:col>
      <xdr:colOff>914400</xdr:colOff>
      <xdr:row>8</xdr:row>
      <xdr:rowOff>1716881</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2143125"/>
          <a:ext cx="605790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4</xdr:col>
      <xdr:colOff>12700</xdr:colOff>
      <xdr:row>11</xdr:row>
      <xdr:rowOff>9525</xdr:rowOff>
    </xdr:to>
    <xdr:pic>
      <xdr:nvPicPr>
        <xdr:cNvPr id="11" name="Obrázek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5700" y="4864100"/>
          <a:ext cx="365760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0</xdr:rowOff>
    </xdr:from>
    <xdr:to>
      <xdr:col>4</xdr:col>
      <xdr:colOff>27100</xdr:colOff>
      <xdr:row>26</xdr:row>
      <xdr:rowOff>15261</xdr:rowOff>
    </xdr:to>
    <xdr:pic>
      <xdr:nvPicPr>
        <xdr:cNvPr id="12" name="Obrázek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5700" y="16725900"/>
          <a:ext cx="3672000" cy="777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35</xdr:row>
      <xdr:rowOff>0</xdr:rowOff>
    </xdr:from>
    <xdr:to>
      <xdr:col>4</xdr:col>
      <xdr:colOff>27100</xdr:colOff>
      <xdr:row>36</xdr:row>
      <xdr:rowOff>35342</xdr:rowOff>
    </xdr:to>
    <xdr:pic>
      <xdr:nvPicPr>
        <xdr:cNvPr id="13" name="Obrázek 1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35700" y="24345900"/>
          <a:ext cx="3672000" cy="1762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39</xdr:row>
      <xdr:rowOff>1142999</xdr:rowOff>
    </xdr:from>
    <xdr:to>
      <xdr:col>4</xdr:col>
      <xdr:colOff>27100</xdr:colOff>
      <xdr:row>41</xdr:row>
      <xdr:rowOff>26241</xdr:rowOff>
    </xdr:to>
    <xdr:pic>
      <xdr:nvPicPr>
        <xdr:cNvPr id="14" name="Obrázek 1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35700" y="29121099"/>
          <a:ext cx="3672000" cy="11692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54</xdr:row>
      <xdr:rowOff>1142999</xdr:rowOff>
    </xdr:from>
    <xdr:to>
      <xdr:col>4</xdr:col>
      <xdr:colOff>27100</xdr:colOff>
      <xdr:row>56</xdr:row>
      <xdr:rowOff>30359</xdr:rowOff>
    </xdr:to>
    <xdr:pic>
      <xdr:nvPicPr>
        <xdr:cNvPr id="16" name="Obrázek 1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35700" y="40932099"/>
          <a:ext cx="3672000" cy="1173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89</xdr:row>
      <xdr:rowOff>1142999</xdr:rowOff>
    </xdr:from>
    <xdr:to>
      <xdr:col>4</xdr:col>
      <xdr:colOff>27100</xdr:colOff>
      <xdr:row>91</xdr:row>
      <xdr:rowOff>30359</xdr:rowOff>
    </xdr:to>
    <xdr:pic>
      <xdr:nvPicPr>
        <xdr:cNvPr id="17" name="Obrázek 1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35700" y="68414899"/>
          <a:ext cx="3672000" cy="1173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z&#225;v&#283;rka_IAS_tvorba_aktu&#225;ln&#237;_&#218;Z\Tabul_&#269;&#225;st_&#218;Z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ykazy/VYKAZ_CS/COS10-04/COS10_2015_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Zve&#345;ej_&#218;daje_dleEU_2015_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ykazy/VYKAZ_CS/COS10-04/COS10_2014_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Vykazy/Work1025/V&#253;po&#269;et_Zve&#345;ej_&#218;daje/od-2014_dle_EU/Ro&#269;n&#237;-Z&#218;_V&#253;po&#269;ty_a_Subdod&#225;vky/rok2015/Expozice_Typy-Teritorium-Odv&#283;tv&#237;-ZS_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Vykazy/VYKAZ_CS/AES10-04/AES10_2015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ÁVOD"/>
      <sheetName val="Navigátor_listů"/>
      <sheetName val="KONTROLY"/>
      <sheetName val="Výsledovka"/>
      <sheetName val="ÚplnýVýsledek"/>
      <sheetName val="Rozvaha"/>
      <sheetName val="Kapitál"/>
      <sheetName val="PenToky"/>
      <sheetName val="2c"/>
      <sheetName val="2j"/>
      <sheetName val="3a_reklasif_ISIN"/>
      <sheetName val="3a_reklasif_celk"/>
      <sheetName val="3b_MaxExp"/>
      <sheetName val="3b_celk"/>
      <sheetName val="3b_rating"/>
      <sheetName val="3b_NEznehodn"/>
      <sheetName val="3b_znehodn"/>
      <sheetName val="3b_restruktur"/>
      <sheetName val="3b_geograf"/>
      <sheetName val="3b_odvětví"/>
      <sheetName val="3b_Exp-sÚlevou"/>
      <sheetName val="3b_PodílExp-sÚlevou"/>
      <sheetName val="3b_Ztráty_zExp-sÚlevou"/>
      <sheetName val="3c"/>
      <sheetName val="3c_statist"/>
      <sheetName val="3d"/>
      <sheetName val="3f_NEderivZáv"/>
      <sheetName val="3f_derivZáv_čisté"/>
      <sheetName val="3f_derivZáv_hrubé"/>
      <sheetName val="3g"/>
      <sheetName val="3g_stavy"/>
      <sheetName val="3g_zápočet"/>
      <sheetName val="3h_RegulatorKapitál"/>
      <sheetName val="5_SegmentyOkruh"/>
      <sheetName val="5_SegmentyVýnosy"/>
      <sheetName val="6"/>
      <sheetName val="7"/>
      <sheetName val="8"/>
      <sheetName val="9"/>
      <sheetName val="10"/>
      <sheetName val="11"/>
      <sheetName val="12"/>
      <sheetName val="13"/>
      <sheetName val="14_Pohl_celk"/>
      <sheetName val="14_banky"/>
      <sheetName val="14_banky_OP"/>
      <sheetName val="14_klienti"/>
      <sheetName val="14_klienti_OP"/>
      <sheetName val="14_nespec"/>
      <sheetName val="15_celk"/>
      <sheetName val="15_obch"/>
      <sheetName val="15_zaj_RH"/>
      <sheetName val="15_zaj_CF"/>
      <sheetName val="16_kótace"/>
      <sheetName val="16_délka"/>
      <sheetName val="17"/>
      <sheetName val="18"/>
      <sheetName val="19"/>
      <sheetName val="20_Záv_celk"/>
      <sheetName val="20_banky"/>
      <sheetName val="20_klienti"/>
      <sheetName val="20_nespec"/>
      <sheetName val="20_emise"/>
      <sheetName val="21"/>
      <sheetName val="22"/>
      <sheetName val="23"/>
      <sheetName val="23_PZ"/>
      <sheetName val="24"/>
      <sheetName val="25"/>
      <sheetName val="27_PRI"/>
      <sheetName val="27_ZAV"/>
      <sheetName val="27_NAJ"/>
      <sheetName val="28_OVL_PohZůst"/>
      <sheetName val="28_OVL_ZávZůst"/>
      <sheetName val="28_OVL_PohPodr"/>
      <sheetName val="28_ODM"/>
      <sheetName val="29_Změny_Výsl"/>
      <sheetName val="29_Změny_Rozv"/>
    </sheetNames>
    <sheetDataSet>
      <sheetData sheetId="0"/>
      <sheetData sheetId="1"/>
      <sheetData sheetId="2"/>
      <sheetData sheetId="3">
        <row r="17">
          <cell r="C17">
            <v>-141</v>
          </cell>
        </row>
      </sheetData>
      <sheetData sheetId="4"/>
      <sheetData sheetId="5">
        <row r="3">
          <cell r="C3">
            <v>2000</v>
          </cell>
        </row>
        <row r="4">
          <cell r="C4">
            <v>8</v>
          </cell>
        </row>
        <row r="5">
          <cell r="C5">
            <v>4970</v>
          </cell>
        </row>
        <row r="6">
          <cell r="C6">
            <v>76447</v>
          </cell>
        </row>
        <row r="7">
          <cell r="C7">
            <v>1193</v>
          </cell>
        </row>
        <row r="8">
          <cell r="C8">
            <v>2</v>
          </cell>
        </row>
        <row r="9">
          <cell r="C9">
            <v>28</v>
          </cell>
        </row>
        <row r="10">
          <cell r="C10">
            <v>54</v>
          </cell>
        </row>
        <row r="11">
          <cell r="C11">
            <v>3910</v>
          </cell>
        </row>
        <row r="12">
          <cell r="C12">
            <v>0</v>
          </cell>
        </row>
        <row r="13">
          <cell r="C13">
            <v>74</v>
          </cell>
        </row>
        <row r="16">
          <cell r="C16">
            <v>265</v>
          </cell>
        </row>
        <row r="17">
          <cell r="C17">
            <v>81512</v>
          </cell>
        </row>
        <row r="18">
          <cell r="C18">
            <v>1295</v>
          </cell>
        </row>
        <row r="19">
          <cell r="C19">
            <v>99</v>
          </cell>
        </row>
        <row r="20">
          <cell r="C20">
            <v>94</v>
          </cell>
        </row>
        <row r="21">
          <cell r="C21">
            <v>488</v>
          </cell>
        </row>
        <row r="24">
          <cell r="C24">
            <v>4000</v>
          </cell>
        </row>
        <row r="25">
          <cell r="C25">
            <v>-242</v>
          </cell>
        </row>
        <row r="26">
          <cell r="C26">
            <v>739</v>
          </cell>
        </row>
        <row r="27">
          <cell r="C27">
            <v>577</v>
          </cell>
        </row>
        <row r="28">
          <cell r="C28">
            <v>-141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11">
          <cell r="B11">
            <v>242</v>
          </cell>
        </row>
        <row r="12">
          <cell r="B12">
            <v>-188</v>
          </cell>
        </row>
      </sheetData>
      <sheetData sheetId="57"/>
      <sheetData sheetId="58"/>
      <sheetData sheetId="59"/>
      <sheetData sheetId="60"/>
      <sheetData sheetId="61"/>
      <sheetData sheetId="62"/>
      <sheetData sheetId="63"/>
      <sheetData sheetId="64"/>
      <sheetData sheetId="65"/>
      <sheetData sheetId="66"/>
      <sheetData sheetId="67"/>
      <sheetData sheetId="68">
        <row r="9">
          <cell r="C9">
            <v>109</v>
          </cell>
        </row>
        <row r="17">
          <cell r="C17">
            <v>-351</v>
          </cell>
        </row>
      </sheetData>
      <sheetData sheetId="69"/>
      <sheetData sheetId="70"/>
      <sheetData sheetId="71"/>
      <sheetData sheetId="72"/>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 val="6"/>
      <sheetName val="7"/>
      <sheetName val="8"/>
      <sheetName val="9"/>
    </sheetNames>
    <sheetDataSet>
      <sheetData sheetId="0"/>
      <sheetData sheetId="1">
        <row r="5">
          <cell r="C5">
            <v>5223844890.8379993</v>
          </cell>
        </row>
        <row r="6">
          <cell r="C6">
            <v>5223844890.8379993</v>
          </cell>
        </row>
        <row r="8">
          <cell r="C8">
            <v>4000000000</v>
          </cell>
        </row>
        <row r="9">
          <cell r="C9">
            <v>4000000000</v>
          </cell>
        </row>
        <row r="18">
          <cell r="C18">
            <v>-140568185.81999999</v>
          </cell>
        </row>
        <row r="21">
          <cell r="C21">
            <v>-140568185.81999999</v>
          </cell>
        </row>
        <row r="23">
          <cell r="C23">
            <v>-242887613.09</v>
          </cell>
        </row>
        <row r="24">
          <cell r="C24">
            <v>1315409664.4400001</v>
          </cell>
        </row>
        <row r="31">
          <cell r="C31">
            <v>352023035.25</v>
          </cell>
        </row>
        <row r="34">
          <cell r="C34">
            <v>-6396242.642</v>
          </cell>
        </row>
        <row r="39">
          <cell r="C39">
            <v>-241672498.30000001</v>
          </cell>
        </row>
        <row r="59">
          <cell r="C59">
            <v>187936733</v>
          </cell>
        </row>
      </sheetData>
      <sheetData sheetId="2">
        <row r="11">
          <cell r="C11">
            <v>588770592.45799994</v>
          </cell>
        </row>
        <row r="12">
          <cell r="C12">
            <v>0</v>
          </cell>
        </row>
        <row r="13">
          <cell r="C13">
            <v>0</v>
          </cell>
        </row>
        <row r="14">
          <cell r="C14">
            <v>0</v>
          </cell>
        </row>
        <row r="15">
          <cell r="C15">
            <v>0</v>
          </cell>
        </row>
        <row r="16">
          <cell r="C16">
            <v>2816129516.9250002</v>
          </cell>
        </row>
        <row r="17">
          <cell r="C17">
            <v>2317735537.599</v>
          </cell>
        </row>
        <row r="18">
          <cell r="C18">
            <v>0</v>
          </cell>
        </row>
        <row r="19">
          <cell r="C19">
            <v>0</v>
          </cell>
        </row>
        <row r="20">
          <cell r="C20">
            <v>9693263172.566</v>
          </cell>
        </row>
        <row r="21">
          <cell r="C21">
            <v>0</v>
          </cell>
        </row>
        <row r="22">
          <cell r="C22">
            <v>0</v>
          </cell>
        </row>
        <row r="23">
          <cell r="C23">
            <v>0</v>
          </cell>
        </row>
        <row r="24">
          <cell r="C24">
            <v>0</v>
          </cell>
        </row>
        <row r="25">
          <cell r="C25">
            <v>0</v>
          </cell>
        </row>
        <row r="26">
          <cell r="C26">
            <v>166828038.37099999</v>
          </cell>
        </row>
        <row r="59">
          <cell r="C59">
            <v>3055163381.2399998</v>
          </cell>
        </row>
        <row r="63">
          <cell r="C63">
            <v>2408782093.7880001</v>
          </cell>
        </row>
        <row r="69">
          <cell r="C69">
            <v>485204325.33399999</v>
          </cell>
        </row>
      </sheetData>
      <sheetData sheetId="3">
        <row r="5">
          <cell r="C5">
            <v>24.260982791896812</v>
          </cell>
        </row>
        <row r="7">
          <cell r="C7">
            <v>24.260982791896812</v>
          </cell>
        </row>
        <row r="9">
          <cell r="C9">
            <v>24.260982791896812</v>
          </cell>
        </row>
      </sheetData>
      <sheetData sheetId="4"/>
      <sheetData sheetId="5"/>
      <sheetData sheetId="6">
        <row r="11">
          <cell r="C11">
            <v>0</v>
          </cell>
        </row>
        <row r="12">
          <cell r="C12">
            <v>0</v>
          </cell>
        </row>
        <row r="14">
          <cell r="C14">
            <v>0</v>
          </cell>
        </row>
        <row r="15">
          <cell r="C15">
            <v>0</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Část 1"/>
      <sheetName val="Část 1a"/>
      <sheetName val="Část 2"/>
      <sheetName val="Část 3"/>
      <sheetName val="Část 3a"/>
      <sheetName val="Část 3b"/>
      <sheetName val="Část 3c"/>
      <sheetName val="Část 3d"/>
      <sheetName val="Část 4"/>
      <sheetName val="Část 4a"/>
      <sheetName val="Část 5"/>
      <sheetName val="Část 6"/>
      <sheetName val="Část 7"/>
      <sheetName val="Část 7a"/>
      <sheetName val="Část 8"/>
      <sheetName val="Část 9"/>
      <sheetName val="Část 10"/>
      <sheetName val="Část 11"/>
      <sheetName val="Část 12"/>
      <sheetName val="Část 13"/>
      <sheetName val="Část 14"/>
      <sheetName val="Část 14a"/>
      <sheetName val="Část 14b"/>
      <sheetName val="Část 14c"/>
      <sheetName val="Část 15"/>
      <sheetName val="Část 15a"/>
      <sheetName val="Část 15b"/>
      <sheetName val="Část 16"/>
      <sheetName val="Část 17"/>
      <sheetName val="Část 18"/>
      <sheetName val="Část 19"/>
      <sheetName val="Část 20"/>
    </sheetNames>
    <sheetDataSet>
      <sheetData sheetId="0"/>
      <sheetData sheetId="1"/>
      <sheetData sheetId="2"/>
      <sheetData sheetId="3"/>
      <sheetData sheetId="4"/>
      <sheetData sheetId="5"/>
      <sheetData sheetId="6">
        <row r="9">
          <cell r="D9">
            <v>4000000000</v>
          </cell>
          <cell r="E9">
            <v>4000000000</v>
          </cell>
          <cell r="F9">
            <v>4000000000</v>
          </cell>
        </row>
        <row r="10">
          <cell r="D10">
            <v>4000000000</v>
          </cell>
          <cell r="E10">
            <v>4000000000</v>
          </cell>
          <cell r="F10">
            <v>4000000000</v>
          </cell>
        </row>
        <row r="11">
          <cell r="D11">
            <v>0</v>
          </cell>
          <cell r="E11">
            <v>0</v>
          </cell>
          <cell r="F11">
            <v>0</v>
          </cell>
        </row>
        <row r="12">
          <cell r="D12">
            <v>0</v>
          </cell>
          <cell r="E12">
            <v>0</v>
          </cell>
          <cell r="F12">
            <v>0</v>
          </cell>
        </row>
        <row r="13">
          <cell r="D13">
            <v>0</v>
          </cell>
          <cell r="E13">
            <v>0</v>
          </cell>
          <cell r="F13">
            <v>0</v>
          </cell>
        </row>
        <row r="14">
          <cell r="D14">
            <v>1016326208.4100001</v>
          </cell>
          <cell r="E14">
            <v>806970996.36000013</v>
          </cell>
          <cell r="F14">
            <v>626192744.30000007</v>
          </cell>
        </row>
        <row r="15">
          <cell r="D15">
            <v>0</v>
          </cell>
          <cell r="E15">
            <v>0</v>
          </cell>
          <cell r="F15">
            <v>0</v>
          </cell>
        </row>
        <row r="16">
          <cell r="D16">
            <v>0</v>
          </cell>
          <cell r="E16">
            <v>0</v>
          </cell>
          <cell r="F16">
            <v>0</v>
          </cell>
        </row>
        <row r="17">
          <cell r="D17">
            <v>0</v>
          </cell>
          <cell r="E17">
            <v>0</v>
          </cell>
          <cell r="F17">
            <v>0</v>
          </cell>
        </row>
        <row r="18">
          <cell r="D18">
            <v>0</v>
          </cell>
          <cell r="E18">
            <v>0</v>
          </cell>
          <cell r="F18">
            <v>0</v>
          </cell>
        </row>
        <row r="19">
          <cell r="D19">
            <v>5016326208.4099998</v>
          </cell>
          <cell r="E19">
            <v>4806970996.3600006</v>
          </cell>
          <cell r="F19">
            <v>4626192744.3000002</v>
          </cell>
        </row>
        <row r="21">
          <cell r="D21">
            <v>-6407702.2130000005</v>
          </cell>
          <cell r="E21">
            <v>-7592882.068</v>
          </cell>
          <cell r="F21">
            <v>-8282481.7400000002</v>
          </cell>
        </row>
        <row r="22">
          <cell r="D22">
            <v>-41334828.590000004</v>
          </cell>
          <cell r="E22">
            <v>-188611873.62</v>
          </cell>
          <cell r="F22">
            <v>-191976050</v>
          </cell>
        </row>
        <row r="23">
          <cell r="D23">
            <v>0</v>
          </cell>
          <cell r="E23">
            <v>0</v>
          </cell>
          <cell r="F23">
            <v>0</v>
          </cell>
        </row>
        <row r="24">
          <cell r="D24">
            <v>0</v>
          </cell>
          <cell r="E24">
            <v>0</v>
          </cell>
          <cell r="F24">
            <v>0</v>
          </cell>
        </row>
        <row r="25">
          <cell r="D25">
            <v>400591312.75999999</v>
          </cell>
          <cell r="E25">
            <v>611903297</v>
          </cell>
          <cell r="F25">
            <v>666243795.08000004</v>
          </cell>
        </row>
        <row r="26">
          <cell r="D26">
            <v>0</v>
          </cell>
          <cell r="E26">
            <v>0</v>
          </cell>
          <cell r="F26">
            <v>0</v>
          </cell>
        </row>
        <row r="27">
          <cell r="D27">
            <v>0</v>
          </cell>
          <cell r="E27">
            <v>0</v>
          </cell>
          <cell r="F27">
            <v>0</v>
          </cell>
        </row>
        <row r="28">
          <cell r="D28">
            <v>0</v>
          </cell>
          <cell r="E28">
            <v>0</v>
          </cell>
          <cell r="F28">
            <v>0</v>
          </cell>
        </row>
        <row r="29">
          <cell r="D29">
            <v>0</v>
          </cell>
          <cell r="E29">
            <v>0</v>
          </cell>
          <cell r="F29">
            <v>0</v>
          </cell>
        </row>
        <row r="30">
          <cell r="D30">
            <v>0</v>
          </cell>
          <cell r="E30">
            <v>0</v>
          </cell>
          <cell r="F30">
            <v>0</v>
          </cell>
        </row>
        <row r="31">
          <cell r="D31">
            <v>0</v>
          </cell>
          <cell r="E31">
            <v>0</v>
          </cell>
          <cell r="F31">
            <v>0</v>
          </cell>
        </row>
        <row r="32">
          <cell r="D32">
            <v>0</v>
          </cell>
          <cell r="E32">
            <v>0</v>
          </cell>
          <cell r="F32">
            <v>0</v>
          </cell>
        </row>
        <row r="33">
          <cell r="D33">
            <v>0</v>
          </cell>
          <cell r="E33">
            <v>0</v>
          </cell>
          <cell r="F33">
            <v>0</v>
          </cell>
        </row>
        <row r="34">
          <cell r="D34">
            <v>0</v>
          </cell>
          <cell r="E34">
            <v>0</v>
          </cell>
          <cell r="F34">
            <v>0</v>
          </cell>
        </row>
        <row r="35">
          <cell r="D35">
            <v>0</v>
          </cell>
          <cell r="E35">
            <v>0</v>
          </cell>
          <cell r="F35">
            <v>0</v>
          </cell>
        </row>
        <row r="36">
          <cell r="D36">
            <v>0</v>
          </cell>
          <cell r="E36">
            <v>0</v>
          </cell>
          <cell r="F36">
            <v>0</v>
          </cell>
        </row>
        <row r="37">
          <cell r="D37">
            <v>0</v>
          </cell>
          <cell r="E37">
            <v>0</v>
          </cell>
          <cell r="F37">
            <v>0</v>
          </cell>
        </row>
        <row r="38">
          <cell r="D38">
            <v>0</v>
          </cell>
          <cell r="E38">
            <v>0</v>
          </cell>
          <cell r="F38">
            <v>0</v>
          </cell>
        </row>
        <row r="39">
          <cell r="D39">
            <v>0</v>
          </cell>
          <cell r="E39">
            <v>0</v>
          </cell>
          <cell r="F39">
            <v>0</v>
          </cell>
        </row>
        <row r="40">
          <cell r="D40">
            <v>0</v>
          </cell>
          <cell r="E40">
            <v>0</v>
          </cell>
          <cell r="F40">
            <v>0</v>
          </cell>
        </row>
        <row r="41">
          <cell r="D41">
            <v>0</v>
          </cell>
          <cell r="E41">
            <v>0</v>
          </cell>
          <cell r="F41">
            <v>0</v>
          </cell>
        </row>
        <row r="42">
          <cell r="D42">
            <v>0</v>
          </cell>
          <cell r="E42">
            <v>0</v>
          </cell>
          <cell r="F42">
            <v>0</v>
          </cell>
        </row>
        <row r="43">
          <cell r="D43">
            <v>0</v>
          </cell>
          <cell r="E43">
            <v>0</v>
          </cell>
          <cell r="F43">
            <v>0</v>
          </cell>
        </row>
        <row r="44">
          <cell r="D44">
            <v>0</v>
          </cell>
          <cell r="E44">
            <v>0</v>
          </cell>
          <cell r="F44">
            <v>0</v>
          </cell>
        </row>
        <row r="45">
          <cell r="D45">
            <v>0</v>
          </cell>
          <cell r="E45">
            <v>0</v>
          </cell>
          <cell r="F45">
            <v>0</v>
          </cell>
        </row>
        <row r="46">
          <cell r="D46">
            <v>0</v>
          </cell>
          <cell r="E46">
            <v>0</v>
          </cell>
          <cell r="F46">
            <v>0</v>
          </cell>
        </row>
        <row r="47">
          <cell r="D47">
            <v>0</v>
          </cell>
          <cell r="E47">
            <v>0</v>
          </cell>
          <cell r="F47">
            <v>0</v>
          </cell>
        </row>
        <row r="48">
          <cell r="D48">
            <v>0</v>
          </cell>
          <cell r="E48">
            <v>0</v>
          </cell>
          <cell r="F48">
            <v>0</v>
          </cell>
        </row>
        <row r="49">
          <cell r="D49">
            <v>0</v>
          </cell>
          <cell r="E49">
            <v>0</v>
          </cell>
          <cell r="F49">
            <v>0</v>
          </cell>
        </row>
        <row r="50">
          <cell r="D50">
            <v>0</v>
          </cell>
          <cell r="E50">
            <v>0</v>
          </cell>
          <cell r="F50">
            <v>0</v>
          </cell>
        </row>
        <row r="51">
          <cell r="D51">
            <v>0</v>
          </cell>
          <cell r="E51">
            <v>0</v>
          </cell>
          <cell r="F51">
            <v>0</v>
          </cell>
        </row>
        <row r="52">
          <cell r="D52">
            <v>0</v>
          </cell>
          <cell r="E52">
            <v>0</v>
          </cell>
          <cell r="F52">
            <v>0</v>
          </cell>
        </row>
        <row r="53">
          <cell r="D53">
            <v>0</v>
          </cell>
          <cell r="E53">
            <v>0</v>
          </cell>
          <cell r="F53">
            <v>0</v>
          </cell>
        </row>
        <row r="54">
          <cell r="D54">
            <v>0</v>
          </cell>
          <cell r="E54">
            <v>0</v>
          </cell>
          <cell r="F54">
            <v>0</v>
          </cell>
        </row>
        <row r="55">
          <cell r="D55">
            <v>352848781.95700002</v>
          </cell>
          <cell r="E55">
            <v>415698541.31200004</v>
          </cell>
          <cell r="F55">
            <v>465985263.34000003</v>
          </cell>
        </row>
        <row r="56">
          <cell r="D56">
            <v>5369174990.3669996</v>
          </cell>
          <cell r="E56">
            <v>5222669537.6720009</v>
          </cell>
          <cell r="F56">
            <v>5092178007.6400003</v>
          </cell>
        </row>
        <row r="58">
          <cell r="D58">
            <v>0</v>
          </cell>
          <cell r="E58">
            <v>0</v>
          </cell>
          <cell r="F58">
            <v>0</v>
          </cell>
        </row>
        <row r="59">
          <cell r="D59">
            <v>0</v>
          </cell>
          <cell r="E59">
            <v>0</v>
          </cell>
          <cell r="F59">
            <v>0</v>
          </cell>
        </row>
        <row r="60">
          <cell r="D60">
            <v>0</v>
          </cell>
          <cell r="E60">
            <v>0</v>
          </cell>
          <cell r="F60">
            <v>0</v>
          </cell>
        </row>
        <row r="61">
          <cell r="D61">
            <v>0</v>
          </cell>
          <cell r="E61">
            <v>0</v>
          </cell>
          <cell r="F61">
            <v>0</v>
          </cell>
        </row>
        <row r="62">
          <cell r="D62">
            <v>0</v>
          </cell>
          <cell r="E62">
            <v>0</v>
          </cell>
          <cell r="F62">
            <v>0</v>
          </cell>
        </row>
        <row r="63">
          <cell r="D63">
            <v>0</v>
          </cell>
          <cell r="E63">
            <v>0</v>
          </cell>
          <cell r="F63">
            <v>0</v>
          </cell>
        </row>
        <row r="64">
          <cell r="D64">
            <v>0</v>
          </cell>
          <cell r="E64">
            <v>0</v>
          </cell>
          <cell r="F64">
            <v>0</v>
          </cell>
        </row>
        <row r="65">
          <cell r="D65">
            <v>0</v>
          </cell>
          <cell r="E65">
            <v>0</v>
          </cell>
          <cell r="F65">
            <v>0</v>
          </cell>
        </row>
        <row r="67">
          <cell r="D67">
            <v>0</v>
          </cell>
          <cell r="E67">
            <v>0</v>
          </cell>
          <cell r="F67">
            <v>0</v>
          </cell>
        </row>
        <row r="68">
          <cell r="D68">
            <v>0</v>
          </cell>
          <cell r="E68">
            <v>0</v>
          </cell>
          <cell r="F68">
            <v>0</v>
          </cell>
        </row>
        <row r="69">
          <cell r="D69">
            <v>0</v>
          </cell>
          <cell r="E69">
            <v>0</v>
          </cell>
          <cell r="F69">
            <v>0</v>
          </cell>
        </row>
        <row r="70">
          <cell r="D70">
            <v>0</v>
          </cell>
          <cell r="E70">
            <v>0</v>
          </cell>
          <cell r="F70">
            <v>0</v>
          </cell>
        </row>
        <row r="71">
          <cell r="D71">
            <v>0</v>
          </cell>
          <cell r="E71">
            <v>0</v>
          </cell>
          <cell r="F71">
            <v>0</v>
          </cell>
        </row>
        <row r="72">
          <cell r="D72">
            <v>0</v>
          </cell>
          <cell r="E72">
            <v>0</v>
          </cell>
          <cell r="F72">
            <v>0</v>
          </cell>
        </row>
        <row r="73">
          <cell r="D73">
            <v>0</v>
          </cell>
          <cell r="E73">
            <v>0</v>
          </cell>
          <cell r="F73">
            <v>0</v>
          </cell>
        </row>
        <row r="74">
          <cell r="D74">
            <v>0</v>
          </cell>
          <cell r="E74">
            <v>0</v>
          </cell>
          <cell r="F74">
            <v>0</v>
          </cell>
        </row>
        <row r="75">
          <cell r="D75">
            <v>0</v>
          </cell>
          <cell r="E75">
            <v>0</v>
          </cell>
          <cell r="F75">
            <v>0</v>
          </cell>
        </row>
        <row r="76">
          <cell r="D76">
            <v>0</v>
          </cell>
          <cell r="E76">
            <v>0</v>
          </cell>
          <cell r="F76">
            <v>0</v>
          </cell>
        </row>
        <row r="77">
          <cell r="D77">
            <v>0</v>
          </cell>
          <cell r="E77">
            <v>0</v>
          </cell>
          <cell r="F77">
            <v>0</v>
          </cell>
        </row>
        <row r="78">
          <cell r="D78">
            <v>0</v>
          </cell>
          <cell r="E78">
            <v>0</v>
          </cell>
          <cell r="F78">
            <v>0</v>
          </cell>
        </row>
        <row r="79">
          <cell r="D79">
            <v>0</v>
          </cell>
          <cell r="E79">
            <v>0</v>
          </cell>
          <cell r="F79">
            <v>0</v>
          </cell>
        </row>
        <row r="80">
          <cell r="D80">
            <v>0</v>
          </cell>
          <cell r="E80">
            <v>0</v>
          </cell>
          <cell r="F80">
            <v>0</v>
          </cell>
        </row>
        <row r="81">
          <cell r="D81">
            <v>0</v>
          </cell>
          <cell r="E81">
            <v>0</v>
          </cell>
          <cell r="F81">
            <v>0</v>
          </cell>
        </row>
        <row r="82">
          <cell r="D82">
            <v>5369174990.3669996</v>
          </cell>
          <cell r="E82">
            <v>5222669537.6720009</v>
          </cell>
          <cell r="F82">
            <v>5092178007.6400003</v>
          </cell>
        </row>
        <row r="84">
          <cell r="D84">
            <v>0</v>
          </cell>
          <cell r="E84">
            <v>0</v>
          </cell>
          <cell r="F84">
            <v>0</v>
          </cell>
        </row>
        <row r="85">
          <cell r="D85">
            <v>0</v>
          </cell>
          <cell r="E85">
            <v>0</v>
          </cell>
          <cell r="F85">
            <v>0</v>
          </cell>
        </row>
        <row r="86">
          <cell r="D86">
            <v>0</v>
          </cell>
          <cell r="E86">
            <v>0</v>
          </cell>
          <cell r="F86">
            <v>0</v>
          </cell>
        </row>
        <row r="87">
          <cell r="D87">
            <v>0</v>
          </cell>
          <cell r="E87">
            <v>0</v>
          </cell>
          <cell r="F87">
            <v>0</v>
          </cell>
        </row>
        <row r="88">
          <cell r="D88">
            <v>0</v>
          </cell>
          <cell r="E88">
            <v>0</v>
          </cell>
          <cell r="F88">
            <v>0</v>
          </cell>
        </row>
        <row r="89">
          <cell r="D89">
            <v>0</v>
          </cell>
          <cell r="E89">
            <v>0</v>
          </cell>
          <cell r="F89">
            <v>0</v>
          </cell>
        </row>
        <row r="91">
          <cell r="D91">
            <v>0</v>
          </cell>
          <cell r="E91">
            <v>0</v>
          </cell>
          <cell r="F91">
            <v>0</v>
          </cell>
        </row>
        <row r="92">
          <cell r="D92">
            <v>0</v>
          </cell>
          <cell r="E92">
            <v>0</v>
          </cell>
          <cell r="F92">
            <v>0</v>
          </cell>
        </row>
        <row r="93">
          <cell r="D93">
            <v>0</v>
          </cell>
          <cell r="E93">
            <v>0</v>
          </cell>
          <cell r="F93">
            <v>0</v>
          </cell>
        </row>
        <row r="94">
          <cell r="D94">
            <v>0</v>
          </cell>
          <cell r="E94">
            <v>0</v>
          </cell>
          <cell r="F94">
            <v>0</v>
          </cell>
        </row>
        <row r="95">
          <cell r="D95">
            <v>0</v>
          </cell>
          <cell r="E95">
            <v>0</v>
          </cell>
          <cell r="F95">
            <v>0</v>
          </cell>
        </row>
        <row r="96">
          <cell r="D96">
            <v>0</v>
          </cell>
          <cell r="E96">
            <v>0</v>
          </cell>
          <cell r="F96">
            <v>0</v>
          </cell>
        </row>
        <row r="97">
          <cell r="D97">
            <v>0</v>
          </cell>
          <cell r="E97">
            <v>0</v>
          </cell>
          <cell r="F97">
            <v>0</v>
          </cell>
        </row>
        <row r="98">
          <cell r="D98">
            <v>0</v>
          </cell>
          <cell r="E98">
            <v>0</v>
          </cell>
          <cell r="F98">
            <v>0</v>
          </cell>
        </row>
        <row r="99">
          <cell r="D99">
            <v>0</v>
          </cell>
          <cell r="E99">
            <v>0</v>
          </cell>
          <cell r="F99">
            <v>0</v>
          </cell>
        </row>
        <row r="100">
          <cell r="D100">
            <v>0</v>
          </cell>
          <cell r="E100">
            <v>0</v>
          </cell>
          <cell r="F100">
            <v>0</v>
          </cell>
        </row>
        <row r="101">
          <cell r="D101">
            <v>0</v>
          </cell>
          <cell r="E101">
            <v>0</v>
          </cell>
          <cell r="F101">
            <v>0</v>
          </cell>
        </row>
        <row r="102">
          <cell r="D102">
            <v>0</v>
          </cell>
          <cell r="E102">
            <v>0</v>
          </cell>
          <cell r="F102">
            <v>0</v>
          </cell>
        </row>
        <row r="103">
          <cell r="D103">
            <v>0</v>
          </cell>
          <cell r="E103">
            <v>0</v>
          </cell>
          <cell r="F103">
            <v>0</v>
          </cell>
        </row>
        <row r="104">
          <cell r="D104">
            <v>0</v>
          </cell>
          <cell r="E104">
            <v>0</v>
          </cell>
          <cell r="F104">
            <v>0</v>
          </cell>
        </row>
        <row r="105">
          <cell r="D105">
            <v>0</v>
          </cell>
          <cell r="E105">
            <v>0</v>
          </cell>
          <cell r="F105">
            <v>0</v>
          </cell>
        </row>
        <row r="106">
          <cell r="D106">
            <v>0</v>
          </cell>
          <cell r="E106">
            <v>0</v>
          </cell>
          <cell r="F106">
            <v>0</v>
          </cell>
        </row>
        <row r="107">
          <cell r="D107">
            <v>0</v>
          </cell>
          <cell r="E107">
            <v>0</v>
          </cell>
          <cell r="F107">
            <v>0</v>
          </cell>
        </row>
        <row r="108">
          <cell r="D108">
            <v>5369174990.3669996</v>
          </cell>
          <cell r="E108">
            <v>5222669537.6720009</v>
          </cell>
          <cell r="F108">
            <v>5092178007.6400003</v>
          </cell>
        </row>
        <row r="109">
          <cell r="D109">
            <v>0</v>
          </cell>
          <cell r="E109">
            <v>0</v>
          </cell>
          <cell r="F109">
            <v>0</v>
          </cell>
        </row>
        <row r="110">
          <cell r="D110">
            <v>0</v>
          </cell>
          <cell r="E110">
            <v>0</v>
          </cell>
          <cell r="F110">
            <v>0</v>
          </cell>
        </row>
        <row r="111">
          <cell r="D111">
            <v>0</v>
          </cell>
          <cell r="E111">
            <v>0</v>
          </cell>
          <cell r="F111">
            <v>0</v>
          </cell>
        </row>
        <row r="112">
          <cell r="D112">
            <v>0</v>
          </cell>
          <cell r="E112">
            <v>0</v>
          </cell>
          <cell r="F112">
            <v>0</v>
          </cell>
        </row>
        <row r="113">
          <cell r="D113">
            <v>0</v>
          </cell>
          <cell r="E113">
            <v>0</v>
          </cell>
          <cell r="F113">
            <v>0</v>
          </cell>
        </row>
        <row r="115">
          <cell r="D115">
            <v>41.684491309810326</v>
          </cell>
          <cell r="E115">
            <v>41.092851939957598</v>
          </cell>
          <cell r="F115">
            <v>40.524273203524452</v>
          </cell>
        </row>
        <row r="116">
          <cell r="D116">
            <v>41.684491309810326</v>
          </cell>
          <cell r="E116">
            <v>41.092851939957598</v>
          </cell>
          <cell r="F116">
            <v>40.524273203524452</v>
          </cell>
        </row>
        <row r="117">
          <cell r="D117">
            <v>41.684491309810326</v>
          </cell>
          <cell r="E117">
            <v>41.092851939957598</v>
          </cell>
          <cell r="F117">
            <v>40.524273203524452</v>
          </cell>
        </row>
        <row r="118">
          <cell r="D118">
            <v>7</v>
          </cell>
          <cell r="E118">
            <v>7</v>
          </cell>
          <cell r="F118">
            <v>7</v>
          </cell>
        </row>
        <row r="119">
          <cell r="D119">
            <v>2.5</v>
          </cell>
          <cell r="E119">
            <v>2.5</v>
          </cell>
          <cell r="F119">
            <v>2.5</v>
          </cell>
        </row>
        <row r="120">
          <cell r="D120">
            <v>0</v>
          </cell>
          <cell r="E120">
            <v>0</v>
          </cell>
          <cell r="F120">
            <v>0</v>
          </cell>
        </row>
        <row r="121">
          <cell r="D121">
            <v>0</v>
          </cell>
          <cell r="E121">
            <v>0</v>
          </cell>
          <cell r="F121">
            <v>0</v>
          </cell>
        </row>
        <row r="122">
          <cell r="D122">
            <v>0</v>
          </cell>
          <cell r="E122">
            <v>0</v>
          </cell>
          <cell r="F122">
            <v>0</v>
          </cell>
        </row>
        <row r="123">
          <cell r="D123">
            <v>37.184491309810326</v>
          </cell>
          <cell r="E123">
            <v>36.592851939957598</v>
          </cell>
          <cell r="F123">
            <v>36.024273203524452</v>
          </cell>
        </row>
        <row r="124">
          <cell r="D124">
            <v>0</v>
          </cell>
          <cell r="E124">
            <v>0</v>
          </cell>
          <cell r="F124">
            <v>0</v>
          </cell>
        </row>
        <row r="125">
          <cell r="D125">
            <v>0</v>
          </cell>
          <cell r="E125">
            <v>0</v>
          </cell>
          <cell r="F125">
            <v>0</v>
          </cell>
        </row>
        <row r="126">
          <cell r="D126">
            <v>0</v>
          </cell>
          <cell r="E126">
            <v>0</v>
          </cell>
          <cell r="F126">
            <v>0</v>
          </cell>
        </row>
        <row r="128">
          <cell r="D128">
            <v>0</v>
          </cell>
          <cell r="E128">
            <v>0</v>
          </cell>
          <cell r="F128">
            <v>0</v>
          </cell>
        </row>
        <row r="129">
          <cell r="D129">
            <v>0</v>
          </cell>
          <cell r="E129">
            <v>0</v>
          </cell>
          <cell r="F129">
            <v>0</v>
          </cell>
        </row>
        <row r="130">
          <cell r="D130">
            <v>0</v>
          </cell>
          <cell r="E130">
            <v>0</v>
          </cell>
          <cell r="F130">
            <v>0</v>
          </cell>
        </row>
        <row r="131">
          <cell r="D131">
            <v>0</v>
          </cell>
          <cell r="E131">
            <v>0</v>
          </cell>
          <cell r="F131">
            <v>0</v>
          </cell>
        </row>
        <row r="133">
          <cell r="D133">
            <v>0</v>
          </cell>
          <cell r="E133">
            <v>0</v>
          </cell>
          <cell r="F133">
            <v>0</v>
          </cell>
        </row>
        <row r="134">
          <cell r="D134">
            <v>0</v>
          </cell>
          <cell r="E134">
            <v>0</v>
          </cell>
          <cell r="F134">
            <v>0</v>
          </cell>
        </row>
        <row r="135">
          <cell r="D135">
            <v>0</v>
          </cell>
          <cell r="E135">
            <v>0</v>
          </cell>
          <cell r="F135">
            <v>0</v>
          </cell>
        </row>
        <row r="136">
          <cell r="D136">
            <v>0</v>
          </cell>
          <cell r="E136">
            <v>0</v>
          </cell>
          <cell r="F136">
            <v>0</v>
          </cell>
        </row>
        <row r="138">
          <cell r="D138">
            <v>0</v>
          </cell>
          <cell r="E138">
            <v>0</v>
          </cell>
          <cell r="F138">
            <v>0</v>
          </cell>
        </row>
        <row r="139">
          <cell r="D139">
            <v>0</v>
          </cell>
          <cell r="E139">
            <v>0</v>
          </cell>
          <cell r="F139">
            <v>0</v>
          </cell>
        </row>
        <row r="140">
          <cell r="D140">
            <v>0</v>
          </cell>
          <cell r="E140">
            <v>0</v>
          </cell>
          <cell r="F140">
            <v>0</v>
          </cell>
        </row>
        <row r="141">
          <cell r="D141">
            <v>0</v>
          </cell>
          <cell r="E141">
            <v>0</v>
          </cell>
          <cell r="F141">
            <v>0</v>
          </cell>
        </row>
        <row r="142">
          <cell r="D142">
            <v>0</v>
          </cell>
          <cell r="E142">
            <v>0</v>
          </cell>
          <cell r="F142">
            <v>0</v>
          </cell>
        </row>
        <row r="143">
          <cell r="D143">
            <v>0</v>
          </cell>
          <cell r="E143">
            <v>0</v>
          </cell>
          <cell r="F143">
            <v>0</v>
          </cell>
        </row>
      </sheetData>
      <sheetData sheetId="7"/>
      <sheetData sheetId="8"/>
      <sheetData sheetId="9"/>
      <sheetData sheetId="10">
        <row r="9">
          <cell r="C9">
            <v>50167709.477840006</v>
          </cell>
          <cell r="D9">
            <v>50997598.983360007</v>
          </cell>
          <cell r="E9">
            <v>61529736.591359995</v>
          </cell>
        </row>
        <row r="10">
          <cell r="C10">
            <v>0</v>
          </cell>
          <cell r="D10">
            <v>0</v>
          </cell>
          <cell r="E10">
            <v>0</v>
          </cell>
        </row>
        <row r="11">
          <cell r="C11">
            <v>0</v>
          </cell>
          <cell r="D11">
            <v>0</v>
          </cell>
          <cell r="E11">
            <v>0</v>
          </cell>
        </row>
        <row r="12">
          <cell r="C12">
            <v>0</v>
          </cell>
          <cell r="D12">
            <v>0</v>
          </cell>
          <cell r="E12">
            <v>0</v>
          </cell>
        </row>
        <row r="13">
          <cell r="C13">
            <v>0</v>
          </cell>
          <cell r="D13">
            <v>0</v>
          </cell>
          <cell r="E13">
            <v>0</v>
          </cell>
        </row>
        <row r="14">
          <cell r="C14">
            <v>276847917.22816002</v>
          </cell>
          <cell r="D14">
            <v>241894515.34264001</v>
          </cell>
          <cell r="E14">
            <v>250702952.12408</v>
          </cell>
        </row>
        <row r="15">
          <cell r="C15">
            <v>185531870.81127998</v>
          </cell>
          <cell r="D15">
            <v>179662566.54751998</v>
          </cell>
          <cell r="E15">
            <v>175227462.85888001</v>
          </cell>
        </row>
        <row r="16">
          <cell r="C16">
            <v>0</v>
          </cell>
          <cell r="D16">
            <v>0</v>
          </cell>
          <cell r="E16">
            <v>0</v>
          </cell>
        </row>
        <row r="17">
          <cell r="C17">
            <v>0</v>
          </cell>
          <cell r="D17">
            <v>0</v>
          </cell>
          <cell r="E17">
            <v>0</v>
          </cell>
        </row>
        <row r="18">
          <cell r="C18">
            <v>267528846.15967998</v>
          </cell>
          <cell r="D18">
            <v>290668272.73063999</v>
          </cell>
          <cell r="E18">
            <v>299185198.51928002</v>
          </cell>
        </row>
        <row r="19">
          <cell r="C19">
            <v>0</v>
          </cell>
          <cell r="D19">
            <v>0</v>
          </cell>
          <cell r="E19">
            <v>0</v>
          </cell>
        </row>
        <row r="20">
          <cell r="C20">
            <v>2448648.9719199999</v>
          </cell>
          <cell r="D20">
            <v>2881284.3748000003</v>
          </cell>
          <cell r="E20">
            <v>2866537.8212000001</v>
          </cell>
        </row>
        <row r="21">
          <cell r="C21">
            <v>0</v>
          </cell>
          <cell r="D21">
            <v>0</v>
          </cell>
          <cell r="E21">
            <v>0</v>
          </cell>
        </row>
        <row r="22">
          <cell r="C22">
            <v>0</v>
          </cell>
          <cell r="D22">
            <v>0</v>
          </cell>
          <cell r="E22">
            <v>0</v>
          </cell>
        </row>
        <row r="23">
          <cell r="C23">
            <v>0</v>
          </cell>
          <cell r="D23">
            <v>0</v>
          </cell>
          <cell r="E23">
            <v>0</v>
          </cell>
        </row>
        <row r="24">
          <cell r="C24">
            <v>0</v>
          </cell>
          <cell r="D24">
            <v>0</v>
          </cell>
          <cell r="E24">
            <v>0</v>
          </cell>
        </row>
        <row r="25">
          <cell r="C25">
            <v>13276655.9944</v>
          </cell>
          <cell r="D25">
            <v>12820286.3432</v>
          </cell>
          <cell r="E25">
            <v>12888623.4824</v>
          </cell>
        </row>
        <row r="26">
          <cell r="C26">
            <v>0</v>
          </cell>
          <cell r="D26">
            <v>0</v>
          </cell>
          <cell r="E26">
            <v>0</v>
          </cell>
        </row>
        <row r="27">
          <cell r="C27">
            <v>0</v>
          </cell>
          <cell r="D27">
            <v>0</v>
          </cell>
          <cell r="E27">
            <v>0</v>
          </cell>
        </row>
        <row r="28">
          <cell r="C28">
            <v>0</v>
          </cell>
          <cell r="D28">
            <v>0</v>
          </cell>
          <cell r="E28">
            <v>0</v>
          </cell>
        </row>
        <row r="29">
          <cell r="C29">
            <v>0</v>
          </cell>
          <cell r="D29">
            <v>0</v>
          </cell>
          <cell r="E29">
            <v>0</v>
          </cell>
        </row>
        <row r="30">
          <cell r="C30">
            <v>0</v>
          </cell>
          <cell r="D30">
            <v>0</v>
          </cell>
          <cell r="E30">
            <v>0</v>
          </cell>
        </row>
        <row r="31">
          <cell r="C31">
            <v>0</v>
          </cell>
          <cell r="D31">
            <v>0</v>
          </cell>
          <cell r="E31">
            <v>0</v>
          </cell>
        </row>
        <row r="32">
          <cell r="C32">
            <v>192702567.50304002</v>
          </cell>
          <cell r="D32">
            <v>192702567.50304002</v>
          </cell>
          <cell r="E32">
            <v>154179035.28</v>
          </cell>
        </row>
        <row r="33">
          <cell r="C33">
            <v>0</v>
          </cell>
          <cell r="D33">
            <v>0</v>
          </cell>
          <cell r="E33">
            <v>0</v>
          </cell>
        </row>
        <row r="34">
          <cell r="C34">
            <v>0</v>
          </cell>
          <cell r="D34">
            <v>0</v>
          </cell>
          <cell r="E34">
            <v>0</v>
          </cell>
        </row>
        <row r="35">
          <cell r="C35">
            <v>0</v>
          </cell>
          <cell r="D35">
            <v>0</v>
          </cell>
          <cell r="E35">
            <v>0</v>
          </cell>
        </row>
        <row r="36">
          <cell r="C36">
            <v>0</v>
          </cell>
          <cell r="D36">
            <v>0</v>
          </cell>
          <cell r="E36">
            <v>0</v>
          </cell>
        </row>
        <row r="37">
          <cell r="C37">
            <v>0</v>
          </cell>
          <cell r="D37">
            <v>0</v>
          </cell>
          <cell r="E37">
            <v>0</v>
          </cell>
        </row>
        <row r="38">
          <cell r="C38">
            <v>0</v>
          </cell>
          <cell r="D38">
            <v>0</v>
          </cell>
          <cell r="E38">
            <v>0</v>
          </cell>
        </row>
        <row r="39">
          <cell r="C39">
            <v>0</v>
          </cell>
          <cell r="D39">
            <v>0</v>
          </cell>
          <cell r="E39">
            <v>0</v>
          </cell>
        </row>
        <row r="40">
          <cell r="C40">
            <v>0</v>
          </cell>
          <cell r="D40">
            <v>0</v>
          </cell>
          <cell r="E40">
            <v>0</v>
          </cell>
        </row>
        <row r="42">
          <cell r="C42">
            <v>41936568.069920003</v>
          </cell>
          <cell r="D42">
            <v>45127752.89632</v>
          </cell>
          <cell r="E42">
            <v>48680284.844639994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 val="6"/>
      <sheetName val="7"/>
      <sheetName val="8"/>
      <sheetName val="9"/>
    </sheetNames>
    <sheetDataSet>
      <sheetData sheetId="0"/>
      <sheetData sheetId="1">
        <row r="9">
          <cell r="C9">
            <v>4000000000</v>
          </cell>
        </row>
      </sheetData>
      <sheetData sheetId="2">
        <row r="5">
          <cell r="C5">
            <v>12205698576.739998</v>
          </cell>
        </row>
        <row r="67">
          <cell r="A67" t="str">
            <v>Rizikové expozice pro úpravy ocenění o úvěrové riziko celkem</v>
          </cell>
        </row>
      </sheetData>
      <sheetData sheetId="3">
        <row r="5">
          <cell r="C5">
            <v>41.682998640286485</v>
          </cell>
        </row>
      </sheetData>
      <sheetData sheetId="4"/>
      <sheetData sheetId="5"/>
      <sheetData sheetId="6">
        <row r="9">
          <cell r="C9">
            <v>305142464.42000002</v>
          </cell>
        </row>
      </sheetData>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_HUA-Průměry"/>
      <sheetName val="r_UA_VSE-Q4"/>
      <sheetName val="ZS-Q4"/>
      <sheetName val="r_UA_VSE-Q3"/>
      <sheetName val="r_UA_VSE-Q2"/>
      <sheetName val="r_UA_VSE-Q1"/>
      <sheetName val="Odvětví-sekce"/>
      <sheetName val="CEBLhuty"/>
      <sheetName val="List2"/>
    </sheetNames>
    <sheetDataSet>
      <sheetData sheetId="0">
        <row r="3">
          <cell r="B3">
            <v>100368050952.168</v>
          </cell>
          <cell r="F3">
            <v>103477456708.7195</v>
          </cell>
        </row>
        <row r="4">
          <cell r="F4">
            <v>17457698651.1675</v>
          </cell>
        </row>
        <row r="5">
          <cell r="F5">
            <v>0</v>
          </cell>
        </row>
        <row r="6">
          <cell r="F6">
            <v>10874582.647500001</v>
          </cell>
        </row>
        <row r="7">
          <cell r="F7">
            <v>508149458.06475002</v>
          </cell>
        </row>
        <row r="8">
          <cell r="F8">
            <v>0</v>
          </cell>
        </row>
        <row r="9">
          <cell r="F9">
            <v>5761577088.3874998</v>
          </cell>
        </row>
        <row r="10">
          <cell r="F10">
            <v>42162544131.066246</v>
          </cell>
        </row>
        <row r="11">
          <cell r="F11">
            <v>35912507528.608253</v>
          </cell>
        </row>
        <row r="12">
          <cell r="F12">
            <v>77219219.17750001</v>
          </cell>
        </row>
        <row r="13">
          <cell r="F13">
            <v>0</v>
          </cell>
        </row>
        <row r="14">
          <cell r="F14">
            <v>1586886049.5999999</v>
          </cell>
        </row>
        <row r="17">
          <cell r="C17" t="str">
            <v>Expozice vůči centrálním vládám</v>
          </cell>
          <cell r="D17" t="str">
            <v>Expozice vůči centrálním bankám</v>
          </cell>
          <cell r="F17" t="str">
            <v>Expozice vůči mezinárodním rozvojovým bankám</v>
          </cell>
          <cell r="G17" t="str">
            <v>Expozice vůči institucím</v>
          </cell>
          <cell r="H17" t="str">
            <v>Expozice vůči podnikům</v>
          </cell>
          <cell r="J17" t="str">
            <v>Expozice v selhání</v>
          </cell>
        </row>
        <row r="19">
          <cell r="A19" t="str">
            <v>Země EU a ESVO</v>
          </cell>
          <cell r="B19">
            <v>2087265234.6665833</v>
          </cell>
          <cell r="C19">
            <v>0</v>
          </cell>
          <cell r="G19">
            <v>2077536234.6557732</v>
          </cell>
          <cell r="H19">
            <v>9729000.0108100008</v>
          </cell>
          <cell r="J19">
            <v>0</v>
          </cell>
        </row>
        <row r="20">
          <cell r="B20">
            <v>25827921226.431538</v>
          </cell>
          <cell r="C20">
            <v>813251433.99729741</v>
          </cell>
          <cell r="G20">
            <v>272132.14016999997</v>
          </cell>
          <cell r="H20">
            <v>19223476984.888664</v>
          </cell>
          <cell r="J20">
            <v>5790920675.405406</v>
          </cell>
        </row>
        <row r="21">
          <cell r="A21" t="str">
            <v>Ostatní evropské země</v>
          </cell>
          <cell r="B21">
            <v>19930867708.322411</v>
          </cell>
          <cell r="F21">
            <v>495801362.64924997</v>
          </cell>
          <cell r="G21">
            <v>0</v>
          </cell>
          <cell r="H21">
            <v>1634532895.5681307</v>
          </cell>
          <cell r="J21">
            <v>17800533450.105022</v>
          </cell>
        </row>
        <row r="22">
          <cell r="A22" t="str">
            <v>Ruská federace</v>
          </cell>
          <cell r="B22">
            <v>21961996370.796425</v>
          </cell>
          <cell r="G22">
            <v>0</v>
          </cell>
          <cell r="H22">
            <v>7516744434.0525293</v>
          </cell>
          <cell r="J22">
            <v>14445251936.743893</v>
          </cell>
        </row>
        <row r="23">
          <cell r="A23" t="str">
            <v>Severní Afrika a Blízký východ</v>
          </cell>
          <cell r="B23">
            <v>13337160830.543463</v>
          </cell>
          <cell r="C23">
            <v>7786672847.8178749</v>
          </cell>
          <cell r="H23">
            <v>5549722296.0996332</v>
          </cell>
          <cell r="J23">
            <v>765686.6259524601</v>
          </cell>
        </row>
        <row r="24">
          <cell r="A24" t="str">
            <v>Asie a Australie</v>
          </cell>
          <cell r="B24">
            <v>137710444.16106939</v>
          </cell>
          <cell r="H24">
            <v>84839290.559517607</v>
          </cell>
          <cell r="J24">
            <v>9.9296145781408995E-3</v>
          </cell>
        </row>
        <row r="25">
          <cell r="A25" t="str">
            <v>Subsaharská Afrika</v>
          </cell>
          <cell r="B25">
            <v>130367773.32823762</v>
          </cell>
          <cell r="H25">
            <v>130367773.32823762</v>
          </cell>
        </row>
        <row r="26">
          <cell r="A26" t="str">
            <v>Severní Amerika</v>
          </cell>
          <cell r="B26">
            <v>466337630.51935285</v>
          </cell>
          <cell r="G26">
            <v>426018513.55039281</v>
          </cell>
          <cell r="H26">
            <v>40319116.968960002</v>
          </cell>
        </row>
        <row r="27">
          <cell r="A27" t="str">
            <v>Střední a Jižní Amerika</v>
          </cell>
          <cell r="B27">
            <v>33110341.678655002</v>
          </cell>
          <cell r="H27">
            <v>33110341.678655002</v>
          </cell>
        </row>
        <row r="28">
          <cell r="A28" t="str">
            <v>Česká republika</v>
          </cell>
          <cell r="B28">
            <v>16455313391.720291</v>
          </cell>
          <cell r="C28">
            <v>4902115901.7356491</v>
          </cell>
          <cell r="D28">
            <v>1999727911.1100001</v>
          </cell>
          <cell r="G28">
            <v>1770750719.0882964</v>
          </cell>
          <cell r="H28">
            <v>3304593339.0737915</v>
          </cell>
          <cell r="J28">
            <v>344233909.49195099</v>
          </cell>
        </row>
        <row r="34">
          <cell r="C34" t="str">
            <v>Expozice vůči centrálním vládám</v>
          </cell>
          <cell r="D34" t="str">
            <v>Expozice vůči centrálním bankám</v>
          </cell>
          <cell r="E34" t="str">
            <v>Expozice vůči subjektům veřejného sektoru</v>
          </cell>
          <cell r="F34" t="str">
            <v>Expozice vůči mezinárodním rozvojovým bankám</v>
          </cell>
          <cell r="G34" t="str">
            <v>Expozice vůči institucím</v>
          </cell>
          <cell r="H34" t="str">
            <v>Expozice vůči podnikům</v>
          </cell>
          <cell r="I34" t="str">
            <v>Expozice v krytých dluhopisech</v>
          </cell>
          <cell r="J34" t="str">
            <v>Expozice v selhání</v>
          </cell>
          <cell r="K34" t="str">
            <v>Ostatní expozice</v>
          </cell>
        </row>
        <row r="36">
          <cell r="A36" t="str">
            <v>Zemědělství, lesnictví a rybářství</v>
          </cell>
          <cell r="B36">
            <v>0</v>
          </cell>
          <cell r="H36">
            <v>0</v>
          </cell>
        </row>
        <row r="37">
          <cell r="A37" t="str">
            <v>Těžba a dobývání</v>
          </cell>
          <cell r="B37">
            <v>0</v>
          </cell>
          <cell r="J37">
            <v>0</v>
          </cell>
        </row>
        <row r="38">
          <cell r="A38" t="str">
            <v>Zpracovatelský průmysl</v>
          </cell>
          <cell r="B38">
            <v>16682986970.616224</v>
          </cell>
          <cell r="H38">
            <v>6528626021.1272058</v>
          </cell>
          <cell r="J38">
            <v>10154360949.489017</v>
          </cell>
          <cell r="N38">
            <v>19521171.281610496</v>
          </cell>
          <cell r="O38">
            <v>106686635.07999995</v>
          </cell>
        </row>
        <row r="39">
          <cell r="A39" t="str">
            <v>Výroba a rozvod elektřiny, plynu, tepla a klimatizovaného vzduchu</v>
          </cell>
          <cell r="B39">
            <v>51045602211.566956</v>
          </cell>
          <cell r="H39">
            <v>28122542116.803307</v>
          </cell>
          <cell r="J39">
            <v>22923060094.763676</v>
          </cell>
        </row>
        <row r="40">
          <cell r="A40" t="str">
            <v>Stavebnictví</v>
          </cell>
          <cell r="B40">
            <v>3532952636.5155411</v>
          </cell>
          <cell r="H40">
            <v>253418.83</v>
          </cell>
          <cell r="J40">
            <v>3532699217.6855412</v>
          </cell>
          <cell r="N40">
            <v>253418.83000000002</v>
          </cell>
        </row>
        <row r="41">
          <cell r="A41" t="str">
            <v xml:space="preserve">Velkoobchod a maloobchod; opravy a údržba motorových vozidel </v>
          </cell>
          <cell r="B41">
            <v>340911044.51671278</v>
          </cell>
          <cell r="H41">
            <v>146472711.37941247</v>
          </cell>
          <cell r="J41">
            <v>194438333.13730031</v>
          </cell>
          <cell r="N41">
            <v>106153594.4104525</v>
          </cell>
          <cell r="O41">
            <v>194438333.13730031</v>
          </cell>
        </row>
        <row r="42">
          <cell r="A42" t="str">
            <v>Doprava a skladování</v>
          </cell>
          <cell r="B42">
            <v>2058007578.4682078</v>
          </cell>
          <cell r="H42">
            <v>1992607707.497613</v>
          </cell>
        </row>
        <row r="43">
          <cell r="A43" t="str">
            <v xml:space="preserve">Ubytování, stravování a pohostinství </v>
          </cell>
          <cell r="B43">
            <v>765686.6259524601</v>
          </cell>
          <cell r="J43">
            <v>765686.6259524601</v>
          </cell>
        </row>
        <row r="44">
          <cell r="A44" t="str">
            <v>Peněžnictví a pojišťovnictví</v>
          </cell>
          <cell r="B44">
            <v>6815845469.2684164</v>
          </cell>
          <cell r="C44">
            <v>13420633.4089552</v>
          </cell>
          <cell r="D44">
            <v>1999727911.1100001</v>
          </cell>
          <cell r="E44">
            <v>8326443.4290000005</v>
          </cell>
          <cell r="G44">
            <v>4327448753.0262547</v>
          </cell>
          <cell r="H44">
            <v>165284288.68282276</v>
          </cell>
          <cell r="I44">
            <v>0</v>
          </cell>
          <cell r="K44">
            <v>301637439.61138433</v>
          </cell>
        </row>
        <row r="45">
          <cell r="A45" t="str">
            <v>Činnosti v oblasti nemovitostí</v>
          </cell>
          <cell r="B45">
            <v>42813410.799999997</v>
          </cell>
          <cell r="J45">
            <v>42813410.799999997</v>
          </cell>
          <cell r="O45">
            <v>42813410.799999997</v>
          </cell>
        </row>
        <row r="46">
          <cell r="A46" t="str">
            <v>Profesní, vědecké a technické činnosti</v>
          </cell>
          <cell r="B46">
            <v>457148849.30525935</v>
          </cell>
          <cell r="H46">
            <v>456853318.82068014</v>
          </cell>
          <cell r="J46">
            <v>295530.48457918403</v>
          </cell>
          <cell r="N46">
            <v>62690561.620477617</v>
          </cell>
          <cell r="O46">
            <v>295530.47464960022</v>
          </cell>
        </row>
        <row r="47">
          <cell r="A47" t="str">
            <v>Administrativní a podpůrné činnosti</v>
          </cell>
          <cell r="B47">
            <v>1615346448.0033677</v>
          </cell>
          <cell r="H47">
            <v>114795889.08786741</v>
          </cell>
          <cell r="J47">
            <v>1500550558.9154999</v>
          </cell>
        </row>
        <row r="48">
          <cell r="A48" t="str">
            <v>Veřejná správa a obrana; povinné sociální zabezpečení</v>
          </cell>
          <cell r="B48">
            <v>17279869283.831863</v>
          </cell>
          <cell r="C48">
            <v>13455941555.651867</v>
          </cell>
        </row>
        <row r="49">
          <cell r="A49" t="str">
            <v>Činnosti exteritoriálních organizací a orgánů</v>
          </cell>
          <cell r="B49">
            <v>495801362.64924997</v>
          </cell>
          <cell r="F49">
            <v>495801362.64924997</v>
          </cell>
        </row>
        <row r="55">
          <cell r="C55" t="str">
            <v>Expozice vůči centrálním vládám</v>
          </cell>
          <cell r="D55" t="str">
            <v>Expozice vůči centrálním bankám</v>
          </cell>
          <cell r="E55" t="str">
            <v>Expozice vůči subjektům veřejného sektoru</v>
          </cell>
          <cell r="F55" t="str">
            <v>Expozice vůči mezinárodním rozvojovým bankám</v>
          </cell>
          <cell r="G55" t="str">
            <v>Expozice vůči institucím</v>
          </cell>
          <cell r="H55" t="str">
            <v>Expozice vůči podnikům</v>
          </cell>
          <cell r="I55" t="str">
            <v>Expozice v krytých dluhopisech</v>
          </cell>
          <cell r="J55" t="str">
            <v>Expozice v selhání</v>
          </cell>
          <cell r="K55" t="str">
            <v>Ostatní expozice</v>
          </cell>
        </row>
        <row r="57">
          <cell r="A57" t="str">
            <v>Do týdne</v>
          </cell>
          <cell r="C57">
            <v>824518.7289552018</v>
          </cell>
          <cell r="D57">
            <v>1999727911.1100001</v>
          </cell>
          <cell r="E57">
            <v>8326443.4290000005</v>
          </cell>
          <cell r="F57">
            <v>150949.75899999999</v>
          </cell>
          <cell r="G57">
            <v>2204663833.5297875</v>
          </cell>
          <cell r="H57">
            <v>3145598.8302354738</v>
          </cell>
          <cell r="I57">
            <v>0</v>
          </cell>
          <cell r="J57">
            <v>0</v>
          </cell>
          <cell r="K57">
            <v>3823927728.1799998</v>
          </cell>
        </row>
        <row r="58">
          <cell r="A58" t="str">
            <v>promptní (do 1 dne včetně Overnight)</v>
          </cell>
          <cell r="C58">
            <v>824518.7289552018</v>
          </cell>
          <cell r="D58">
            <v>0</v>
          </cell>
          <cell r="E58">
            <v>8326443.4290000005</v>
          </cell>
          <cell r="F58">
            <v>0</v>
          </cell>
          <cell r="G58">
            <v>0</v>
          </cell>
          <cell r="H58">
            <v>1910463.961197596</v>
          </cell>
          <cell r="I58">
            <v>0</v>
          </cell>
          <cell r="J58">
            <v>0</v>
          </cell>
          <cell r="K58">
            <v>3823927728.1799998</v>
          </cell>
        </row>
        <row r="59">
          <cell r="A59" t="str">
            <v>do týdne (2 - 7 dnů včetně)</v>
          </cell>
          <cell r="C59">
            <v>0</v>
          </cell>
          <cell r="D59">
            <v>1999727911.1100001</v>
          </cell>
          <cell r="E59">
            <v>0</v>
          </cell>
          <cell r="F59">
            <v>150949.75899999999</v>
          </cell>
          <cell r="G59">
            <v>2204663833.5297875</v>
          </cell>
          <cell r="H59">
            <v>1235134.8690378701</v>
          </cell>
          <cell r="I59">
            <v>0</v>
          </cell>
          <cell r="J59">
            <v>0</v>
          </cell>
          <cell r="K59">
            <v>0</v>
          </cell>
        </row>
        <row r="60">
          <cell r="A60" t="str">
            <v>Do 1 měsíce</v>
          </cell>
          <cell r="C60">
            <v>410788599.71099991</v>
          </cell>
          <cell r="D60">
            <v>0</v>
          </cell>
          <cell r="E60">
            <v>0</v>
          </cell>
          <cell r="F60">
            <v>0</v>
          </cell>
          <cell r="G60">
            <v>124154477.79791279</v>
          </cell>
          <cell r="H60">
            <v>2507466696.8008327</v>
          </cell>
          <cell r="I60">
            <v>0</v>
          </cell>
          <cell r="J60">
            <v>0</v>
          </cell>
          <cell r="K60">
            <v>0</v>
          </cell>
        </row>
        <row r="61">
          <cell r="A61" t="str">
            <v>Do 3 měsíců</v>
          </cell>
          <cell r="C61">
            <v>2537715692.9905472</v>
          </cell>
          <cell r="D61">
            <v>0</v>
          </cell>
          <cell r="E61">
            <v>0</v>
          </cell>
          <cell r="F61">
            <v>0</v>
          </cell>
          <cell r="G61">
            <v>963839398.76870251</v>
          </cell>
          <cell r="H61">
            <v>5483079327.2597189</v>
          </cell>
          <cell r="I61">
            <v>0</v>
          </cell>
          <cell r="J61">
            <v>0</v>
          </cell>
          <cell r="K61">
            <v>0</v>
          </cell>
        </row>
        <row r="62">
          <cell r="A62" t="str">
            <v>2 měsíce</v>
          </cell>
          <cell r="C62">
            <v>29299108.080452498</v>
          </cell>
          <cell r="D62">
            <v>0</v>
          </cell>
          <cell r="E62">
            <v>0</v>
          </cell>
          <cell r="F62">
            <v>0</v>
          </cell>
          <cell r="G62">
            <v>680557941.00925004</v>
          </cell>
          <cell r="H62">
            <v>5007781430.1374702</v>
          </cell>
          <cell r="I62">
            <v>0</v>
          </cell>
          <cell r="J62">
            <v>0</v>
          </cell>
          <cell r="K62">
            <v>0</v>
          </cell>
        </row>
        <row r="63">
          <cell r="A63" t="str">
            <v>3 měsíce</v>
          </cell>
          <cell r="C63">
            <v>2508416584.9100947</v>
          </cell>
          <cell r="D63">
            <v>0</v>
          </cell>
          <cell r="E63">
            <v>0</v>
          </cell>
          <cell r="F63">
            <v>0</v>
          </cell>
          <cell r="G63">
            <v>283281457.75945246</v>
          </cell>
          <cell r="H63">
            <v>475297897.12225002</v>
          </cell>
          <cell r="I63">
            <v>0</v>
          </cell>
          <cell r="J63">
            <v>0</v>
          </cell>
          <cell r="K63">
            <v>0</v>
          </cell>
        </row>
        <row r="64">
          <cell r="A64" t="str">
            <v>Do 6 měsíců</v>
          </cell>
          <cell r="C64">
            <v>671343234.15667284</v>
          </cell>
          <cell r="D64">
            <v>0</v>
          </cell>
          <cell r="E64">
            <v>0</v>
          </cell>
          <cell r="F64">
            <v>0</v>
          </cell>
          <cell r="G64">
            <v>5272604.75</v>
          </cell>
          <cell r="H64">
            <v>852424222.33881772</v>
          </cell>
          <cell r="I64">
            <v>0</v>
          </cell>
          <cell r="J64">
            <v>0</v>
          </cell>
          <cell r="K64">
            <v>0</v>
          </cell>
        </row>
        <row r="65">
          <cell r="A65" t="str">
            <v>4 měsíce</v>
          </cell>
          <cell r="C65">
            <v>20368664.637892503</v>
          </cell>
          <cell r="D65">
            <v>0</v>
          </cell>
          <cell r="E65">
            <v>0</v>
          </cell>
          <cell r="F65">
            <v>0</v>
          </cell>
          <cell r="G65">
            <v>5272604.75</v>
          </cell>
          <cell r="H65">
            <v>495880064.79854745</v>
          </cell>
          <cell r="I65">
            <v>0</v>
          </cell>
          <cell r="J65">
            <v>0</v>
          </cell>
          <cell r="K65">
            <v>0</v>
          </cell>
        </row>
        <row r="66">
          <cell r="A66" t="str">
            <v>5 měsíců</v>
          </cell>
          <cell r="C66">
            <v>15494714.939189998</v>
          </cell>
          <cell r="D66">
            <v>0</v>
          </cell>
          <cell r="E66">
            <v>0</v>
          </cell>
          <cell r="F66">
            <v>0</v>
          </cell>
          <cell r="G66">
            <v>0</v>
          </cell>
          <cell r="H66">
            <v>146492544.6869525</v>
          </cell>
          <cell r="I66">
            <v>0</v>
          </cell>
          <cell r="J66">
            <v>0</v>
          </cell>
          <cell r="K66">
            <v>0</v>
          </cell>
        </row>
        <row r="67">
          <cell r="A67" t="str">
            <v>6 měsíců</v>
          </cell>
          <cell r="C67">
            <v>635479854.57959032</v>
          </cell>
          <cell r="D67">
            <v>0</v>
          </cell>
          <cell r="E67">
            <v>0</v>
          </cell>
          <cell r="F67">
            <v>0</v>
          </cell>
          <cell r="G67">
            <v>0</v>
          </cell>
          <cell r="H67">
            <v>210051612.85331765</v>
          </cell>
          <cell r="I67">
            <v>0</v>
          </cell>
          <cell r="J67">
            <v>0</v>
          </cell>
          <cell r="K67">
            <v>0</v>
          </cell>
        </row>
        <row r="68">
          <cell r="A68" t="str">
            <v>Do 1 roku</v>
          </cell>
          <cell r="C68">
            <v>4279106564.807642</v>
          </cell>
          <cell r="D68">
            <v>0</v>
          </cell>
          <cell r="E68">
            <v>0</v>
          </cell>
          <cell r="F68">
            <v>2849808.1402499997</v>
          </cell>
          <cell r="G68">
            <v>0</v>
          </cell>
          <cell r="H68">
            <v>19009698123.531384</v>
          </cell>
          <cell r="I68">
            <v>0</v>
          </cell>
          <cell r="J68">
            <v>0</v>
          </cell>
          <cell r="K68">
            <v>145340354.72138429</v>
          </cell>
        </row>
        <row r="69">
          <cell r="A69" t="str">
            <v>7 měsíců</v>
          </cell>
          <cell r="C69">
            <v>2680398141.3887973</v>
          </cell>
          <cell r="D69">
            <v>0</v>
          </cell>
          <cell r="E69">
            <v>0</v>
          </cell>
          <cell r="F69">
            <v>762016.36070249998</v>
          </cell>
          <cell r="G69">
            <v>0</v>
          </cell>
          <cell r="H69">
            <v>6596742399.4313631</v>
          </cell>
          <cell r="I69">
            <v>0</v>
          </cell>
          <cell r="J69">
            <v>0</v>
          </cell>
          <cell r="K69">
            <v>0</v>
          </cell>
        </row>
        <row r="70">
          <cell r="A70" t="str">
            <v>8 měsíců</v>
          </cell>
          <cell r="C70">
            <v>2889055.56</v>
          </cell>
          <cell r="D70">
            <v>0</v>
          </cell>
          <cell r="E70">
            <v>0</v>
          </cell>
          <cell r="F70">
            <v>0</v>
          </cell>
          <cell r="G70">
            <v>0</v>
          </cell>
          <cell r="H70">
            <v>10368342598.270405</v>
          </cell>
          <cell r="I70">
            <v>0</v>
          </cell>
          <cell r="J70">
            <v>0</v>
          </cell>
          <cell r="K70">
            <v>0</v>
          </cell>
        </row>
        <row r="71">
          <cell r="A71" t="str">
            <v>9 měsíců</v>
          </cell>
          <cell r="C71">
            <v>1135416.6599999999</v>
          </cell>
          <cell r="D71">
            <v>0</v>
          </cell>
          <cell r="E71">
            <v>0</v>
          </cell>
          <cell r="F71">
            <v>0</v>
          </cell>
          <cell r="G71">
            <v>0</v>
          </cell>
          <cell r="H71">
            <v>0</v>
          </cell>
          <cell r="I71">
            <v>0</v>
          </cell>
          <cell r="J71">
            <v>0</v>
          </cell>
          <cell r="K71">
            <v>0</v>
          </cell>
        </row>
        <row r="72">
          <cell r="A72" t="str">
            <v>10 měsíců</v>
          </cell>
          <cell r="C72">
            <v>3394416.67</v>
          </cell>
          <cell r="D72">
            <v>0</v>
          </cell>
          <cell r="E72">
            <v>0</v>
          </cell>
          <cell r="F72">
            <v>2087791.7795475</v>
          </cell>
          <cell r="G72">
            <v>0</v>
          </cell>
          <cell r="H72">
            <v>0</v>
          </cell>
          <cell r="I72">
            <v>0</v>
          </cell>
          <cell r="J72">
            <v>0</v>
          </cell>
          <cell r="K72">
            <v>0</v>
          </cell>
        </row>
        <row r="73">
          <cell r="A73" t="str">
            <v>11 měsíců</v>
          </cell>
          <cell r="C73">
            <v>1545864794.23</v>
          </cell>
          <cell r="D73">
            <v>0</v>
          </cell>
          <cell r="E73">
            <v>0</v>
          </cell>
          <cell r="F73">
            <v>0</v>
          </cell>
          <cell r="G73">
            <v>0</v>
          </cell>
          <cell r="H73">
            <v>1625766372.0107164</v>
          </cell>
          <cell r="I73">
            <v>0</v>
          </cell>
          <cell r="J73">
            <v>0</v>
          </cell>
          <cell r="K73">
            <v>0</v>
          </cell>
        </row>
        <row r="74">
          <cell r="A74" t="str">
            <v>12 měsíců</v>
          </cell>
          <cell r="C74">
            <v>45424740.298845001</v>
          </cell>
          <cell r="D74">
            <v>0</v>
          </cell>
          <cell r="E74">
            <v>0</v>
          </cell>
          <cell r="F74">
            <v>0</v>
          </cell>
          <cell r="G74">
            <v>0</v>
          </cell>
          <cell r="H74">
            <v>418846753.8189019</v>
          </cell>
          <cell r="I74">
            <v>0</v>
          </cell>
          <cell r="J74">
            <v>0</v>
          </cell>
          <cell r="K74">
            <v>145340354.72138429</v>
          </cell>
        </row>
        <row r="75">
          <cell r="A75" t="str">
            <v>Do 2 let</v>
          </cell>
          <cell r="C75">
            <v>2436776355.1899996</v>
          </cell>
          <cell r="D75">
            <v>0</v>
          </cell>
          <cell r="E75">
            <v>0</v>
          </cell>
          <cell r="F75">
            <v>147087616.24999997</v>
          </cell>
          <cell r="G75">
            <v>343626270.67985028</v>
          </cell>
          <cell r="H75">
            <v>1813937811.4690175</v>
          </cell>
          <cell r="I75">
            <v>0</v>
          </cell>
          <cell r="J75">
            <v>0</v>
          </cell>
          <cell r="K75">
            <v>0</v>
          </cell>
        </row>
        <row r="76">
          <cell r="A76" t="str">
            <v>1 - 1,5 roku</v>
          </cell>
          <cell r="C76">
            <v>289767714.60000002</v>
          </cell>
          <cell r="D76">
            <v>0</v>
          </cell>
          <cell r="E76">
            <v>0</v>
          </cell>
          <cell r="F76">
            <v>0</v>
          </cell>
          <cell r="G76">
            <v>290605209.25823039</v>
          </cell>
          <cell r="H76">
            <v>612202763.71719241</v>
          </cell>
          <cell r="I76">
            <v>0</v>
          </cell>
          <cell r="J76">
            <v>0</v>
          </cell>
          <cell r="K76">
            <v>0</v>
          </cell>
        </row>
        <row r="77">
          <cell r="A77" t="str">
            <v>1,5 - 2 roky</v>
          </cell>
          <cell r="C77">
            <v>2147008640.5899999</v>
          </cell>
          <cell r="D77">
            <v>0</v>
          </cell>
          <cell r="E77">
            <v>0</v>
          </cell>
          <cell r="F77">
            <v>147087616.24999997</v>
          </cell>
          <cell r="G77">
            <v>53021061.421619996</v>
          </cell>
          <cell r="H77">
            <v>1201735047.7518249</v>
          </cell>
          <cell r="I77">
            <v>0</v>
          </cell>
          <cell r="J77">
            <v>0</v>
          </cell>
          <cell r="K77">
            <v>0</v>
          </cell>
        </row>
        <row r="78">
          <cell r="A78" t="str">
            <v>Do 5 let</v>
          </cell>
          <cell r="C78">
            <v>1001538415.3975968</v>
          </cell>
          <cell r="D78">
            <v>0</v>
          </cell>
          <cell r="E78">
            <v>0</v>
          </cell>
          <cell r="F78">
            <v>206346414.74999997</v>
          </cell>
          <cell r="G78">
            <v>402159667.5</v>
          </cell>
          <cell r="H78">
            <v>3338915899.4103551</v>
          </cell>
          <cell r="I78">
            <v>0</v>
          </cell>
          <cell r="J78">
            <v>0</v>
          </cell>
          <cell r="K78">
            <v>0</v>
          </cell>
        </row>
        <row r="79">
          <cell r="A79" t="str">
            <v>2 - 3 roky</v>
          </cell>
          <cell r="C79">
            <v>524966604.92944485</v>
          </cell>
          <cell r="D79">
            <v>0</v>
          </cell>
          <cell r="E79">
            <v>0</v>
          </cell>
          <cell r="F79">
            <v>145068848.74999997</v>
          </cell>
          <cell r="G79">
            <v>383622467.5</v>
          </cell>
          <cell r="H79">
            <v>537392496.25920248</v>
          </cell>
          <cell r="I79">
            <v>0</v>
          </cell>
          <cell r="J79">
            <v>0</v>
          </cell>
          <cell r="K79">
            <v>0</v>
          </cell>
        </row>
        <row r="80">
          <cell r="A80" t="str">
            <v>3 - 4 roky</v>
          </cell>
          <cell r="C80">
            <v>285943028.54904473</v>
          </cell>
          <cell r="D80">
            <v>0</v>
          </cell>
          <cell r="E80">
            <v>0</v>
          </cell>
          <cell r="F80">
            <v>0</v>
          </cell>
          <cell r="G80">
            <v>17296000</v>
          </cell>
          <cell r="H80">
            <v>42619540.0709574</v>
          </cell>
          <cell r="I80">
            <v>0</v>
          </cell>
          <cell r="J80">
            <v>0</v>
          </cell>
          <cell r="K80">
            <v>0</v>
          </cell>
        </row>
        <row r="81">
          <cell r="A81" t="str">
            <v>4 - 5 let</v>
          </cell>
          <cell r="C81">
            <v>190628781.9191075</v>
          </cell>
          <cell r="D81">
            <v>0</v>
          </cell>
          <cell r="E81">
            <v>0</v>
          </cell>
          <cell r="F81">
            <v>61277566</v>
          </cell>
          <cell r="G81">
            <v>1241200</v>
          </cell>
          <cell r="H81">
            <v>2758903863.0801945</v>
          </cell>
          <cell r="I81">
            <v>0</v>
          </cell>
          <cell r="J81">
            <v>0</v>
          </cell>
          <cell r="K81">
            <v>0</v>
          </cell>
        </row>
        <row r="82">
          <cell r="A82" t="str">
            <v>Nad 5 let</v>
          </cell>
          <cell r="C82">
            <v>2163946802.5684052</v>
          </cell>
          <cell r="D82">
            <v>0</v>
          </cell>
          <cell r="E82">
            <v>0</v>
          </cell>
          <cell r="F82">
            <v>139366573.75</v>
          </cell>
          <cell r="G82">
            <v>283732500</v>
          </cell>
          <cell r="H82">
            <v>4518767792.5885515</v>
          </cell>
          <cell r="I82">
            <v>0</v>
          </cell>
          <cell r="J82">
            <v>0</v>
          </cell>
          <cell r="K82">
            <v>156297084.88999999</v>
          </cell>
        </row>
        <row r="83">
          <cell r="A83" t="str">
            <v>5 - 6 let</v>
          </cell>
          <cell r="C83">
            <v>452684447.21920246</v>
          </cell>
          <cell r="D83">
            <v>0</v>
          </cell>
          <cell r="E83">
            <v>0</v>
          </cell>
          <cell r="F83">
            <v>0</v>
          </cell>
          <cell r="G83">
            <v>279678750</v>
          </cell>
          <cell r="H83">
            <v>2405371053.8768921</v>
          </cell>
          <cell r="I83">
            <v>0</v>
          </cell>
          <cell r="J83">
            <v>0</v>
          </cell>
          <cell r="K83">
            <v>156297084.88999999</v>
          </cell>
        </row>
        <row r="84">
          <cell r="A84" t="str">
            <v>6 - 7 let</v>
          </cell>
          <cell r="C84">
            <v>562479410.60975003</v>
          </cell>
          <cell r="D84">
            <v>0</v>
          </cell>
          <cell r="E84">
            <v>0</v>
          </cell>
          <cell r="F84">
            <v>139366573.75</v>
          </cell>
          <cell r="G84">
            <v>4053750</v>
          </cell>
          <cell r="H84">
            <v>393699844.77968007</v>
          </cell>
          <cell r="I84">
            <v>0</v>
          </cell>
          <cell r="J84">
            <v>0</v>
          </cell>
          <cell r="K84">
            <v>0</v>
          </cell>
        </row>
        <row r="85">
          <cell r="A85" t="str">
            <v>7 - 8 let</v>
          </cell>
          <cell r="C85">
            <v>1014315518.8394524</v>
          </cell>
          <cell r="D85">
            <v>0</v>
          </cell>
          <cell r="E85">
            <v>0</v>
          </cell>
          <cell r="F85">
            <v>0</v>
          </cell>
          <cell r="G85">
            <v>0</v>
          </cell>
          <cell r="H85">
            <v>551178580.23163652</v>
          </cell>
          <cell r="I85">
            <v>0</v>
          </cell>
          <cell r="J85">
            <v>0</v>
          </cell>
          <cell r="K85">
            <v>0</v>
          </cell>
        </row>
        <row r="86">
          <cell r="A86" t="str">
            <v>8 - 9 let</v>
          </cell>
          <cell r="C86">
            <v>16957425.899999999</v>
          </cell>
          <cell r="D86">
            <v>0</v>
          </cell>
          <cell r="E86">
            <v>0</v>
          </cell>
          <cell r="F86">
            <v>0</v>
          </cell>
          <cell r="G86">
            <v>0</v>
          </cell>
          <cell r="H86">
            <v>0</v>
          </cell>
          <cell r="I86">
            <v>0</v>
          </cell>
          <cell r="J86">
            <v>0</v>
          </cell>
          <cell r="K86">
            <v>0</v>
          </cell>
        </row>
        <row r="87">
          <cell r="A87" t="str">
            <v>9 - 10 let</v>
          </cell>
          <cell r="C87">
            <v>0</v>
          </cell>
          <cell r="D87">
            <v>0</v>
          </cell>
          <cell r="E87">
            <v>0</v>
          </cell>
          <cell r="F87">
            <v>0</v>
          </cell>
          <cell r="G87">
            <v>0</v>
          </cell>
          <cell r="H87">
            <v>0</v>
          </cell>
          <cell r="I87">
            <v>0</v>
          </cell>
          <cell r="J87">
            <v>0</v>
          </cell>
          <cell r="K87">
            <v>0</v>
          </cell>
        </row>
        <row r="88">
          <cell r="A88" t="str">
            <v>více než 10 let</v>
          </cell>
          <cell r="C88">
            <v>117510000</v>
          </cell>
          <cell r="D88">
            <v>0</v>
          </cell>
          <cell r="E88">
            <v>0</v>
          </cell>
          <cell r="F88">
            <v>0</v>
          </cell>
          <cell r="G88">
            <v>0</v>
          </cell>
          <cell r="H88">
            <v>1168518313.7003396</v>
          </cell>
          <cell r="I88">
            <v>0</v>
          </cell>
          <cell r="J88">
            <v>0</v>
          </cell>
          <cell r="K88">
            <v>0</v>
          </cell>
        </row>
        <row r="89">
          <cell r="A89" t="str">
            <v>V selhání</v>
          </cell>
          <cell r="J89">
            <v>38381705658.382149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 val="6"/>
      <sheetName val="7"/>
    </sheetNames>
    <sheetDataSet>
      <sheetData sheetId="0"/>
      <sheetData sheetId="1">
        <row r="6">
          <cell r="H6">
            <v>88686214178.850006</v>
          </cell>
        </row>
        <row r="7">
          <cell r="H7">
            <v>1003974451.64</v>
          </cell>
        </row>
        <row r="9">
          <cell r="H9">
            <v>6162862753.8900003</v>
          </cell>
          <cell r="K9">
            <v>6162862753.8900003</v>
          </cell>
        </row>
        <row r="15">
          <cell r="H15">
            <v>77443135047.820007</v>
          </cell>
        </row>
        <row r="17">
          <cell r="H17">
            <v>4076241925.5</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eba.europa.eu/documents/10180/741903/EBA-GL-2014-03+Guidelines+on+the+disclosure+of+asset+encumbrance.pdf/c65a7f66-9fa5-435b-b843-3476a8b58d66"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documents/10180/459196/EBA+CP+2013+41+%28Draft+CP+on+draft+ITS+on+disclosure+of+leverage+ratio%2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eur-lex.europa.eu/LexUriServ/LexUriServ.do?uri=OJ:L:2013:355:0060:0088:CS:PDF" TargetMode="External"/><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47"/>
  <sheetViews>
    <sheetView showGridLines="0" tabSelected="1" zoomScale="80" zoomScaleNormal="80" workbookViewId="0">
      <pane xSplit="4" ySplit="4" topLeftCell="E5" activePane="bottomRight" state="frozen"/>
      <selection sqref="A1:D1"/>
      <selection pane="topRight" sqref="A1:D1"/>
      <selection pane="bottomLeft" sqref="A1:D1"/>
      <selection pane="bottomRight" activeCell="C2" sqref="C2"/>
    </sheetView>
  </sheetViews>
  <sheetFormatPr defaultRowHeight="15"/>
  <cols>
    <col min="1" max="1" width="10.85546875" customWidth="1"/>
    <col min="2" max="2" width="90.5703125" customWidth="1"/>
    <col min="3" max="3" width="19.140625" customWidth="1"/>
    <col min="4" max="4" width="15.7109375" customWidth="1"/>
    <col min="5" max="8" width="15.7109375" hidden="1" customWidth="1"/>
    <col min="9" max="11" width="9.140625" customWidth="1"/>
  </cols>
  <sheetData>
    <row r="1" spans="1:8" ht="34.5" customHeight="1" thickBot="1">
      <c r="A1" s="891" t="s">
        <v>1036</v>
      </c>
      <c r="B1" s="892"/>
      <c r="C1" s="892"/>
      <c r="D1" s="893"/>
      <c r="E1" s="522" t="s">
        <v>979</v>
      </c>
      <c r="F1" s="522" t="s">
        <v>980</v>
      </c>
      <c r="G1" s="522" t="s">
        <v>981</v>
      </c>
      <c r="H1" s="522" t="s">
        <v>982</v>
      </c>
    </row>
    <row r="2" spans="1:8">
      <c r="A2" s="197" t="s">
        <v>831</v>
      </c>
      <c r="B2" s="198"/>
      <c r="C2" s="504" t="s">
        <v>1360</v>
      </c>
      <c r="D2" s="894" t="s">
        <v>968</v>
      </c>
      <c r="E2" s="520" t="s">
        <v>1258</v>
      </c>
      <c r="F2" s="520" t="s">
        <v>1259</v>
      </c>
      <c r="G2" s="520" t="s">
        <v>1260</v>
      </c>
      <c r="H2" s="521" t="s">
        <v>1261</v>
      </c>
    </row>
    <row r="3" spans="1:8" ht="15.75" thickBot="1">
      <c r="A3" s="239" t="s">
        <v>832</v>
      </c>
      <c r="B3" s="199"/>
      <c r="C3" s="828" t="s">
        <v>1253</v>
      </c>
      <c r="D3" s="895"/>
    </row>
    <row r="4" spans="1:8" ht="45.75" customHeight="1" thickBot="1">
      <c r="A4" s="898"/>
      <c r="B4" s="899"/>
      <c r="C4" s="886" t="s">
        <v>833</v>
      </c>
      <c r="D4" s="896"/>
    </row>
    <row r="5" spans="1:8">
      <c r="A5" s="172" t="s">
        <v>716</v>
      </c>
      <c r="B5" s="501" t="s">
        <v>245</v>
      </c>
      <c r="C5" s="301" t="s">
        <v>94</v>
      </c>
      <c r="D5" s="311" t="s">
        <v>1061</v>
      </c>
      <c r="E5" s="830"/>
      <c r="F5" s="830"/>
      <c r="G5" s="830"/>
      <c r="H5" s="830"/>
    </row>
    <row r="6" spans="1:8">
      <c r="A6" s="173" t="s">
        <v>717</v>
      </c>
      <c r="B6" s="501" t="s">
        <v>246</v>
      </c>
      <c r="C6" s="302" t="s">
        <v>94</v>
      </c>
      <c r="D6" s="311" t="s">
        <v>1061</v>
      </c>
      <c r="E6" s="830"/>
      <c r="F6" s="830"/>
      <c r="G6" s="830"/>
      <c r="H6" s="830"/>
    </row>
    <row r="7" spans="1:8">
      <c r="A7" s="173" t="s">
        <v>718</v>
      </c>
      <c r="B7" s="501" t="s">
        <v>21</v>
      </c>
      <c r="C7" s="302" t="s">
        <v>94</v>
      </c>
      <c r="D7" s="503" t="s">
        <v>1061</v>
      </c>
      <c r="E7" s="830"/>
      <c r="F7" s="830"/>
      <c r="G7" s="830"/>
      <c r="H7" s="830"/>
    </row>
    <row r="8" spans="1:8">
      <c r="A8" s="204" t="s">
        <v>719</v>
      </c>
      <c r="B8" s="502" t="s">
        <v>1052</v>
      </c>
      <c r="C8" s="303" t="s">
        <v>94</v>
      </c>
      <c r="D8" s="514" t="s">
        <v>1061</v>
      </c>
      <c r="E8" s="830"/>
      <c r="F8" s="830"/>
      <c r="G8" s="830"/>
      <c r="H8" s="830"/>
    </row>
    <row r="9" spans="1:8">
      <c r="A9" s="204" t="s">
        <v>720</v>
      </c>
      <c r="B9" s="502" t="s">
        <v>1053</v>
      </c>
      <c r="C9" s="303" t="s">
        <v>94</v>
      </c>
      <c r="D9" s="514" t="s">
        <v>1061</v>
      </c>
      <c r="E9" s="830"/>
      <c r="F9" s="830"/>
      <c r="G9" s="830"/>
      <c r="H9" s="830"/>
    </row>
    <row r="10" spans="1:8">
      <c r="A10" s="204" t="s">
        <v>721</v>
      </c>
      <c r="B10" s="502" t="s">
        <v>1037</v>
      </c>
      <c r="C10" s="303" t="s">
        <v>974</v>
      </c>
      <c r="D10" s="514" t="s">
        <v>1061</v>
      </c>
      <c r="E10" s="830"/>
      <c r="F10" s="830"/>
      <c r="G10" s="830"/>
      <c r="H10" s="830"/>
    </row>
    <row r="11" spans="1:8">
      <c r="A11" s="204" t="s">
        <v>722</v>
      </c>
      <c r="B11" s="502" t="s">
        <v>1038</v>
      </c>
      <c r="C11" s="303" t="s">
        <v>974</v>
      </c>
      <c r="D11" s="514" t="s">
        <v>1062</v>
      </c>
    </row>
    <row r="12" spans="1:8">
      <c r="A12" s="204" t="s">
        <v>965</v>
      </c>
      <c r="B12" s="502" t="s">
        <v>1054</v>
      </c>
      <c r="C12" s="303" t="s">
        <v>94</v>
      </c>
      <c r="D12" s="514" t="s">
        <v>1061</v>
      </c>
      <c r="E12" s="830"/>
      <c r="F12" s="830"/>
      <c r="G12" s="830"/>
      <c r="H12" s="830"/>
    </row>
    <row r="13" spans="1:8">
      <c r="A13" s="204" t="s">
        <v>723</v>
      </c>
      <c r="B13" s="502" t="s">
        <v>1055</v>
      </c>
      <c r="C13" s="303" t="s">
        <v>94</v>
      </c>
      <c r="D13" s="514" t="s">
        <v>1061</v>
      </c>
      <c r="E13" s="830"/>
      <c r="F13" s="830"/>
      <c r="G13" s="830"/>
      <c r="H13" s="830"/>
    </row>
    <row r="14" spans="1:8">
      <c r="A14" s="204" t="s">
        <v>984</v>
      </c>
      <c r="B14" s="502" t="s">
        <v>1039</v>
      </c>
      <c r="C14" s="303" t="s">
        <v>974</v>
      </c>
      <c r="D14" s="514" t="s">
        <v>1061</v>
      </c>
      <c r="E14" s="830"/>
      <c r="F14" s="830"/>
      <c r="G14" s="830"/>
      <c r="H14" s="830"/>
    </row>
    <row r="15" spans="1:8">
      <c r="A15" s="174" t="s">
        <v>724</v>
      </c>
      <c r="B15" s="501" t="s">
        <v>23</v>
      </c>
      <c r="C15" s="304" t="s">
        <v>94</v>
      </c>
      <c r="D15" s="519" t="s">
        <v>1061</v>
      </c>
      <c r="E15" s="830"/>
      <c r="F15" s="830"/>
      <c r="G15" s="830"/>
      <c r="H15" s="830"/>
    </row>
    <row r="16" spans="1:8">
      <c r="A16" s="204" t="s">
        <v>725</v>
      </c>
      <c r="B16" s="502" t="s">
        <v>1056</v>
      </c>
      <c r="C16" s="303" t="s">
        <v>94</v>
      </c>
      <c r="D16" s="514" t="s">
        <v>1061</v>
      </c>
      <c r="E16" s="830"/>
      <c r="F16" s="830"/>
      <c r="G16" s="830"/>
      <c r="H16" s="830"/>
    </row>
    <row r="17" spans="1:8">
      <c r="A17" s="204" t="s">
        <v>726</v>
      </c>
      <c r="B17" s="502" t="s">
        <v>1057</v>
      </c>
      <c r="C17" s="305" t="s">
        <v>94</v>
      </c>
      <c r="D17" s="514" t="s">
        <v>1061</v>
      </c>
      <c r="F17" s="830"/>
      <c r="G17" s="830"/>
      <c r="H17" s="830"/>
    </row>
    <row r="18" spans="1:8">
      <c r="A18" s="204" t="s">
        <v>727</v>
      </c>
      <c r="B18" s="502" t="s">
        <v>1058</v>
      </c>
      <c r="C18" s="305" t="s">
        <v>94</v>
      </c>
      <c r="D18" s="514" t="s">
        <v>1062</v>
      </c>
      <c r="E18" s="830"/>
      <c r="F18" s="830"/>
      <c r="G18" s="830"/>
      <c r="H18" s="830"/>
    </row>
    <row r="19" spans="1:8">
      <c r="A19" s="174" t="s">
        <v>728</v>
      </c>
      <c r="B19" s="501" t="s">
        <v>25</v>
      </c>
      <c r="C19" s="500" t="s">
        <v>94</v>
      </c>
      <c r="D19" s="519" t="s">
        <v>1061</v>
      </c>
      <c r="E19" s="830"/>
      <c r="F19" s="830"/>
      <c r="G19" s="830"/>
      <c r="H19" s="830"/>
    </row>
    <row r="20" spans="1:8">
      <c r="A20" s="174" t="s">
        <v>729</v>
      </c>
      <c r="B20" s="501" t="s">
        <v>26</v>
      </c>
      <c r="C20" s="306" t="s">
        <v>94</v>
      </c>
      <c r="D20" s="519" t="s">
        <v>1061</v>
      </c>
      <c r="E20" s="830"/>
      <c r="F20" s="830"/>
      <c r="G20" s="830"/>
      <c r="H20" s="830"/>
    </row>
    <row r="21" spans="1:8">
      <c r="A21" s="173" t="s">
        <v>730</v>
      </c>
      <c r="B21" s="501" t="s">
        <v>27</v>
      </c>
      <c r="C21" s="307" t="s">
        <v>94</v>
      </c>
      <c r="D21" s="519" t="s">
        <v>1061</v>
      </c>
      <c r="E21" s="830"/>
      <c r="F21" s="830"/>
      <c r="G21" s="830"/>
      <c r="H21" s="830"/>
    </row>
    <row r="22" spans="1:8">
      <c r="A22" s="173" t="s">
        <v>731</v>
      </c>
      <c r="B22" s="501" t="s">
        <v>28</v>
      </c>
      <c r="C22" s="307" t="s">
        <v>94</v>
      </c>
      <c r="D22" s="519" t="s">
        <v>1061</v>
      </c>
      <c r="E22" s="830"/>
      <c r="F22" s="830"/>
      <c r="G22" s="830"/>
      <c r="H22" s="830"/>
    </row>
    <row r="23" spans="1:8">
      <c r="A23" s="173" t="s">
        <v>732</v>
      </c>
      <c r="B23" s="501" t="s">
        <v>29</v>
      </c>
      <c r="C23" s="307" t="s">
        <v>94</v>
      </c>
      <c r="D23" s="519" t="s">
        <v>1062</v>
      </c>
    </row>
    <row r="24" spans="1:8">
      <c r="A24" s="173" t="s">
        <v>733</v>
      </c>
      <c r="B24" s="501" t="s">
        <v>30</v>
      </c>
      <c r="C24" s="307" t="s">
        <v>94</v>
      </c>
      <c r="D24" s="519" t="s">
        <v>1061</v>
      </c>
      <c r="E24" s="830"/>
      <c r="F24" s="830"/>
      <c r="G24" s="830"/>
      <c r="H24" s="830"/>
    </row>
    <row r="25" spans="1:8">
      <c r="A25" s="173" t="s">
        <v>734</v>
      </c>
      <c r="B25" s="501" t="s">
        <v>249</v>
      </c>
      <c r="C25" s="307" t="s">
        <v>94</v>
      </c>
      <c r="D25" s="519" t="s">
        <v>1062</v>
      </c>
    </row>
    <row r="26" spans="1:8">
      <c r="A26" s="173" t="s">
        <v>735</v>
      </c>
      <c r="B26" s="501" t="s">
        <v>250</v>
      </c>
      <c r="C26" s="307" t="s">
        <v>94</v>
      </c>
      <c r="D26" s="519" t="s">
        <v>1062</v>
      </c>
    </row>
    <row r="27" spans="1:8">
      <c r="A27" s="173" t="s">
        <v>736</v>
      </c>
      <c r="B27" s="501" t="s">
        <v>252</v>
      </c>
      <c r="C27" s="307" t="s">
        <v>94</v>
      </c>
      <c r="D27" s="519" t="s">
        <v>1062</v>
      </c>
    </row>
    <row r="28" spans="1:8">
      <c r="A28" s="173" t="s">
        <v>737</v>
      </c>
      <c r="B28" s="501" t="s">
        <v>251</v>
      </c>
      <c r="C28" s="307" t="s">
        <v>94</v>
      </c>
      <c r="D28" s="815" t="s">
        <v>1062</v>
      </c>
    </row>
    <row r="29" spans="1:8">
      <c r="A29" s="204" t="s">
        <v>738</v>
      </c>
      <c r="B29" s="502" t="s">
        <v>1040</v>
      </c>
      <c r="C29" s="308" t="s">
        <v>94</v>
      </c>
      <c r="D29" s="514" t="s">
        <v>1061</v>
      </c>
      <c r="E29" s="830"/>
      <c r="F29" s="830"/>
      <c r="G29" s="830"/>
      <c r="H29" s="830"/>
    </row>
    <row r="30" spans="1:8">
      <c r="A30" s="204" t="s">
        <v>739</v>
      </c>
      <c r="B30" s="502" t="s">
        <v>1059</v>
      </c>
      <c r="C30" s="308" t="s">
        <v>94</v>
      </c>
      <c r="D30" s="514" t="s">
        <v>1061</v>
      </c>
      <c r="E30" s="830"/>
      <c r="F30" s="830"/>
      <c r="G30" s="830"/>
      <c r="H30" s="830"/>
    </row>
    <row r="31" spans="1:8">
      <c r="A31" s="204" t="s">
        <v>823</v>
      </c>
      <c r="B31" s="502" t="s">
        <v>1051</v>
      </c>
      <c r="C31" s="308" t="s">
        <v>94</v>
      </c>
      <c r="D31" s="514" t="s">
        <v>1061</v>
      </c>
      <c r="E31" s="830"/>
      <c r="F31" s="830"/>
      <c r="G31" s="830"/>
      <c r="H31" s="830"/>
    </row>
    <row r="32" spans="1:8">
      <c r="A32" s="204" t="s">
        <v>740</v>
      </c>
      <c r="B32" s="502" t="s">
        <v>1050</v>
      </c>
      <c r="C32" s="305" t="s">
        <v>94</v>
      </c>
      <c r="D32" s="514" t="s">
        <v>1061</v>
      </c>
      <c r="E32" s="830"/>
      <c r="F32" s="830"/>
      <c r="G32" s="830"/>
      <c r="H32" s="830"/>
    </row>
    <row r="33" spans="1:8">
      <c r="A33" s="174" t="s">
        <v>770</v>
      </c>
      <c r="B33" s="501" t="s">
        <v>782</v>
      </c>
      <c r="C33" s="307" t="s">
        <v>94</v>
      </c>
      <c r="D33" s="519" t="s">
        <v>1062</v>
      </c>
    </row>
    <row r="34" spans="1:8">
      <c r="A34" s="204" t="s">
        <v>771</v>
      </c>
      <c r="B34" s="502" t="s">
        <v>1060</v>
      </c>
      <c r="C34" s="308" t="s">
        <v>94</v>
      </c>
      <c r="D34" s="514" t="s">
        <v>1061</v>
      </c>
      <c r="E34" s="830"/>
      <c r="F34" s="830"/>
      <c r="G34" s="830"/>
      <c r="H34" s="830"/>
    </row>
    <row r="35" spans="1:8">
      <c r="A35" s="174" t="s">
        <v>772</v>
      </c>
      <c r="B35" s="501" t="s">
        <v>780</v>
      </c>
      <c r="C35" s="309" t="s">
        <v>94</v>
      </c>
      <c r="D35" s="519" t="s">
        <v>1062</v>
      </c>
    </row>
    <row r="36" spans="1:8" ht="15.75" thickBot="1">
      <c r="A36" s="175" t="s">
        <v>773</v>
      </c>
      <c r="B36" s="501" t="s">
        <v>779</v>
      </c>
      <c r="C36" s="310" t="s">
        <v>94</v>
      </c>
      <c r="D36" s="816" t="s">
        <v>1062</v>
      </c>
      <c r="E36" s="608"/>
    </row>
    <row r="37" spans="1:8">
      <c r="A37" s="889" t="s">
        <v>1041</v>
      </c>
      <c r="B37" s="890"/>
      <c r="C37" s="890"/>
      <c r="D37" s="890"/>
      <c r="E37" s="608"/>
    </row>
    <row r="38" spans="1:8">
      <c r="A38" s="897"/>
      <c r="B38" s="897"/>
      <c r="C38" s="897"/>
      <c r="D38" s="297"/>
      <c r="E38" s="608"/>
    </row>
    <row r="39" spans="1:8" ht="15" customHeight="1">
      <c r="A39" s="298"/>
      <c r="B39" s="298"/>
      <c r="C39" s="298"/>
      <c r="D39" s="162"/>
      <c r="E39" s="608"/>
    </row>
    <row r="40" spans="1:8">
      <c r="A40" s="298"/>
      <c r="B40" s="298"/>
      <c r="C40" s="298"/>
      <c r="D40" s="162"/>
    </row>
    <row r="41" spans="1:8">
      <c r="A41" s="298"/>
      <c r="B41" s="298"/>
      <c r="C41" s="298"/>
      <c r="D41" s="162"/>
    </row>
    <row r="42" spans="1:8">
      <c r="A42" s="298"/>
      <c r="B42" s="298"/>
      <c r="C42" s="298"/>
      <c r="D42" s="162"/>
    </row>
    <row r="43" spans="1:8">
      <c r="A43" s="298"/>
      <c r="B43" s="298"/>
      <c r="C43" s="298"/>
      <c r="D43" s="162"/>
    </row>
    <row r="44" spans="1:8">
      <c r="A44" s="888"/>
      <c r="B44" s="888"/>
      <c r="C44" s="888"/>
    </row>
    <row r="46" spans="1:8">
      <c r="A46" s="203"/>
      <c r="B46" s="203"/>
      <c r="C46" s="203"/>
    </row>
    <row r="47" spans="1:8">
      <c r="A47" s="203"/>
      <c r="B47" s="203"/>
      <c r="C47" s="203"/>
    </row>
  </sheetData>
  <autoFilter ref="A4:H37">
    <filterColumn colId="0" showButton="0"/>
  </autoFilter>
  <mergeCells count="6">
    <mergeCell ref="A44:C44"/>
    <mergeCell ref="A37:D37"/>
    <mergeCell ref="A1:D1"/>
    <mergeCell ref="D2:D4"/>
    <mergeCell ref="A38:C38"/>
    <mergeCell ref="A4:B4"/>
  </mergeCells>
  <phoneticPr fontId="10"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uveřejňují osoby podle čl. 13  nařízení (EU) č. 575/2013* "/>
    <hyperlink ref="B30" location="'Část 15a'!A1" display="Zásady odměňování II - uveřejňují osoby podle čl. 13  nařízení (EU) č. 575/2013* "/>
    <hyperlink ref="B31" location="'Část 15b'!A1" display="Zásady odměňování III - uveřejňují osoby podle čl. 13  nařízení (EU) č. 575/2013* "/>
    <hyperlink ref="B33" location="'Část 17'!A1" display="Použití přístupu IRB k úvěrovému riziku"/>
    <hyperlink ref="B34" location="'Část 18'!A1" display="Použití technik snižování úvěrového rizika - uveřejňují osoby podle čl. 13  nařízení (EU) č. 575/2013* "/>
    <hyperlink ref="B35" location="'Část 19'!A1" display="Použití pokročilých přístupů k měření operačního rizika"/>
    <hyperlink ref="B36" location="'Část 20'!A1" display="Použití interních modelů pro tržní riziko"/>
    <hyperlink ref="B32" location="'Část 16'!A1" display="Páka - uveřejňují osoby podle čl. 13  nařízení (EU) č. 575/2013* "/>
  </hyperlinks>
  <pageMargins left="0.7" right="0.7" top="0.78740157499999996" bottom="0.78740157499999996"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90"/>
  <sheetViews>
    <sheetView showGridLines="0" zoomScale="80" zoomScaleNormal="80" workbookViewId="0">
      <pane xSplit="4" ySplit="6" topLeftCell="E7" activePane="bottomRight" state="frozen"/>
      <selection sqref="A1:D1"/>
      <selection pane="topRight" sqref="A1:D1"/>
      <selection pane="bottomLeft" sqref="A1:D1"/>
      <selection pane="bottomRight" sqref="A1:D1"/>
    </sheetView>
  </sheetViews>
  <sheetFormatPr defaultRowHeight="15"/>
  <cols>
    <col min="1" max="1" width="45.7109375" customWidth="1"/>
    <col min="2" max="2" width="50.42578125" customWidth="1"/>
    <col min="3" max="3" width="45.7109375" customWidth="1"/>
    <col min="4" max="4" width="20.7109375" customWidth="1"/>
  </cols>
  <sheetData>
    <row r="1" spans="1:5">
      <c r="A1" s="915" t="s">
        <v>723</v>
      </c>
      <c r="B1" s="915"/>
      <c r="C1" s="915"/>
      <c r="D1" s="240"/>
      <c r="E1" s="161"/>
    </row>
    <row r="2" spans="1:5">
      <c r="A2" s="915" t="s">
        <v>22</v>
      </c>
      <c r="B2" s="915"/>
      <c r="C2" s="915"/>
      <c r="D2" s="240"/>
      <c r="E2" s="161"/>
    </row>
    <row r="3" spans="1:5" ht="15.75" thickBot="1">
      <c r="A3" s="1166" t="s">
        <v>1171</v>
      </c>
      <c r="B3" s="1166"/>
      <c r="C3" s="1166"/>
      <c r="D3" s="1166"/>
    </row>
    <row r="4" spans="1:5">
      <c r="A4" s="917" t="s">
        <v>214</v>
      </c>
      <c r="B4" s="918"/>
      <c r="C4" s="918"/>
      <c r="D4" s="923" t="s">
        <v>1042</v>
      </c>
    </row>
    <row r="5" spans="1:5" ht="15.75" thickBot="1">
      <c r="A5" s="920"/>
      <c r="B5" s="921"/>
      <c r="C5" s="921"/>
      <c r="D5" s="936"/>
    </row>
    <row r="6" spans="1:5" ht="15.75" thickBot="1">
      <c r="A6" s="248" t="str">
        <f>Obsah!A3</f>
        <v>Informace platné k datu</v>
      </c>
      <c r="B6" s="249"/>
      <c r="C6" s="261" t="str">
        <f>Obsah!C3</f>
        <v>(31/12/2015)</v>
      </c>
      <c r="D6" s="255"/>
    </row>
    <row r="7" spans="1:5" ht="30" customHeight="1">
      <c r="A7" s="963" t="s">
        <v>215</v>
      </c>
      <c r="B7" s="964"/>
      <c r="C7" s="965"/>
      <c r="D7" s="900" t="s">
        <v>743</v>
      </c>
      <c r="E7" s="100"/>
    </row>
    <row r="8" spans="1:5" ht="120" customHeight="1" thickBot="1">
      <c r="A8" s="1163" t="s">
        <v>1286</v>
      </c>
      <c r="B8" s="1164"/>
      <c r="C8" s="1165"/>
      <c r="D8" s="901"/>
      <c r="E8" s="100"/>
    </row>
    <row r="9" spans="1:5" ht="120" customHeight="1">
      <c r="A9" s="1169" t="s">
        <v>1287</v>
      </c>
      <c r="B9" s="1170"/>
      <c r="C9" s="1171"/>
      <c r="D9" s="1162"/>
      <c r="E9" s="100"/>
    </row>
    <row r="10" spans="1:5" ht="120" customHeight="1" thickBot="1">
      <c r="A10" s="903" t="s">
        <v>1288</v>
      </c>
      <c r="B10" s="1160"/>
      <c r="C10" s="1161"/>
      <c r="D10" s="902"/>
      <c r="E10" s="100"/>
    </row>
    <row r="11" spans="1:5" ht="30" customHeight="1">
      <c r="A11" s="963" t="s">
        <v>216</v>
      </c>
      <c r="B11" s="964"/>
      <c r="C11" s="965"/>
      <c r="D11" s="900" t="s">
        <v>744</v>
      </c>
      <c r="E11" s="100"/>
    </row>
    <row r="12" spans="1:5" ht="15.75" thickBot="1">
      <c r="A12" s="903" t="s">
        <v>1289</v>
      </c>
      <c r="B12" s="1160"/>
      <c r="C12" s="1161"/>
      <c r="D12" s="1168"/>
      <c r="E12" s="100"/>
    </row>
    <row r="13" spans="1:5" ht="30" customHeight="1">
      <c r="A13" s="963" t="s">
        <v>1</v>
      </c>
      <c r="B13" s="964"/>
      <c r="C13" s="965"/>
      <c r="D13" s="900" t="s">
        <v>748</v>
      </c>
      <c r="E13" s="100"/>
    </row>
    <row r="14" spans="1:5" ht="15" customHeight="1" thickBot="1">
      <c r="A14" s="1163" t="s">
        <v>1290</v>
      </c>
      <c r="B14" s="1164"/>
      <c r="C14" s="1165"/>
      <c r="D14" s="1167"/>
      <c r="E14" s="100"/>
    </row>
    <row r="15" spans="1:5">
      <c r="A15" s="400"/>
      <c r="B15" s="400"/>
      <c r="C15" s="400"/>
      <c r="D15" s="100"/>
      <c r="E15" s="100"/>
    </row>
    <row r="16" spans="1:5">
      <c r="A16" s="100"/>
      <c r="B16" s="100"/>
      <c r="C16" s="100"/>
      <c r="D16" s="100"/>
      <c r="E16" s="100"/>
    </row>
    <row r="17" spans="1:5">
      <c r="A17" s="100"/>
      <c r="B17" s="100"/>
      <c r="C17" s="100"/>
      <c r="D17" s="100"/>
      <c r="E17" s="100"/>
    </row>
    <row r="18" spans="1:5">
      <c r="A18" s="100"/>
      <c r="B18" s="100"/>
      <c r="C18" s="100"/>
      <c r="D18" s="100"/>
      <c r="E18" s="100"/>
    </row>
    <row r="19" spans="1:5">
      <c r="A19" s="100"/>
      <c r="B19" s="100"/>
      <c r="C19" s="100"/>
      <c r="D19" s="100"/>
      <c r="E19" s="100"/>
    </row>
    <row r="20" spans="1:5" ht="15" customHeight="1">
      <c r="A20" s="100"/>
      <c r="B20" s="100"/>
      <c r="C20" s="100"/>
      <c r="D20" s="100"/>
      <c r="E20" s="100"/>
    </row>
    <row r="21" spans="1:5">
      <c r="A21" s="100"/>
      <c r="B21" s="100"/>
      <c r="C21" s="100"/>
      <c r="D21" s="100"/>
      <c r="E21" s="100"/>
    </row>
    <row r="22" spans="1:5">
      <c r="A22" s="100"/>
      <c r="B22" s="100"/>
      <c r="C22" s="100"/>
      <c r="D22" s="100"/>
      <c r="E22" s="100"/>
    </row>
    <row r="23" spans="1:5">
      <c r="A23" s="100"/>
      <c r="B23" s="100"/>
      <c r="C23" s="100"/>
      <c r="D23" s="100"/>
      <c r="E23" s="100"/>
    </row>
    <row r="24" spans="1:5">
      <c r="A24" s="100"/>
      <c r="B24" s="100"/>
      <c r="C24" s="100"/>
      <c r="D24" s="100"/>
      <c r="E24" s="100"/>
    </row>
    <row r="25" spans="1:5" ht="25.5" customHeight="1">
      <c r="A25" s="100"/>
      <c r="B25" s="100"/>
      <c r="C25" s="100"/>
      <c r="D25" s="100"/>
      <c r="E25" s="100"/>
    </row>
    <row r="26" spans="1:5">
      <c r="A26" s="100"/>
      <c r="B26" s="100"/>
      <c r="C26" s="100"/>
      <c r="D26" s="100"/>
      <c r="E26" s="100"/>
    </row>
    <row r="27" spans="1:5">
      <c r="A27" s="100"/>
      <c r="B27" s="100"/>
      <c r="C27" s="100"/>
      <c r="D27" s="100"/>
      <c r="E27" s="100"/>
    </row>
    <row r="28" spans="1:5" ht="30" customHeight="1">
      <c r="A28" s="100"/>
      <c r="B28" s="100"/>
      <c r="C28" s="100"/>
      <c r="D28" s="100"/>
      <c r="E28" s="100"/>
    </row>
    <row r="29" spans="1:5" ht="15" customHeight="1">
      <c r="A29" s="100"/>
      <c r="B29" s="100"/>
      <c r="C29" s="100"/>
      <c r="D29" s="100"/>
      <c r="E29" s="100"/>
    </row>
    <row r="30" spans="1:5" ht="15" customHeight="1">
      <c r="A30" s="100"/>
      <c r="B30" s="100"/>
      <c r="C30" s="100"/>
      <c r="D30" s="100"/>
      <c r="E30" s="100"/>
    </row>
    <row r="31" spans="1:5" ht="15" customHeight="1">
      <c r="A31" s="100"/>
      <c r="B31" s="100"/>
      <c r="C31" s="100"/>
      <c r="D31" s="100"/>
      <c r="E31" s="100"/>
    </row>
    <row r="32" spans="1:5" ht="15" customHeight="1">
      <c r="A32" s="100"/>
      <c r="B32" s="100"/>
      <c r="C32" s="100"/>
      <c r="D32" s="100"/>
      <c r="E32" s="100"/>
    </row>
    <row r="33" spans="1:5" ht="15" customHeight="1">
      <c r="A33" s="100"/>
      <c r="B33" s="100"/>
      <c r="C33" s="100"/>
      <c r="D33" s="100"/>
      <c r="E33" s="100"/>
    </row>
    <row r="34" spans="1:5" ht="15" customHeight="1">
      <c r="A34" s="100"/>
      <c r="B34" s="100"/>
      <c r="C34" s="100"/>
      <c r="D34" s="100"/>
      <c r="E34" s="100"/>
    </row>
    <row r="35" spans="1:5" ht="30" customHeight="1">
      <c r="E35" s="100"/>
    </row>
    <row r="36" spans="1:5" ht="15" customHeight="1">
      <c r="E36" s="100"/>
    </row>
    <row r="37" spans="1:5" ht="15" customHeight="1">
      <c r="E37" s="100"/>
    </row>
    <row r="38" spans="1:5" ht="15" customHeight="1">
      <c r="E38" s="100"/>
    </row>
    <row r="39" spans="1:5" ht="15" customHeight="1">
      <c r="E39" s="100"/>
    </row>
    <row r="40" spans="1:5" ht="15" customHeight="1">
      <c r="E40" s="100"/>
    </row>
    <row r="41" spans="1:5">
      <c r="E41" s="100"/>
    </row>
    <row r="42" spans="1:5">
      <c r="E42" s="100"/>
    </row>
    <row r="43" spans="1:5">
      <c r="E43" s="100"/>
    </row>
    <row r="44" spans="1:5">
      <c r="E44" s="100"/>
    </row>
    <row r="45" spans="1:5">
      <c r="E45" s="100"/>
    </row>
    <row r="46" spans="1:5">
      <c r="E46" s="100"/>
    </row>
    <row r="47" spans="1:5">
      <c r="E47" s="100"/>
    </row>
    <row r="48" spans="1:5">
      <c r="E48" s="100"/>
    </row>
    <row r="49" spans="1:5">
      <c r="E49" s="100"/>
    </row>
    <row r="50" spans="1:5">
      <c r="E50" s="100"/>
    </row>
    <row r="51" spans="1:5">
      <c r="E51" s="100"/>
    </row>
    <row r="52" spans="1:5">
      <c r="E52" s="100"/>
    </row>
    <row r="53" spans="1:5">
      <c r="E53" s="100"/>
    </row>
    <row r="54" spans="1:5">
      <c r="E54" s="100"/>
    </row>
    <row r="55" spans="1:5">
      <c r="E55" s="100"/>
    </row>
    <row r="56" spans="1:5">
      <c r="E56" s="100"/>
    </row>
    <row r="57" spans="1:5">
      <c r="E57" s="100"/>
    </row>
    <row r="58" spans="1:5">
      <c r="E58" s="100"/>
    </row>
    <row r="59" spans="1:5">
      <c r="A59" s="100"/>
      <c r="B59" s="100"/>
      <c r="C59" s="100"/>
      <c r="D59" s="100"/>
      <c r="E59" s="100"/>
    </row>
    <row r="60" spans="1:5">
      <c r="A60" s="100"/>
      <c r="B60" s="100"/>
      <c r="C60" s="100"/>
      <c r="D60" s="100"/>
      <c r="E60" s="100"/>
    </row>
    <row r="61" spans="1:5">
      <c r="A61" s="100"/>
      <c r="B61" s="100"/>
      <c r="C61" s="100"/>
      <c r="D61" s="100"/>
      <c r="E61" s="100"/>
    </row>
    <row r="62" spans="1:5">
      <c r="A62" s="100"/>
      <c r="B62" s="100"/>
      <c r="C62" s="100"/>
      <c r="D62" s="100"/>
      <c r="E62" s="100"/>
    </row>
    <row r="63" spans="1:5">
      <c r="A63" s="100"/>
      <c r="B63" s="100"/>
      <c r="C63" s="100"/>
      <c r="D63" s="100"/>
      <c r="E63" s="100"/>
    </row>
    <row r="64" spans="1:5">
      <c r="A64" s="100"/>
      <c r="B64" s="100"/>
      <c r="C64" s="100"/>
      <c r="D64" s="100"/>
      <c r="E64" s="100"/>
    </row>
    <row r="65" spans="1:5">
      <c r="A65" s="100"/>
      <c r="B65" s="100"/>
      <c r="C65" s="100"/>
      <c r="D65" s="100"/>
      <c r="E65" s="100"/>
    </row>
    <row r="66" spans="1:5">
      <c r="A66" s="100"/>
      <c r="B66" s="100"/>
      <c r="C66" s="100"/>
      <c r="D66" s="100"/>
      <c r="E66" s="100"/>
    </row>
    <row r="67" spans="1:5">
      <c r="A67" s="100"/>
      <c r="B67" s="100"/>
      <c r="C67" s="100"/>
      <c r="D67" s="100"/>
      <c r="E67" s="100"/>
    </row>
    <row r="68" spans="1:5">
      <c r="A68" s="100"/>
      <c r="B68" s="100"/>
      <c r="C68" s="100"/>
      <c r="D68" s="100"/>
      <c r="E68" s="100"/>
    </row>
    <row r="69" spans="1:5">
      <c r="A69" s="100"/>
      <c r="B69" s="100"/>
      <c r="C69" s="100"/>
      <c r="D69" s="100"/>
      <c r="E69" s="100"/>
    </row>
    <row r="70" spans="1:5">
      <c r="A70" s="100"/>
      <c r="B70" s="100"/>
      <c r="C70" s="100"/>
      <c r="D70" s="100"/>
      <c r="E70" s="100"/>
    </row>
    <row r="71" spans="1:5">
      <c r="A71" s="100"/>
      <c r="B71" s="100"/>
      <c r="C71" s="100"/>
      <c r="D71" s="100"/>
      <c r="E71" s="100"/>
    </row>
    <row r="72" spans="1:5">
      <c r="A72" s="100"/>
      <c r="B72" s="100"/>
      <c r="C72" s="100"/>
      <c r="D72" s="100"/>
      <c r="E72" s="100"/>
    </row>
    <row r="73" spans="1:5">
      <c r="A73" s="100"/>
      <c r="B73" s="100"/>
      <c r="C73" s="100"/>
      <c r="D73" s="100"/>
      <c r="E73" s="100"/>
    </row>
    <row r="74" spans="1:5">
      <c r="A74" s="100"/>
      <c r="B74" s="100"/>
      <c r="C74" s="100"/>
      <c r="D74" s="100"/>
      <c r="E74" s="100"/>
    </row>
    <row r="75" spans="1:5">
      <c r="A75" s="100"/>
      <c r="B75" s="100"/>
      <c r="C75" s="100"/>
      <c r="D75" s="100"/>
      <c r="E75" s="100"/>
    </row>
    <row r="76" spans="1:5">
      <c r="A76" s="100"/>
      <c r="B76" s="100"/>
      <c r="C76" s="100"/>
      <c r="D76" s="100"/>
      <c r="E76" s="100"/>
    </row>
    <row r="77" spans="1:5">
      <c r="A77" s="100"/>
      <c r="B77" s="100"/>
      <c r="C77" s="100"/>
      <c r="D77" s="100"/>
      <c r="E77" s="100"/>
    </row>
    <row r="78" spans="1:5">
      <c r="A78" s="100"/>
      <c r="B78" s="100"/>
      <c r="C78" s="100"/>
      <c r="D78" s="100"/>
      <c r="E78" s="100"/>
    </row>
    <row r="79" spans="1:5">
      <c r="A79" s="100"/>
      <c r="B79" s="100"/>
      <c r="C79" s="100"/>
      <c r="D79" s="100"/>
      <c r="E79" s="100"/>
    </row>
    <row r="80" spans="1:5">
      <c r="A80" s="100"/>
      <c r="B80" s="100"/>
      <c r="C80" s="100"/>
      <c r="D80" s="100"/>
      <c r="E80" s="100"/>
    </row>
    <row r="81" spans="1:5">
      <c r="A81" s="100"/>
      <c r="B81" s="100"/>
      <c r="C81" s="100"/>
      <c r="D81" s="100"/>
      <c r="E81" s="100"/>
    </row>
    <row r="82" spans="1:5">
      <c r="A82" s="100"/>
      <c r="B82" s="100"/>
      <c r="C82" s="100"/>
      <c r="D82" s="100"/>
      <c r="E82" s="100"/>
    </row>
    <row r="83" spans="1:5">
      <c r="A83" s="100"/>
      <c r="B83" s="100"/>
      <c r="C83" s="100"/>
      <c r="D83" s="100"/>
      <c r="E83" s="100"/>
    </row>
    <row r="84" spans="1:5">
      <c r="A84" s="100"/>
      <c r="B84" s="100"/>
      <c r="C84" s="100"/>
      <c r="D84" s="100"/>
      <c r="E84" s="100"/>
    </row>
    <row r="85" spans="1:5">
      <c r="A85" s="100"/>
      <c r="B85" s="100"/>
      <c r="C85" s="100"/>
      <c r="D85" s="100"/>
      <c r="E85" s="100"/>
    </row>
    <row r="86" spans="1:5">
      <c r="A86" s="100"/>
      <c r="B86" s="100"/>
      <c r="C86" s="100"/>
      <c r="D86" s="100"/>
      <c r="E86" s="100"/>
    </row>
    <row r="87" spans="1:5">
      <c r="A87" s="100"/>
      <c r="B87" s="100"/>
      <c r="C87" s="100"/>
      <c r="D87" s="100"/>
      <c r="E87" s="100"/>
    </row>
    <row r="88" spans="1:5">
      <c r="A88" s="100"/>
      <c r="B88" s="100"/>
      <c r="C88" s="100"/>
      <c r="D88" s="100"/>
      <c r="E88" s="100"/>
    </row>
    <row r="89" spans="1:5">
      <c r="A89" s="100"/>
      <c r="B89" s="100"/>
      <c r="C89" s="100"/>
      <c r="D89" s="100"/>
      <c r="E89" s="100"/>
    </row>
    <row r="90" spans="1:5">
      <c r="A90" s="100"/>
      <c r="B90" s="100"/>
      <c r="C90" s="100"/>
      <c r="D90" s="100"/>
      <c r="E90" s="100"/>
    </row>
  </sheetData>
  <mergeCells count="16">
    <mergeCell ref="A10:C10"/>
    <mergeCell ref="D7:D10"/>
    <mergeCell ref="A12:C12"/>
    <mergeCell ref="A14:C14"/>
    <mergeCell ref="A1:C1"/>
    <mergeCell ref="A2:C2"/>
    <mergeCell ref="A3:D3"/>
    <mergeCell ref="A4:C5"/>
    <mergeCell ref="D4:D5"/>
    <mergeCell ref="A13:C13"/>
    <mergeCell ref="D13:D14"/>
    <mergeCell ref="A7:C7"/>
    <mergeCell ref="A11:C11"/>
    <mergeCell ref="D11:D12"/>
    <mergeCell ref="A8:C8"/>
    <mergeCell ref="A9:C9"/>
  </mergeCells>
  <phoneticPr fontId="10"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A1:H127"/>
  <sheetViews>
    <sheetView showGridLines="0" zoomScale="80" zoomScaleNormal="80" workbookViewId="0">
      <pane xSplit="6" ySplit="6" topLeftCell="G7" activePane="bottomRight" state="frozen"/>
      <selection sqref="A1:D1"/>
      <selection pane="topRight" sqref="A1:D1"/>
      <selection pane="bottomLeft" sqref="A1:D1"/>
      <selection pane="bottomRight" sqref="A1:F1"/>
    </sheetView>
  </sheetViews>
  <sheetFormatPr defaultRowHeight="15"/>
  <cols>
    <col min="1" max="1" width="45.7109375" customWidth="1"/>
    <col min="2" max="2" width="50.42578125" customWidth="1"/>
    <col min="3" max="6" width="16.7109375" customWidth="1"/>
    <col min="7" max="7" width="20.7109375" customWidth="1"/>
    <col min="8" max="8" width="9.140625" customWidth="1"/>
  </cols>
  <sheetData>
    <row r="1" spans="1:8">
      <c r="A1" s="915" t="s">
        <v>723</v>
      </c>
      <c r="B1" s="915"/>
      <c r="C1" s="915"/>
      <c r="D1" s="915"/>
      <c r="E1" s="915"/>
      <c r="F1" s="915"/>
      <c r="G1" s="240"/>
      <c r="H1" s="161"/>
    </row>
    <row r="2" spans="1:8">
      <c r="A2" s="915" t="s">
        <v>22</v>
      </c>
      <c r="B2" s="915"/>
      <c r="C2" s="915"/>
      <c r="D2" s="915"/>
      <c r="E2" s="915"/>
      <c r="F2" s="915"/>
      <c r="G2" s="240"/>
      <c r="H2" s="161"/>
    </row>
    <row r="3" spans="1:8" ht="15.75" thickBot="1">
      <c r="A3" s="1166" t="s">
        <v>1044</v>
      </c>
      <c r="B3" s="1166"/>
      <c r="C3" s="1166"/>
      <c r="D3" s="1166"/>
      <c r="E3" s="1166"/>
      <c r="F3" s="1166"/>
      <c r="G3" s="1166"/>
      <c r="H3" s="161"/>
    </row>
    <row r="4" spans="1:8">
      <c r="A4" s="917" t="s">
        <v>1048</v>
      </c>
      <c r="B4" s="918"/>
      <c r="C4" s="918"/>
      <c r="D4" s="918"/>
      <c r="E4" s="918"/>
      <c r="F4" s="918"/>
      <c r="G4" s="923" t="s">
        <v>1042</v>
      </c>
      <c r="H4" s="161"/>
    </row>
    <row r="5" spans="1:8" ht="15.75" thickBot="1">
      <c r="A5" s="920"/>
      <c r="B5" s="921"/>
      <c r="C5" s="921"/>
      <c r="D5" s="921"/>
      <c r="E5" s="921"/>
      <c r="F5" s="921"/>
      <c r="G5" s="936"/>
      <c r="H5" s="161"/>
    </row>
    <row r="6" spans="1:8" ht="15.75" thickBot="1">
      <c r="A6" s="401" t="str">
        <f>Obsah!A3</f>
        <v>Informace platné k datu</v>
      </c>
      <c r="B6" s="402"/>
      <c r="C6" s="402"/>
      <c r="D6" s="402"/>
      <c r="E6" s="402"/>
      <c r="F6" s="261" t="str">
        <f>Obsah!C3</f>
        <v>(31/12/2015)</v>
      </c>
      <c r="G6" s="513" t="s">
        <v>1063</v>
      </c>
      <c r="H6" s="161"/>
    </row>
    <row r="7" spans="1:8" ht="48" customHeight="1">
      <c r="A7" s="1178" t="s">
        <v>1136</v>
      </c>
      <c r="B7" s="1179"/>
      <c r="C7" s="404" t="s">
        <v>979</v>
      </c>
      <c r="D7" s="404" t="s">
        <v>980</v>
      </c>
      <c r="E7" s="404" t="s">
        <v>981</v>
      </c>
      <c r="F7" s="405" t="s">
        <v>982</v>
      </c>
      <c r="G7" s="900"/>
      <c r="H7" s="161"/>
    </row>
    <row r="8" spans="1:8" ht="15.75" thickBot="1">
      <c r="A8" s="1180"/>
      <c r="B8" s="1181"/>
      <c r="C8" s="506" t="str">
        <f>Obsah!E2</f>
        <v>4q/2015</v>
      </c>
      <c r="D8" s="506" t="str">
        <f>Obsah!F2</f>
        <v>3q/2015</v>
      </c>
      <c r="E8" s="506" t="str">
        <f>Obsah!G2</f>
        <v>2q/2015</v>
      </c>
      <c r="F8" s="506" t="str">
        <f>Obsah!H2</f>
        <v>1q/2015</v>
      </c>
      <c r="G8" s="937"/>
      <c r="H8" s="819"/>
    </row>
    <row r="9" spans="1:8">
      <c r="A9" s="1175" t="s">
        <v>217</v>
      </c>
      <c r="B9" s="403" t="s">
        <v>63</v>
      </c>
      <c r="C9" s="817">
        <f>'[2]2'!C11*0.08</f>
        <v>47101647.396639995</v>
      </c>
      <c r="D9" s="505">
        <f>'[3]Část 4a'!C9</f>
        <v>50167709.477840006</v>
      </c>
      <c r="E9" s="505">
        <f>'[3]Část 4a'!D9</f>
        <v>50997598.983360007</v>
      </c>
      <c r="F9" s="505">
        <f>'[3]Část 4a'!E9</f>
        <v>61529736.591359995</v>
      </c>
      <c r="G9" s="901" t="s">
        <v>745</v>
      </c>
      <c r="H9" s="819"/>
    </row>
    <row r="10" spans="1:8">
      <c r="A10" s="1176"/>
      <c r="B10" s="121" t="s">
        <v>64</v>
      </c>
      <c r="C10" s="505">
        <f>'[2]2'!C12*0.08</f>
        <v>0</v>
      </c>
      <c r="D10" s="505">
        <f>'[3]Část 4a'!C10</f>
        <v>0</v>
      </c>
      <c r="E10" s="505">
        <f>'[3]Část 4a'!D10</f>
        <v>0</v>
      </c>
      <c r="F10" s="505">
        <f>'[3]Část 4a'!E10</f>
        <v>0</v>
      </c>
      <c r="G10" s="901"/>
      <c r="H10" s="819"/>
    </row>
    <row r="11" spans="1:8">
      <c r="A11" s="1176"/>
      <c r="B11" s="121" t="s">
        <v>65</v>
      </c>
      <c r="C11" s="505">
        <f>'[2]2'!C13*0.08</f>
        <v>0</v>
      </c>
      <c r="D11" s="505">
        <f>'[3]Část 4a'!C11</f>
        <v>0</v>
      </c>
      <c r="E11" s="505">
        <f>'[3]Část 4a'!D11</f>
        <v>0</v>
      </c>
      <c r="F11" s="505">
        <f>'[3]Část 4a'!E11</f>
        <v>0</v>
      </c>
      <c r="G11" s="901"/>
      <c r="H11" s="819"/>
    </row>
    <row r="12" spans="1:8">
      <c r="A12" s="1176"/>
      <c r="B12" s="121" t="s">
        <v>66</v>
      </c>
      <c r="C12" s="505">
        <f>'[2]2'!C14*0.08</f>
        <v>0</v>
      </c>
      <c r="D12" s="505">
        <f>'[3]Část 4a'!C12</f>
        <v>0</v>
      </c>
      <c r="E12" s="505">
        <f>'[3]Část 4a'!D12</f>
        <v>0</v>
      </c>
      <c r="F12" s="505">
        <f>'[3]Část 4a'!E12</f>
        <v>0</v>
      </c>
      <c r="G12" s="901"/>
      <c r="H12" s="819"/>
    </row>
    <row r="13" spans="1:8">
      <c r="A13" s="1176"/>
      <c r="B13" s="121" t="s">
        <v>67</v>
      </c>
      <c r="C13" s="505">
        <f>'[2]2'!C15*0.08</f>
        <v>0</v>
      </c>
      <c r="D13" s="505">
        <f>'[3]Část 4a'!C13</f>
        <v>0</v>
      </c>
      <c r="E13" s="505">
        <f>'[3]Část 4a'!D13</f>
        <v>0</v>
      </c>
      <c r="F13" s="505">
        <f>'[3]Část 4a'!E13</f>
        <v>0</v>
      </c>
      <c r="G13" s="901"/>
      <c r="H13" s="819"/>
    </row>
    <row r="14" spans="1:8">
      <c r="A14" s="1176"/>
      <c r="B14" s="121" t="s">
        <v>68</v>
      </c>
      <c r="C14" s="505">
        <f>'[2]2'!C16*0.08</f>
        <v>225290361.35400003</v>
      </c>
      <c r="D14" s="505">
        <f>'[3]Část 4a'!C14</f>
        <v>276847917.22816002</v>
      </c>
      <c r="E14" s="505">
        <f>'[3]Část 4a'!D14</f>
        <v>241894515.34264001</v>
      </c>
      <c r="F14" s="505">
        <f>'[3]Část 4a'!E14</f>
        <v>250702952.12408</v>
      </c>
      <c r="G14" s="901"/>
      <c r="H14" s="820"/>
    </row>
    <row r="15" spans="1:8">
      <c r="A15" s="1176"/>
      <c r="B15" s="121" t="s">
        <v>69</v>
      </c>
      <c r="C15" s="505">
        <f>'[2]2'!C17*0.08</f>
        <v>185418843.00792</v>
      </c>
      <c r="D15" s="505">
        <f>'[3]Část 4a'!C15</f>
        <v>185531870.81127998</v>
      </c>
      <c r="E15" s="505">
        <f>'[3]Část 4a'!D15</f>
        <v>179662566.54751998</v>
      </c>
      <c r="F15" s="505">
        <f>'[3]Část 4a'!E15</f>
        <v>175227462.85888001</v>
      </c>
      <c r="G15" s="901"/>
      <c r="H15" s="100"/>
    </row>
    <row r="16" spans="1:8">
      <c r="A16" s="1176"/>
      <c r="B16" s="121" t="s">
        <v>70</v>
      </c>
      <c r="C16" s="505">
        <f>'[2]2'!C18*0.08</f>
        <v>0</v>
      </c>
      <c r="D16" s="505">
        <f>'[3]Část 4a'!C16</f>
        <v>0</v>
      </c>
      <c r="E16" s="505">
        <f>'[3]Část 4a'!D16</f>
        <v>0</v>
      </c>
      <c r="F16" s="505">
        <f>'[3]Část 4a'!E16</f>
        <v>0</v>
      </c>
      <c r="G16" s="901"/>
      <c r="H16" s="100"/>
    </row>
    <row r="17" spans="1:8">
      <c r="A17" s="1176"/>
      <c r="B17" s="121" t="s">
        <v>71</v>
      </c>
      <c r="C17" s="505">
        <f>'[2]2'!C19*0.08</f>
        <v>0</v>
      </c>
      <c r="D17" s="505">
        <f>'[3]Část 4a'!C17</f>
        <v>0</v>
      </c>
      <c r="E17" s="505">
        <f>'[3]Část 4a'!D17</f>
        <v>0</v>
      </c>
      <c r="F17" s="505">
        <f>'[3]Část 4a'!E17</f>
        <v>0</v>
      </c>
      <c r="G17" s="901"/>
      <c r="H17" s="100"/>
    </row>
    <row r="18" spans="1:8">
      <c r="A18" s="1176"/>
      <c r="B18" s="121" t="s">
        <v>72</v>
      </c>
      <c r="C18" s="505">
        <f>'[2]2'!C20*0.08</f>
        <v>775461053.80527997</v>
      </c>
      <c r="D18" s="505">
        <f>'[3]Část 4a'!C18</f>
        <v>267528846.15967998</v>
      </c>
      <c r="E18" s="505">
        <f>'[3]Část 4a'!D18</f>
        <v>290668272.73063999</v>
      </c>
      <c r="F18" s="505">
        <f>'[3]Část 4a'!E18</f>
        <v>299185198.51928002</v>
      </c>
      <c r="G18" s="901"/>
      <c r="H18" s="100"/>
    </row>
    <row r="19" spans="1:8">
      <c r="A19" s="1176"/>
      <c r="B19" s="121" t="s">
        <v>73</v>
      </c>
      <c r="C19" s="505">
        <f>'[2]2'!C21*0.08</f>
        <v>0</v>
      </c>
      <c r="D19" s="505">
        <f>'[3]Část 4a'!C19</f>
        <v>0</v>
      </c>
      <c r="E19" s="505">
        <f>'[3]Část 4a'!D19</f>
        <v>0</v>
      </c>
      <c r="F19" s="505">
        <f>'[3]Část 4a'!E19</f>
        <v>0</v>
      </c>
      <c r="G19" s="901"/>
      <c r="H19" s="100"/>
    </row>
    <row r="20" spans="1:8">
      <c r="A20" s="1176"/>
      <c r="B20" s="121" t="s">
        <v>75</v>
      </c>
      <c r="C20" s="505">
        <f>'[2]2'!C22*0.08</f>
        <v>0</v>
      </c>
      <c r="D20" s="505">
        <f>'[3]Část 4a'!C20</f>
        <v>2448648.9719199999</v>
      </c>
      <c r="E20" s="505">
        <f>'[3]Část 4a'!D20</f>
        <v>2881284.3748000003</v>
      </c>
      <c r="F20" s="505">
        <f>'[3]Část 4a'!E20</f>
        <v>2866537.8212000001</v>
      </c>
      <c r="G20" s="901"/>
      <c r="H20" s="100"/>
    </row>
    <row r="21" spans="1:8">
      <c r="A21" s="1176"/>
      <c r="B21" s="121" t="s">
        <v>74</v>
      </c>
      <c r="C21" s="505"/>
      <c r="D21" s="505">
        <f>'[3]Část 4a'!C21</f>
        <v>0</v>
      </c>
      <c r="E21" s="505">
        <f>'[3]Část 4a'!D21</f>
        <v>0</v>
      </c>
      <c r="F21" s="505">
        <f>'[3]Část 4a'!E21</f>
        <v>0</v>
      </c>
      <c r="G21" s="901"/>
      <c r="H21" s="100"/>
    </row>
    <row r="22" spans="1:8" ht="25.5">
      <c r="A22" s="1176"/>
      <c r="B22" s="121" t="s">
        <v>77</v>
      </c>
      <c r="C22" s="505">
        <f>'[2]2'!C23*0.08</f>
        <v>0</v>
      </c>
      <c r="D22" s="505">
        <f>'[3]Část 4a'!C22</f>
        <v>0</v>
      </c>
      <c r="E22" s="505">
        <f>'[3]Část 4a'!D22</f>
        <v>0</v>
      </c>
      <c r="F22" s="505">
        <f>'[3]Část 4a'!E22</f>
        <v>0</v>
      </c>
      <c r="G22" s="901"/>
    </row>
    <row r="23" spans="1:8" ht="25.5">
      <c r="A23" s="1176"/>
      <c r="B23" s="121" t="s">
        <v>76</v>
      </c>
      <c r="C23" s="505">
        <f>'[2]2'!C24*0.08</f>
        <v>0</v>
      </c>
      <c r="D23" s="505">
        <f>'[3]Část 4a'!C23</f>
        <v>0</v>
      </c>
      <c r="E23" s="505">
        <f>'[3]Část 4a'!D23</f>
        <v>0</v>
      </c>
      <c r="F23" s="505">
        <f>'[3]Část 4a'!E23</f>
        <v>0</v>
      </c>
      <c r="G23" s="901"/>
      <c r="H23" s="100"/>
    </row>
    <row r="24" spans="1:8" ht="15" customHeight="1">
      <c r="A24" s="1176"/>
      <c r="B24" s="121" t="s">
        <v>78</v>
      </c>
      <c r="C24" s="505">
        <f>'[2]2'!C25*0.08</f>
        <v>0</v>
      </c>
      <c r="D24" s="505">
        <f>'[3]Část 4a'!C24</f>
        <v>0</v>
      </c>
      <c r="E24" s="505">
        <f>'[3]Část 4a'!D24</f>
        <v>0</v>
      </c>
      <c r="F24" s="505">
        <f>'[3]Část 4a'!E24</f>
        <v>0</v>
      </c>
      <c r="G24" s="901"/>
      <c r="H24" s="100"/>
    </row>
    <row r="25" spans="1:8" ht="15.75" thickBot="1">
      <c r="A25" s="1177"/>
      <c r="B25" s="122" t="s">
        <v>79</v>
      </c>
      <c r="C25" s="508">
        <f>'[2]2'!C26*0.08</f>
        <v>13346243.06968</v>
      </c>
      <c r="D25" s="818">
        <f>'[3]Část 4a'!C25</f>
        <v>13276655.9944</v>
      </c>
      <c r="E25" s="818">
        <f>'[3]Část 4a'!D25</f>
        <v>12820286.3432</v>
      </c>
      <c r="F25" s="818">
        <f>'[3]Část 4a'!E25</f>
        <v>12888623.4824</v>
      </c>
      <c r="G25" s="901"/>
    </row>
    <row r="26" spans="1:8">
      <c r="A26" s="1182" t="s">
        <v>218</v>
      </c>
      <c r="B26" s="120" t="s">
        <v>219</v>
      </c>
      <c r="C26" s="507"/>
      <c r="D26" s="507">
        <f>'[3]Část 4a'!C26</f>
        <v>0</v>
      </c>
      <c r="E26" s="507">
        <f>'[3]Část 4a'!D26</f>
        <v>0</v>
      </c>
      <c r="F26" s="507">
        <f>'[3]Část 4a'!E26</f>
        <v>0</v>
      </c>
      <c r="G26" s="900" t="s">
        <v>746</v>
      </c>
      <c r="H26" s="100"/>
    </row>
    <row r="27" spans="1:8" ht="38.25">
      <c r="A27" s="1176"/>
      <c r="B27" s="121" t="s">
        <v>54</v>
      </c>
      <c r="C27" s="505"/>
      <c r="D27" s="507">
        <f>'[3]Část 4a'!C27</f>
        <v>0</v>
      </c>
      <c r="E27" s="507">
        <f>'[3]Část 4a'!D27</f>
        <v>0</v>
      </c>
      <c r="F27" s="507">
        <f>'[3]Část 4a'!E27</f>
        <v>0</v>
      </c>
      <c r="G27" s="901"/>
      <c r="H27" s="100"/>
    </row>
    <row r="28" spans="1:8">
      <c r="A28" s="1176"/>
      <c r="B28" s="121" t="s">
        <v>53</v>
      </c>
      <c r="C28" s="505">
        <f>'[2]2'!$C$59/12.5</f>
        <v>244413070.49919999</v>
      </c>
      <c r="D28" s="505">
        <f>'[3]Část 4a'!C28</f>
        <v>0</v>
      </c>
      <c r="E28" s="505">
        <f>'[3]Část 4a'!D28</f>
        <v>0</v>
      </c>
      <c r="F28" s="505">
        <f>'[3]Část 4a'!E28</f>
        <v>0</v>
      </c>
      <c r="G28" s="901"/>
      <c r="H28" s="100"/>
    </row>
    <row r="29" spans="1:8">
      <c r="A29" s="1176"/>
      <c r="B29" s="121" t="s">
        <v>52</v>
      </c>
      <c r="C29" s="505"/>
      <c r="D29" s="507">
        <f>'[3]Část 4a'!C29</f>
        <v>0</v>
      </c>
      <c r="E29" s="507">
        <f>'[3]Část 4a'!D29</f>
        <v>0</v>
      </c>
      <c r="F29" s="507">
        <f>'[3]Část 4a'!E29</f>
        <v>0</v>
      </c>
      <c r="G29" s="901"/>
      <c r="H29" s="100"/>
    </row>
    <row r="30" spans="1:8" ht="15.75" thickBot="1">
      <c r="A30" s="1177"/>
      <c r="B30" s="122" t="s">
        <v>51</v>
      </c>
      <c r="C30" s="508"/>
      <c r="D30" s="818">
        <f>'[3]Část 4a'!C30</f>
        <v>0</v>
      </c>
      <c r="E30" s="508">
        <f>'[3]Část 4a'!D30</f>
        <v>0</v>
      </c>
      <c r="F30" s="509">
        <f>'[3]Část 4a'!E30</f>
        <v>0</v>
      </c>
      <c r="G30" s="901"/>
      <c r="H30" s="100"/>
    </row>
    <row r="31" spans="1:8" ht="25.5">
      <c r="A31" s="1182" t="s">
        <v>0</v>
      </c>
      <c r="B31" s="397" t="s">
        <v>1033</v>
      </c>
      <c r="C31" s="505"/>
      <c r="D31" s="507">
        <f>'[3]Část 4a'!C31</f>
        <v>0</v>
      </c>
      <c r="E31" s="507">
        <f>'[3]Část 4a'!D31</f>
        <v>0</v>
      </c>
      <c r="F31" s="507">
        <f>'[3]Část 4a'!E31</f>
        <v>0</v>
      </c>
      <c r="G31" s="906" t="s">
        <v>747</v>
      </c>
      <c r="H31" s="100"/>
    </row>
    <row r="32" spans="1:8" ht="25.5">
      <c r="A32" s="1176"/>
      <c r="B32" s="399" t="s">
        <v>1034</v>
      </c>
      <c r="C32" s="505">
        <f>'[2]2'!$C$63/12.5</f>
        <v>192702567.50304002</v>
      </c>
      <c r="D32" s="507">
        <f>'[3]Část 4a'!C32</f>
        <v>192702567.50304002</v>
      </c>
      <c r="E32" s="507">
        <f>'[3]Část 4a'!D32</f>
        <v>192702567.50304002</v>
      </c>
      <c r="F32" s="507">
        <f>'[3]Část 4a'!E32</f>
        <v>154179035.28</v>
      </c>
      <c r="G32" s="913"/>
      <c r="H32" s="100"/>
    </row>
    <row r="33" spans="1:8" ht="26.25" thickBot="1">
      <c r="A33" s="1183"/>
      <c r="B33" s="398" t="s">
        <v>1035</v>
      </c>
      <c r="C33" s="508"/>
      <c r="D33" s="818">
        <f>'[3]Část 4a'!C33</f>
        <v>0</v>
      </c>
      <c r="E33" s="508">
        <f>'[3]Část 4a'!D33</f>
        <v>0</v>
      </c>
      <c r="F33" s="509">
        <f>'[3]Část 4a'!E33</f>
        <v>0</v>
      </c>
      <c r="G33" s="907"/>
      <c r="H33" s="100"/>
    </row>
    <row r="34" spans="1:8">
      <c r="A34" s="1172" t="s">
        <v>2</v>
      </c>
      <c r="B34" s="125" t="s">
        <v>63</v>
      </c>
      <c r="C34" s="505"/>
      <c r="D34" s="507">
        <f>'[3]Část 4a'!C34</f>
        <v>0</v>
      </c>
      <c r="E34" s="507">
        <f>'[3]Část 4a'!D34</f>
        <v>0</v>
      </c>
      <c r="F34" s="507">
        <f>'[3]Část 4a'!E34</f>
        <v>0</v>
      </c>
      <c r="G34" s="900" t="s">
        <v>749</v>
      </c>
      <c r="H34" s="100"/>
    </row>
    <row r="35" spans="1:8">
      <c r="A35" s="1173"/>
      <c r="B35" s="124" t="s">
        <v>68</v>
      </c>
      <c r="C35" s="505"/>
      <c r="D35" s="505">
        <f>'[3]Část 4a'!C35</f>
        <v>0</v>
      </c>
      <c r="E35" s="505">
        <f>'[3]Část 4a'!D35</f>
        <v>0</v>
      </c>
      <c r="F35" s="505">
        <f>'[3]Část 4a'!E35</f>
        <v>0</v>
      </c>
      <c r="G35" s="901"/>
      <c r="H35" s="100"/>
    </row>
    <row r="36" spans="1:8">
      <c r="A36" s="1173"/>
      <c r="B36" s="124" t="s">
        <v>69</v>
      </c>
      <c r="C36" s="505"/>
      <c r="D36" s="505">
        <f>'[3]Část 4a'!C36</f>
        <v>0</v>
      </c>
      <c r="E36" s="505">
        <f>'[3]Část 4a'!D36</f>
        <v>0</v>
      </c>
      <c r="F36" s="505">
        <f>'[3]Část 4a'!E36</f>
        <v>0</v>
      </c>
      <c r="G36" s="901"/>
      <c r="H36" s="100"/>
    </row>
    <row r="37" spans="1:8">
      <c r="A37" s="1173"/>
      <c r="B37" s="124" t="s">
        <v>70</v>
      </c>
      <c r="C37" s="505"/>
      <c r="D37" s="505">
        <f>'[3]Část 4a'!C37</f>
        <v>0</v>
      </c>
      <c r="E37" s="505">
        <f>'[3]Část 4a'!D37</f>
        <v>0</v>
      </c>
      <c r="F37" s="505">
        <f>'[3]Část 4a'!E37</f>
        <v>0</v>
      </c>
      <c r="G37" s="901"/>
      <c r="H37" s="100"/>
    </row>
    <row r="38" spans="1:8">
      <c r="A38" s="1173"/>
      <c r="B38" s="124" t="s">
        <v>78</v>
      </c>
      <c r="C38" s="505"/>
      <c r="D38" s="505">
        <f>'[3]Část 4a'!C38</f>
        <v>0</v>
      </c>
      <c r="E38" s="505">
        <f>'[3]Část 4a'!D38</f>
        <v>0</v>
      </c>
      <c r="F38" s="505">
        <f>'[3]Část 4a'!E38</f>
        <v>0</v>
      </c>
      <c r="G38" s="901"/>
      <c r="H38" s="100"/>
    </row>
    <row r="39" spans="1:8">
      <c r="A39" s="1173"/>
      <c r="B39" s="124" t="s">
        <v>74</v>
      </c>
      <c r="C39" s="505"/>
      <c r="D39" s="505">
        <f>'[3]Část 4a'!C39</f>
        <v>0</v>
      </c>
      <c r="E39" s="505">
        <f>'[3]Část 4a'!D39</f>
        <v>0</v>
      </c>
      <c r="F39" s="505">
        <f>'[3]Část 4a'!E39</f>
        <v>0</v>
      </c>
      <c r="G39" s="901"/>
      <c r="H39" s="100"/>
    </row>
    <row r="40" spans="1:8" ht="15" customHeight="1" thickBot="1">
      <c r="A40" s="1174"/>
      <c r="B40" s="126" t="s">
        <v>825</v>
      </c>
      <c r="C40" s="508"/>
      <c r="D40" s="508">
        <f>'[3]Část 4a'!C40</f>
        <v>0</v>
      </c>
      <c r="E40" s="508">
        <f>'[3]Část 4a'!D40</f>
        <v>0</v>
      </c>
      <c r="F40" s="509">
        <f>'[3]Část 4a'!E40</f>
        <v>0</v>
      </c>
      <c r="G40" s="937"/>
      <c r="H40" s="100"/>
    </row>
    <row r="41" spans="1:8" ht="60" customHeight="1" thickBot="1">
      <c r="A41" s="609" t="s">
        <v>1242</v>
      </c>
      <c r="H41" s="100"/>
    </row>
    <row r="42" spans="1:8" ht="60" customHeight="1" thickBot="1">
      <c r="A42" s="611" t="s">
        <v>1081</v>
      </c>
      <c r="B42" s="612" t="str">
        <f>'[4]2'!$A$67</f>
        <v>Rizikové expozice pro úpravy ocenění o úvěrové riziko celkem</v>
      </c>
      <c r="C42" s="821">
        <f>'[2]2'!$C$69/12.5</f>
        <v>38816346.026720002</v>
      </c>
      <c r="D42" s="821">
        <f>'[3]Část 4a'!C42</f>
        <v>41936568.069920003</v>
      </c>
      <c r="E42" s="821">
        <f>'[3]Část 4a'!D42</f>
        <v>45127752.89632</v>
      </c>
      <c r="F42" s="822">
        <f>'[3]Část 4a'!E42</f>
        <v>48680284.844639994</v>
      </c>
      <c r="H42" s="100"/>
    </row>
    <row r="43" spans="1:8">
      <c r="B43" s="610"/>
      <c r="C43" s="610"/>
      <c r="D43" s="610"/>
      <c r="E43" s="610"/>
      <c r="H43" s="100"/>
    </row>
    <row r="44" spans="1:8">
      <c r="H44" s="100"/>
    </row>
    <row r="45" spans="1:8">
      <c r="H45" s="100"/>
    </row>
    <row r="46" spans="1:8">
      <c r="C46" s="517"/>
      <c r="H46" s="100"/>
    </row>
    <row r="47" spans="1:8">
      <c r="H47" s="100"/>
    </row>
    <row r="48" spans="1:8">
      <c r="H48" s="100"/>
    </row>
    <row r="49" spans="8:8">
      <c r="H49" s="100"/>
    </row>
    <row r="50" spans="8:8">
      <c r="H50" s="100"/>
    </row>
    <row r="51" spans="8:8">
      <c r="H51" s="100"/>
    </row>
    <row r="52" spans="8:8">
      <c r="H52" s="100"/>
    </row>
    <row r="53" spans="8:8">
      <c r="H53" s="100"/>
    </row>
    <row r="54" spans="8:8">
      <c r="H54" s="100"/>
    </row>
    <row r="55" spans="8:8">
      <c r="H55" s="100"/>
    </row>
    <row r="56" spans="8:8">
      <c r="H56" s="100"/>
    </row>
    <row r="57" spans="8:8" ht="15" customHeight="1">
      <c r="H57" s="100"/>
    </row>
    <row r="58" spans="8:8">
      <c r="H58" s="100"/>
    </row>
    <row r="59" spans="8:8">
      <c r="H59" s="100"/>
    </row>
    <row r="60" spans="8:8">
      <c r="H60" s="100"/>
    </row>
    <row r="61" spans="8:8">
      <c r="H61" s="100"/>
    </row>
    <row r="62" spans="8:8">
      <c r="H62" s="100"/>
    </row>
    <row r="63" spans="8:8">
      <c r="H63" s="100"/>
    </row>
    <row r="64" spans="8:8">
      <c r="H64" s="100"/>
    </row>
    <row r="65" spans="8:8" ht="30" customHeight="1">
      <c r="H65" s="100"/>
    </row>
    <row r="66" spans="8:8" ht="15" customHeight="1">
      <c r="H66" s="100"/>
    </row>
    <row r="67" spans="8:8" ht="15" customHeight="1">
      <c r="H67" s="100"/>
    </row>
    <row r="68" spans="8:8" ht="15" customHeight="1">
      <c r="H68" s="100"/>
    </row>
    <row r="69" spans="8:8" ht="15" customHeight="1">
      <c r="H69" s="100"/>
    </row>
    <row r="70" spans="8:8" ht="15" customHeight="1">
      <c r="H70" s="100"/>
    </row>
    <row r="71" spans="8:8" ht="15" customHeight="1">
      <c r="H71" s="100"/>
    </row>
    <row r="72" spans="8:8" ht="15" customHeight="1">
      <c r="H72" s="100"/>
    </row>
    <row r="73" spans="8:8" ht="15" customHeight="1">
      <c r="H73" s="100"/>
    </row>
    <row r="74" spans="8:8" ht="15" customHeight="1">
      <c r="H74" s="100"/>
    </row>
    <row r="75" spans="8:8" ht="15" customHeight="1">
      <c r="H75" s="100"/>
    </row>
    <row r="76" spans="8:8" ht="15" customHeight="1">
      <c r="H76" s="100"/>
    </row>
    <row r="77" spans="8:8" ht="15" customHeight="1">
      <c r="H77" s="100"/>
    </row>
    <row r="78" spans="8:8">
      <c r="H78" s="100"/>
    </row>
    <row r="79" spans="8:8">
      <c r="H79" s="100"/>
    </row>
    <row r="80" spans="8:8">
      <c r="H80" s="100"/>
    </row>
    <row r="81" spans="1:8">
      <c r="H81" s="100"/>
    </row>
    <row r="82" spans="1:8">
      <c r="H82" s="100"/>
    </row>
    <row r="83" spans="1:8">
      <c r="H83" s="100"/>
    </row>
    <row r="84" spans="1:8">
      <c r="H84" s="100"/>
    </row>
    <row r="85" spans="1:8">
      <c r="H85" s="100"/>
    </row>
    <row r="86" spans="1:8">
      <c r="H86" s="100"/>
    </row>
    <row r="87" spans="1:8">
      <c r="H87" s="100"/>
    </row>
    <row r="88" spans="1:8">
      <c r="H88" s="100"/>
    </row>
    <row r="89" spans="1:8">
      <c r="H89" s="100"/>
    </row>
    <row r="90" spans="1:8">
      <c r="H90" s="100"/>
    </row>
    <row r="91" spans="1:8">
      <c r="H91" s="100"/>
    </row>
    <row r="92" spans="1:8">
      <c r="H92" s="100"/>
    </row>
    <row r="93" spans="1:8">
      <c r="H93" s="100"/>
    </row>
    <row r="94" spans="1:8">
      <c r="H94" s="100"/>
    </row>
    <row r="95" spans="1:8">
      <c r="H95" s="100"/>
    </row>
    <row r="96" spans="1:8">
      <c r="A96" s="100"/>
      <c r="B96" s="100"/>
      <c r="C96" s="100"/>
      <c r="D96" s="100"/>
      <c r="E96" s="100"/>
      <c r="F96" s="100"/>
      <c r="G96" s="100"/>
      <c r="H96" s="100"/>
    </row>
    <row r="97" spans="1:8">
      <c r="A97" s="100"/>
      <c r="B97" s="100"/>
      <c r="C97" s="100"/>
      <c r="D97" s="100"/>
      <c r="E97" s="100"/>
      <c r="F97" s="100"/>
      <c r="G97" s="100"/>
      <c r="H97" s="100"/>
    </row>
    <row r="98" spans="1:8">
      <c r="A98" s="100"/>
      <c r="B98" s="100"/>
      <c r="C98" s="100"/>
      <c r="D98" s="100"/>
      <c r="E98" s="100"/>
      <c r="F98" s="100"/>
      <c r="G98" s="100"/>
      <c r="H98" s="100"/>
    </row>
    <row r="99" spans="1:8">
      <c r="A99" s="100"/>
      <c r="B99" s="100"/>
      <c r="C99" s="100"/>
      <c r="D99" s="100"/>
      <c r="E99" s="100"/>
      <c r="F99" s="100"/>
      <c r="G99" s="100"/>
      <c r="H99" s="100"/>
    </row>
    <row r="100" spans="1:8">
      <c r="A100" s="100"/>
      <c r="B100" s="100"/>
      <c r="C100" s="100"/>
      <c r="D100" s="100"/>
      <c r="E100" s="100"/>
      <c r="F100" s="100"/>
      <c r="G100" s="100"/>
      <c r="H100" s="100"/>
    </row>
    <row r="101" spans="1:8">
      <c r="A101" s="100"/>
      <c r="B101" s="100"/>
      <c r="C101" s="100"/>
      <c r="D101" s="100"/>
      <c r="E101" s="100"/>
      <c r="F101" s="100"/>
      <c r="G101" s="100"/>
      <c r="H101" s="100"/>
    </row>
    <row r="102" spans="1:8">
      <c r="A102" s="100"/>
      <c r="B102" s="100"/>
      <c r="C102" s="100"/>
      <c r="D102" s="100"/>
      <c r="E102" s="100"/>
      <c r="F102" s="100"/>
      <c r="G102" s="100"/>
      <c r="H102" s="100"/>
    </row>
    <row r="103" spans="1:8">
      <c r="A103" s="100"/>
      <c r="B103" s="100"/>
      <c r="C103" s="100"/>
      <c r="D103" s="100"/>
      <c r="E103" s="100"/>
      <c r="F103" s="100"/>
      <c r="G103" s="100"/>
      <c r="H103" s="100"/>
    </row>
    <row r="104" spans="1:8">
      <c r="A104" s="100"/>
      <c r="B104" s="100"/>
      <c r="C104" s="100"/>
      <c r="D104" s="100"/>
      <c r="E104" s="100"/>
      <c r="F104" s="100"/>
      <c r="G104" s="100"/>
      <c r="H104" s="100"/>
    </row>
    <row r="105" spans="1:8">
      <c r="A105" s="100"/>
      <c r="B105" s="100"/>
      <c r="C105" s="100"/>
      <c r="D105" s="100"/>
      <c r="E105" s="100"/>
      <c r="F105" s="100"/>
      <c r="G105" s="100"/>
      <c r="H105" s="100"/>
    </row>
    <row r="106" spans="1:8">
      <c r="A106" s="100"/>
      <c r="B106" s="100"/>
      <c r="C106" s="100"/>
      <c r="D106" s="100"/>
      <c r="E106" s="100"/>
      <c r="F106" s="100"/>
      <c r="G106" s="100"/>
      <c r="H106" s="100"/>
    </row>
    <row r="107" spans="1:8">
      <c r="A107" s="100"/>
      <c r="B107" s="100"/>
      <c r="C107" s="100"/>
      <c r="D107" s="100"/>
      <c r="E107" s="100"/>
      <c r="F107" s="100"/>
      <c r="G107" s="100"/>
      <c r="H107" s="100"/>
    </row>
    <row r="108" spans="1:8">
      <c r="A108" s="100"/>
      <c r="B108" s="100"/>
      <c r="C108" s="100"/>
      <c r="D108" s="100"/>
      <c r="E108" s="100"/>
      <c r="F108" s="100"/>
      <c r="G108" s="100"/>
      <c r="H108" s="100"/>
    </row>
    <row r="109" spans="1:8">
      <c r="A109" s="100"/>
      <c r="B109" s="100"/>
      <c r="C109" s="100"/>
      <c r="D109" s="100"/>
      <c r="E109" s="100"/>
      <c r="F109" s="100"/>
      <c r="G109" s="100"/>
      <c r="H109" s="100"/>
    </row>
    <row r="110" spans="1:8">
      <c r="A110" s="100"/>
      <c r="B110" s="100"/>
      <c r="C110" s="100"/>
      <c r="D110" s="100"/>
      <c r="E110" s="100"/>
      <c r="F110" s="100"/>
      <c r="G110" s="100"/>
      <c r="H110" s="100"/>
    </row>
    <row r="111" spans="1:8">
      <c r="A111" s="100"/>
      <c r="B111" s="100"/>
      <c r="C111" s="100"/>
      <c r="D111" s="100"/>
      <c r="E111" s="100"/>
      <c r="F111" s="100"/>
      <c r="G111" s="100"/>
      <c r="H111" s="100"/>
    </row>
    <row r="112" spans="1:8">
      <c r="A112" s="100"/>
      <c r="B112" s="100"/>
      <c r="C112" s="100"/>
      <c r="D112" s="100"/>
      <c r="E112" s="100"/>
      <c r="F112" s="100"/>
      <c r="G112" s="100"/>
      <c r="H112" s="100"/>
    </row>
    <row r="113" spans="1:8">
      <c r="A113" s="100"/>
      <c r="B113" s="100"/>
      <c r="C113" s="100"/>
      <c r="D113" s="100"/>
      <c r="E113" s="100"/>
      <c r="F113" s="100"/>
      <c r="G113" s="100"/>
      <c r="H113" s="100"/>
    </row>
    <row r="114" spans="1:8">
      <c r="A114" s="100"/>
      <c r="B114" s="100"/>
      <c r="C114" s="100"/>
      <c r="D114" s="100"/>
      <c r="E114" s="100"/>
      <c r="F114" s="100"/>
      <c r="G114" s="100"/>
      <c r="H114" s="100"/>
    </row>
    <row r="115" spans="1:8">
      <c r="A115" s="100"/>
      <c r="B115" s="100"/>
      <c r="C115" s="100"/>
      <c r="D115" s="100"/>
      <c r="E115" s="100"/>
      <c r="F115" s="100"/>
      <c r="G115" s="100"/>
      <c r="H115" s="100"/>
    </row>
    <row r="116" spans="1:8">
      <c r="A116" s="100"/>
      <c r="B116" s="100"/>
      <c r="C116" s="100"/>
      <c r="D116" s="100"/>
      <c r="E116" s="100"/>
      <c r="F116" s="100"/>
      <c r="G116" s="100"/>
      <c r="H116" s="100"/>
    </row>
    <row r="117" spans="1:8">
      <c r="A117" s="100"/>
      <c r="B117" s="100"/>
      <c r="C117" s="100"/>
      <c r="D117" s="100"/>
      <c r="E117" s="100"/>
      <c r="F117" s="100"/>
      <c r="G117" s="100"/>
      <c r="H117" s="100"/>
    </row>
    <row r="118" spans="1:8">
      <c r="A118" s="100"/>
      <c r="B118" s="100"/>
      <c r="C118" s="100"/>
      <c r="D118" s="100"/>
      <c r="E118" s="100"/>
      <c r="F118" s="100"/>
      <c r="G118" s="100"/>
      <c r="H118" s="100"/>
    </row>
    <row r="119" spans="1:8">
      <c r="A119" s="100"/>
      <c r="B119" s="100"/>
      <c r="C119" s="100"/>
      <c r="D119" s="100"/>
      <c r="E119" s="100"/>
      <c r="F119" s="100"/>
      <c r="G119" s="100"/>
      <c r="H119" s="100"/>
    </row>
    <row r="120" spans="1:8">
      <c r="A120" s="100"/>
      <c r="B120" s="100"/>
      <c r="C120" s="100"/>
      <c r="D120" s="100"/>
      <c r="E120" s="100"/>
      <c r="F120" s="100"/>
      <c r="G120" s="100"/>
      <c r="H120" s="100"/>
    </row>
    <row r="121" spans="1:8">
      <c r="A121" s="100"/>
      <c r="B121" s="100"/>
      <c r="C121" s="100"/>
      <c r="D121" s="100"/>
      <c r="E121" s="100"/>
      <c r="F121" s="100"/>
      <c r="G121" s="100"/>
      <c r="H121" s="100"/>
    </row>
    <row r="122" spans="1:8">
      <c r="A122" s="100"/>
      <c r="B122" s="100"/>
      <c r="C122" s="100"/>
      <c r="D122" s="100"/>
      <c r="E122" s="100"/>
      <c r="F122" s="100"/>
      <c r="G122" s="100"/>
      <c r="H122" s="100"/>
    </row>
    <row r="123" spans="1:8">
      <c r="A123" s="100"/>
      <c r="B123" s="100"/>
      <c r="C123" s="100"/>
      <c r="D123" s="100"/>
      <c r="E123" s="100"/>
      <c r="F123" s="100"/>
      <c r="G123" s="100"/>
      <c r="H123" s="100"/>
    </row>
    <row r="124" spans="1:8">
      <c r="A124" s="100"/>
      <c r="B124" s="100"/>
      <c r="C124" s="100"/>
      <c r="D124" s="100"/>
      <c r="E124" s="100"/>
      <c r="F124" s="100"/>
      <c r="G124" s="100"/>
      <c r="H124" s="100"/>
    </row>
    <row r="125" spans="1:8">
      <c r="A125" s="100"/>
      <c r="B125" s="100"/>
      <c r="C125" s="100"/>
      <c r="D125" s="100"/>
      <c r="E125" s="100"/>
      <c r="F125" s="100"/>
      <c r="G125" s="100"/>
      <c r="H125" s="100"/>
    </row>
    <row r="126" spans="1:8">
      <c r="A126" s="100"/>
      <c r="B126" s="100"/>
      <c r="C126" s="100"/>
      <c r="D126" s="100"/>
      <c r="E126" s="100"/>
      <c r="F126" s="100"/>
      <c r="G126" s="100"/>
      <c r="H126" s="100"/>
    </row>
    <row r="127" spans="1:8">
      <c r="A127" s="100"/>
      <c r="B127" s="100"/>
      <c r="C127" s="100"/>
      <c r="D127" s="100"/>
      <c r="E127" s="100"/>
      <c r="F127" s="100"/>
      <c r="G127" s="100"/>
      <c r="H127" s="100"/>
    </row>
  </sheetData>
  <mergeCells count="15">
    <mergeCell ref="A34:A40"/>
    <mergeCell ref="A9:A25"/>
    <mergeCell ref="G9:G25"/>
    <mergeCell ref="A1:F1"/>
    <mergeCell ref="A2:F2"/>
    <mergeCell ref="A3:G3"/>
    <mergeCell ref="A4:F5"/>
    <mergeCell ref="G4:G5"/>
    <mergeCell ref="G7:G8"/>
    <mergeCell ref="A7:B8"/>
    <mergeCell ref="A26:A30"/>
    <mergeCell ref="G26:G30"/>
    <mergeCell ref="A31:A33"/>
    <mergeCell ref="G31:G33"/>
    <mergeCell ref="G34:G40"/>
  </mergeCells>
  <conditionalFormatting sqref="C9:F40">
    <cfRule type="cellIs" dxfId="10" priority="4" operator="between">
      <formula>0</formula>
      <formula>0</formula>
    </cfRule>
  </conditionalFormatting>
  <conditionalFormatting sqref="C42:F42">
    <cfRule type="cellIs" dxfId="9" priority="3" operator="between">
      <formula>0</formula>
      <formula>0</formula>
    </cfRule>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2"/>
  </sheetPr>
  <dimension ref="A1:AV239"/>
  <sheetViews>
    <sheetView showGridLines="0" zoomScale="80" zoomScaleNormal="80" workbookViewId="0">
      <pane xSplit="8" ySplit="6" topLeftCell="I7" activePane="bottomRight" state="frozen"/>
      <selection sqref="A1:D1"/>
      <selection pane="topRight" sqref="A1:D1"/>
      <selection pane="bottomLeft" sqref="A1:D1"/>
      <selection pane="bottomRight" sqref="A1:G1"/>
    </sheetView>
  </sheetViews>
  <sheetFormatPr defaultRowHeight="15"/>
  <cols>
    <col min="1" max="1" width="41.42578125" customWidth="1"/>
    <col min="2" max="7" width="15.7109375" customWidth="1"/>
    <col min="8" max="8" width="16.7109375" customWidth="1"/>
  </cols>
  <sheetData>
    <row r="1" spans="1:48">
      <c r="A1" s="915" t="s">
        <v>724</v>
      </c>
      <c r="B1" s="915"/>
      <c r="C1" s="915"/>
      <c r="D1" s="915"/>
      <c r="E1" s="915"/>
      <c r="F1" s="915"/>
      <c r="G1" s="915"/>
      <c r="H1" s="240"/>
      <c r="I1" s="161"/>
    </row>
    <row r="2" spans="1:48">
      <c r="A2" s="915" t="s">
        <v>23</v>
      </c>
      <c r="B2" s="915"/>
      <c r="C2" s="915"/>
      <c r="D2" s="915"/>
      <c r="E2" s="915"/>
      <c r="F2" s="915"/>
      <c r="G2" s="915"/>
      <c r="H2" s="240"/>
      <c r="I2" s="161"/>
    </row>
    <row r="3" spans="1:48" ht="15.75" thickBot="1">
      <c r="A3" s="1186"/>
      <c r="B3" s="1186"/>
      <c r="C3" s="1186"/>
      <c r="D3" s="1186"/>
      <c r="E3" s="1186"/>
      <c r="F3" s="1186"/>
      <c r="G3" s="1186"/>
      <c r="H3" s="1186"/>
    </row>
    <row r="4" spans="1:48">
      <c r="A4" s="917" t="s">
        <v>3</v>
      </c>
      <c r="B4" s="918"/>
      <c r="C4" s="918"/>
      <c r="D4" s="918"/>
      <c r="E4" s="918"/>
      <c r="F4" s="918"/>
      <c r="G4" s="918"/>
      <c r="H4" s="923" t="s">
        <v>1042</v>
      </c>
    </row>
    <row r="5" spans="1:48" ht="15.75" thickBot="1">
      <c r="A5" s="920"/>
      <c r="B5" s="921"/>
      <c r="C5" s="921"/>
      <c r="D5" s="921"/>
      <c r="E5" s="921"/>
      <c r="F5" s="921"/>
      <c r="G5" s="921"/>
      <c r="H5" s="936"/>
    </row>
    <row r="6" spans="1:48" ht="15.75" thickBot="1">
      <c r="A6" s="616" t="str">
        <f>Obsah!A3</f>
        <v>Informace platné k datu</v>
      </c>
      <c r="B6" s="617"/>
      <c r="C6" s="617"/>
      <c r="D6" s="617"/>
      <c r="E6" s="617"/>
      <c r="F6" s="249"/>
      <c r="G6" s="261" t="str">
        <f>Obsah!C3</f>
        <v>(31/12/2015)</v>
      </c>
      <c r="H6" s="262"/>
      <c r="I6" s="4"/>
    </row>
    <row r="7" spans="1:48" ht="30" customHeight="1">
      <c r="A7" s="949" t="s">
        <v>4</v>
      </c>
      <c r="B7" s="950"/>
      <c r="C7" s="950"/>
      <c r="D7" s="950"/>
      <c r="E7" s="950"/>
      <c r="F7" s="950"/>
      <c r="G7" s="950"/>
      <c r="H7" s="906" t="s">
        <v>750</v>
      </c>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row>
    <row r="8" spans="1:48" ht="99" customHeight="1" thickBot="1">
      <c r="A8" s="1184" t="s">
        <v>1291</v>
      </c>
      <c r="B8" s="1185"/>
      <c r="C8" s="1185"/>
      <c r="D8" s="1185"/>
      <c r="E8" s="1185"/>
      <c r="F8" s="1164"/>
      <c r="G8" s="1164"/>
      <c r="H8" s="907"/>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row>
    <row r="9" spans="1:48" ht="30" customHeight="1">
      <c r="A9" s="949" t="s">
        <v>5</v>
      </c>
      <c r="B9" s="950"/>
      <c r="C9" s="950"/>
      <c r="D9" s="950"/>
      <c r="E9" s="950"/>
      <c r="F9" s="950"/>
      <c r="G9" s="950"/>
      <c r="H9" s="906" t="s">
        <v>751</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48" ht="15.75" thickBot="1">
      <c r="A10" s="1184"/>
      <c r="B10" s="1185"/>
      <c r="C10" s="1185"/>
      <c r="D10" s="1185"/>
      <c r="E10" s="1185"/>
      <c r="F10" s="1164"/>
      <c r="G10" s="1164"/>
      <c r="H10" s="907"/>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row>
    <row r="11" spans="1:48" ht="30" customHeight="1">
      <c r="A11" s="949" t="s">
        <v>6</v>
      </c>
      <c r="B11" s="950"/>
      <c r="C11" s="950"/>
      <c r="D11" s="950"/>
      <c r="E11" s="950"/>
      <c r="F11" s="950"/>
      <c r="G11" s="950"/>
      <c r="H11" s="906" t="s">
        <v>752</v>
      </c>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row>
    <row r="12" spans="1:48" ht="15.75" thickBot="1">
      <c r="A12" s="1184"/>
      <c r="B12" s="1185"/>
      <c r="C12" s="1185"/>
      <c r="D12" s="1185"/>
      <c r="E12" s="1185"/>
      <c r="F12" s="1164"/>
      <c r="G12" s="1164"/>
      <c r="H12" s="907"/>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row>
    <row r="13" spans="1:48" ht="30" customHeight="1">
      <c r="A13" s="949" t="s">
        <v>7</v>
      </c>
      <c r="B13" s="950"/>
      <c r="C13" s="950"/>
      <c r="D13" s="950"/>
      <c r="E13" s="950"/>
      <c r="F13" s="950"/>
      <c r="G13" s="950"/>
      <c r="H13" s="906" t="s">
        <v>753</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row>
    <row r="14" spans="1:48" ht="15.75" thickBot="1">
      <c r="A14" s="1184"/>
      <c r="B14" s="1185"/>
      <c r="C14" s="1185"/>
      <c r="D14" s="1185"/>
      <c r="E14" s="1185"/>
      <c r="F14" s="1164"/>
      <c r="G14" s="1164"/>
      <c r="H14" s="907"/>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row>
    <row r="15" spans="1:48">
      <c r="A15" s="1187" t="s">
        <v>10</v>
      </c>
      <c r="B15" s="1188"/>
      <c r="C15" s="1188"/>
      <c r="D15" s="1188"/>
      <c r="E15" s="1188"/>
      <c r="F15" s="1189"/>
      <c r="G15" s="1207" t="s">
        <v>1183</v>
      </c>
      <c r="H15" s="1193" t="s">
        <v>754</v>
      </c>
      <c r="I15" s="68"/>
      <c r="J15" s="68"/>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1:48">
      <c r="A16" s="1204" t="s">
        <v>9</v>
      </c>
      <c r="B16" s="1205"/>
      <c r="C16" s="1205"/>
      <c r="D16" s="1205"/>
      <c r="E16" s="1205"/>
      <c r="F16" s="1206"/>
      <c r="G16" s="1208"/>
      <c r="H16" s="1194"/>
      <c r="I16" s="68"/>
      <c r="J16" s="68"/>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1:48">
      <c r="A17" s="1201" t="s">
        <v>698</v>
      </c>
      <c r="B17" s="1202"/>
      <c r="C17" s="1202"/>
      <c r="D17" s="1202"/>
      <c r="E17" s="1202"/>
      <c r="F17" s="1203"/>
      <c r="G17" s="1208"/>
      <c r="H17" s="1194"/>
      <c r="I17" s="68"/>
      <c r="J17" s="68"/>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1:48" ht="36.75" customHeight="1" thickBot="1">
      <c r="A18" s="1195" t="s">
        <v>8</v>
      </c>
      <c r="B18" s="1196"/>
      <c r="C18" s="1196"/>
      <c r="D18" s="1196"/>
      <c r="E18" s="1196"/>
      <c r="F18" s="1197"/>
      <c r="G18" s="1209"/>
      <c r="H18" s="1194"/>
      <c r="I18" s="68"/>
      <c r="J18" s="68"/>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1:48" ht="30" customHeight="1">
      <c r="A19" s="1198" t="s">
        <v>1292</v>
      </c>
      <c r="B19" s="1199"/>
      <c r="C19" s="1199"/>
      <c r="D19" s="1199"/>
      <c r="E19" s="1199"/>
      <c r="F19" s="1199"/>
      <c r="G19" s="1200"/>
      <c r="H19" s="1162"/>
      <c r="I19" s="68"/>
      <c r="J19" s="68"/>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5" customHeight="1">
      <c r="A20" s="638" t="s">
        <v>1172</v>
      </c>
      <c r="B20" s="634"/>
      <c r="C20" s="634"/>
      <c r="D20" s="634"/>
      <c r="E20" s="634"/>
      <c r="F20" s="634"/>
      <c r="G20" s="634"/>
      <c r="H20" s="1162"/>
      <c r="I20" s="68"/>
      <c r="J20" s="68"/>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45" customHeight="1">
      <c r="A21" s="639" t="s">
        <v>1173</v>
      </c>
      <c r="B21" s="640" t="s">
        <v>1174</v>
      </c>
      <c r="C21" s="640" t="s">
        <v>1175</v>
      </c>
      <c r="D21" s="640" t="s">
        <v>1176</v>
      </c>
      <c r="E21" s="640" t="s">
        <v>1177</v>
      </c>
      <c r="F21" s="640" t="s">
        <v>1178</v>
      </c>
      <c r="G21" s="640" t="s">
        <v>1179</v>
      </c>
      <c r="H21" s="1162"/>
      <c r="I21" s="68"/>
      <c r="J21" s="68"/>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c r="A22" s="646" t="s">
        <v>1293</v>
      </c>
      <c r="B22" s="635">
        <v>10</v>
      </c>
      <c r="C22" s="635">
        <v>0</v>
      </c>
      <c r="D22" s="636">
        <v>10</v>
      </c>
      <c r="E22" s="635">
        <v>0</v>
      </c>
      <c r="F22" s="635">
        <v>0</v>
      </c>
      <c r="G22" s="635">
        <v>10</v>
      </c>
      <c r="H22" s="1162"/>
      <c r="I22" s="68"/>
      <c r="J22" s="68"/>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c r="A23" s="641" t="s">
        <v>1100</v>
      </c>
      <c r="B23" s="637">
        <f t="shared" ref="B23:G23" si="0">SUM(B22:B22)</f>
        <v>10</v>
      </c>
      <c r="C23" s="637">
        <f t="shared" si="0"/>
        <v>0</v>
      </c>
      <c r="D23" s="637">
        <f t="shared" si="0"/>
        <v>10</v>
      </c>
      <c r="E23" s="637">
        <f t="shared" si="0"/>
        <v>0</v>
      </c>
      <c r="F23" s="637">
        <f t="shared" si="0"/>
        <v>0</v>
      </c>
      <c r="G23" s="637">
        <f t="shared" si="0"/>
        <v>10</v>
      </c>
      <c r="H23" s="1162"/>
      <c r="I23" s="68"/>
      <c r="J23" s="68"/>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c r="A24" s="646" t="s">
        <v>1294</v>
      </c>
      <c r="B24" s="526">
        <v>1560</v>
      </c>
      <c r="C24" s="526">
        <v>0</v>
      </c>
      <c r="D24" s="637">
        <v>1560</v>
      </c>
      <c r="E24" s="526">
        <v>0</v>
      </c>
      <c r="F24" s="526">
        <v>-225</v>
      </c>
      <c r="G24" s="526">
        <v>1335</v>
      </c>
      <c r="H24" s="1162"/>
      <c r="I24" s="68"/>
      <c r="J24" s="68"/>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c r="A25" s="641" t="s">
        <v>1180</v>
      </c>
      <c r="B25" s="637">
        <f t="shared" ref="B25:G25" si="1">SUM(B24:B24)</f>
        <v>1560</v>
      </c>
      <c r="C25" s="637">
        <f t="shared" si="1"/>
        <v>0</v>
      </c>
      <c r="D25" s="637">
        <f t="shared" si="1"/>
        <v>1560</v>
      </c>
      <c r="E25" s="637">
        <f t="shared" si="1"/>
        <v>0</v>
      </c>
      <c r="F25" s="637">
        <f t="shared" si="1"/>
        <v>-225</v>
      </c>
      <c r="G25" s="637">
        <f t="shared" si="1"/>
        <v>1335</v>
      </c>
      <c r="H25" s="1162"/>
      <c r="I25" s="68"/>
      <c r="J25" s="68"/>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5.75" thickBot="1">
      <c r="A26" s="642"/>
      <c r="B26" s="643"/>
      <c r="C26" s="643"/>
      <c r="D26" s="643"/>
      <c r="E26" s="643"/>
      <c r="F26" s="644"/>
      <c r="G26" s="645"/>
      <c r="H26" s="902"/>
      <c r="I26" s="68"/>
      <c r="J26" s="68"/>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30" customHeight="1">
      <c r="A27" s="949" t="s">
        <v>11</v>
      </c>
      <c r="B27" s="950"/>
      <c r="C27" s="950"/>
      <c r="D27" s="950"/>
      <c r="E27" s="950"/>
      <c r="F27" s="950"/>
      <c r="G27" s="951"/>
      <c r="H27" s="1193" t="s">
        <v>755</v>
      </c>
      <c r="I27" s="68"/>
      <c r="J27" s="68"/>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row>
    <row r="28" spans="1:48" ht="30" customHeight="1" thickBot="1">
      <c r="A28" s="910" t="s">
        <v>1181</v>
      </c>
      <c r="B28" s="1213"/>
      <c r="C28" s="1213"/>
      <c r="D28" s="1213"/>
      <c r="E28" s="1213"/>
      <c r="F28" s="1160"/>
      <c r="G28" s="1161"/>
      <c r="H28" s="1194"/>
      <c r="I28" s="68"/>
      <c r="J28" s="68"/>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1:48" ht="30" customHeight="1">
      <c r="A29" s="949" t="s">
        <v>19</v>
      </c>
      <c r="B29" s="950"/>
      <c r="C29" s="950"/>
      <c r="D29" s="950"/>
      <c r="E29" s="950"/>
      <c r="F29" s="950"/>
      <c r="G29" s="951"/>
      <c r="H29" s="1214" t="s">
        <v>756</v>
      </c>
      <c r="I29" s="68"/>
      <c r="J29" s="68"/>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30" customHeight="1">
      <c r="A30" s="1216" t="s">
        <v>175</v>
      </c>
      <c r="B30" s="1217"/>
      <c r="C30" s="1217"/>
      <c r="D30" s="1217"/>
      <c r="E30" s="1217"/>
      <c r="F30" s="1218"/>
      <c r="G30" s="647" t="s">
        <v>12</v>
      </c>
      <c r="H30" s="1215"/>
      <c r="I30" s="68"/>
      <c r="J30" s="68"/>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5.75" thickBot="1">
      <c r="A31" s="1219" t="s">
        <v>1182</v>
      </c>
      <c r="B31" s="1220"/>
      <c r="C31" s="1220"/>
      <c r="D31" s="1220"/>
      <c r="E31" s="1220"/>
      <c r="F31" s="1221"/>
      <c r="G31" s="14"/>
      <c r="H31" s="1215"/>
      <c r="I31" s="68"/>
      <c r="J31" s="68"/>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30" customHeight="1" thickBot="1">
      <c r="A32" s="1210" t="s">
        <v>13</v>
      </c>
      <c r="B32" s="1211"/>
      <c r="C32" s="1211"/>
      <c r="D32" s="1211"/>
      <c r="E32" s="1211"/>
      <c r="F32" s="1211"/>
      <c r="G32" s="127"/>
      <c r="H32" s="176" t="s">
        <v>757</v>
      </c>
      <c r="I32" s="69"/>
      <c r="J32" s="69"/>
      <c r="K32" s="123"/>
      <c r="L32" s="123"/>
      <c r="M32" s="123"/>
      <c r="N32" s="123"/>
      <c r="O32" s="123"/>
      <c r="P32" s="123"/>
      <c r="Q32" s="123"/>
      <c r="R32" s="123"/>
      <c r="S32" s="123"/>
      <c r="T32" s="123"/>
      <c r="U32" s="123"/>
      <c r="V32" s="123"/>
      <c r="W32" s="123"/>
      <c r="X32" s="123"/>
      <c r="Y32" s="123"/>
      <c r="Z32" s="123"/>
      <c r="AA32" s="4"/>
      <c r="AB32" s="4"/>
      <c r="AC32" s="4"/>
      <c r="AD32" s="4"/>
      <c r="AE32" s="4"/>
      <c r="AF32" s="4"/>
      <c r="AG32" s="4"/>
      <c r="AH32" s="4"/>
      <c r="AI32" s="4"/>
      <c r="AJ32" s="4"/>
      <c r="AK32" s="4"/>
      <c r="AL32" s="4"/>
      <c r="AM32" s="4"/>
      <c r="AN32" s="4"/>
      <c r="AO32" s="4"/>
      <c r="AP32" s="4"/>
      <c r="AQ32" s="4"/>
      <c r="AR32" s="4"/>
      <c r="AS32" s="4"/>
      <c r="AT32" s="4"/>
      <c r="AU32" s="4"/>
      <c r="AV32" s="4"/>
    </row>
    <row r="33" spans="1:48" ht="30" customHeight="1">
      <c r="A33" s="949" t="s">
        <v>14</v>
      </c>
      <c r="B33" s="950"/>
      <c r="C33" s="950"/>
      <c r="D33" s="950"/>
      <c r="E33" s="950"/>
      <c r="F33" s="950"/>
      <c r="G33" s="951"/>
      <c r="H33" s="1193" t="s">
        <v>758</v>
      </c>
      <c r="I33" s="69"/>
      <c r="J33" s="69"/>
      <c r="K33" s="123"/>
      <c r="L33" s="123"/>
      <c r="M33" s="123"/>
      <c r="N33" s="123"/>
      <c r="O33" s="123"/>
      <c r="P33" s="123"/>
      <c r="Q33" s="123"/>
      <c r="R33" s="123"/>
      <c r="S33" s="123"/>
      <c r="T33" s="123"/>
      <c r="U33" s="123"/>
      <c r="V33" s="123"/>
      <c r="W33" s="123"/>
      <c r="X33" s="123"/>
      <c r="Y33" s="123"/>
      <c r="Z33" s="123"/>
      <c r="AA33" s="4"/>
      <c r="AB33" s="4"/>
      <c r="AC33" s="4"/>
      <c r="AD33" s="4"/>
      <c r="AE33" s="4"/>
      <c r="AF33" s="4"/>
      <c r="AG33" s="4"/>
      <c r="AH33" s="4"/>
      <c r="AI33" s="4"/>
      <c r="AJ33" s="4"/>
      <c r="AK33" s="4"/>
      <c r="AL33" s="4"/>
      <c r="AM33" s="4"/>
      <c r="AN33" s="4"/>
      <c r="AO33" s="4"/>
      <c r="AP33" s="4"/>
      <c r="AQ33" s="4"/>
      <c r="AR33" s="4"/>
      <c r="AS33" s="4"/>
      <c r="AT33" s="4"/>
      <c r="AU33" s="4"/>
      <c r="AV33" s="4"/>
    </row>
    <row r="34" spans="1:48" ht="15" customHeight="1">
      <c r="A34" s="648" t="s">
        <v>15</v>
      </c>
      <c r="B34" s="1190" t="s">
        <v>16</v>
      </c>
      <c r="C34" s="1191"/>
      <c r="D34" s="1192"/>
      <c r="E34" s="1190" t="s">
        <v>17</v>
      </c>
      <c r="F34" s="1191"/>
      <c r="G34" s="1192"/>
      <c r="H34" s="1194"/>
      <c r="I34" s="69"/>
      <c r="J34" s="69"/>
      <c r="K34" s="123"/>
      <c r="L34" s="123"/>
      <c r="M34" s="123"/>
      <c r="N34" s="123"/>
      <c r="O34" s="123"/>
      <c r="P34" s="123"/>
      <c r="Q34" s="123"/>
      <c r="R34" s="123"/>
      <c r="S34" s="123"/>
      <c r="T34" s="123"/>
      <c r="U34" s="123"/>
      <c r="V34" s="123"/>
      <c r="W34" s="123"/>
      <c r="X34" s="123"/>
      <c r="Y34" s="123"/>
      <c r="Z34" s="123"/>
      <c r="AA34" s="4"/>
      <c r="AB34" s="4"/>
      <c r="AC34" s="4"/>
      <c r="AD34" s="4"/>
      <c r="AE34" s="4"/>
      <c r="AF34" s="4"/>
      <c r="AG34" s="4"/>
      <c r="AH34" s="4"/>
      <c r="AI34" s="4"/>
      <c r="AJ34" s="4"/>
      <c r="AK34" s="4"/>
      <c r="AL34" s="4"/>
      <c r="AM34" s="4"/>
      <c r="AN34" s="4"/>
      <c r="AO34" s="4"/>
      <c r="AP34" s="4"/>
      <c r="AQ34" s="4"/>
      <c r="AR34" s="4"/>
      <c r="AS34" s="4"/>
      <c r="AT34" s="4"/>
      <c r="AU34" s="4"/>
      <c r="AV34" s="4"/>
    </row>
    <row r="35" spans="1:48">
      <c r="A35" s="6"/>
      <c r="B35" s="1228"/>
      <c r="C35" s="1223"/>
      <c r="D35" s="1224"/>
      <c r="E35" s="1228"/>
      <c r="F35" s="1223"/>
      <c r="G35" s="1224"/>
      <c r="H35" s="1194"/>
      <c r="I35" s="69"/>
      <c r="J35" s="69"/>
      <c r="K35" s="123"/>
      <c r="L35" s="123"/>
      <c r="M35" s="123"/>
      <c r="N35" s="123"/>
      <c r="O35" s="123"/>
      <c r="P35" s="123"/>
      <c r="Q35" s="123"/>
      <c r="R35" s="123"/>
      <c r="S35" s="123"/>
      <c r="T35" s="123"/>
      <c r="U35" s="123"/>
      <c r="V35" s="123"/>
      <c r="W35" s="123"/>
      <c r="X35" s="123"/>
      <c r="Y35" s="123"/>
      <c r="Z35" s="123"/>
      <c r="AA35" s="4"/>
      <c r="AB35" s="4"/>
      <c r="AC35" s="4"/>
      <c r="AD35" s="4"/>
      <c r="AE35" s="4"/>
      <c r="AF35" s="4"/>
      <c r="AG35" s="4"/>
      <c r="AH35" s="4"/>
      <c r="AI35" s="4"/>
      <c r="AJ35" s="4"/>
      <c r="AK35" s="4"/>
      <c r="AL35" s="4"/>
      <c r="AM35" s="4"/>
      <c r="AN35" s="4"/>
      <c r="AO35" s="4"/>
      <c r="AP35" s="4"/>
      <c r="AQ35" s="4"/>
      <c r="AR35" s="4"/>
      <c r="AS35" s="4"/>
      <c r="AT35" s="4"/>
      <c r="AU35" s="4"/>
      <c r="AV35" s="4"/>
    </row>
    <row r="36" spans="1:48">
      <c r="A36" s="16"/>
      <c r="B36" s="1222"/>
      <c r="C36" s="1223"/>
      <c r="D36" s="1224"/>
      <c r="E36" s="1222"/>
      <c r="F36" s="1223"/>
      <c r="G36" s="1224"/>
      <c r="H36" s="1194"/>
      <c r="I36" s="69"/>
      <c r="J36" s="69"/>
      <c r="K36" s="123"/>
      <c r="L36" s="123"/>
      <c r="M36" s="123"/>
      <c r="N36" s="123"/>
      <c r="O36" s="123"/>
      <c r="P36" s="123"/>
      <c r="Q36" s="123"/>
      <c r="R36" s="123"/>
      <c r="S36" s="123"/>
      <c r="T36" s="123"/>
      <c r="U36" s="123"/>
      <c r="V36" s="123"/>
      <c r="W36" s="123"/>
      <c r="X36" s="123"/>
      <c r="Y36" s="123"/>
      <c r="Z36" s="123"/>
      <c r="AA36" s="4"/>
      <c r="AB36" s="4"/>
      <c r="AC36" s="4"/>
      <c r="AD36" s="4"/>
      <c r="AE36" s="4"/>
      <c r="AF36" s="4"/>
      <c r="AG36" s="4"/>
      <c r="AH36" s="4"/>
      <c r="AI36" s="4"/>
      <c r="AJ36" s="4"/>
      <c r="AK36" s="4"/>
      <c r="AL36" s="4"/>
      <c r="AM36" s="4"/>
      <c r="AN36" s="4"/>
      <c r="AO36" s="4"/>
      <c r="AP36" s="4"/>
      <c r="AQ36" s="4"/>
      <c r="AR36" s="4"/>
      <c r="AS36" s="4"/>
      <c r="AT36" s="4"/>
      <c r="AU36" s="4"/>
      <c r="AV36" s="4"/>
    </row>
    <row r="37" spans="1:48">
      <c r="A37" s="16"/>
      <c r="B37" s="1222"/>
      <c r="C37" s="1223"/>
      <c r="D37" s="1224"/>
      <c r="E37" s="1222"/>
      <c r="F37" s="1223"/>
      <c r="G37" s="1224"/>
      <c r="H37" s="1194"/>
      <c r="I37" s="69"/>
      <c r="J37" s="69"/>
      <c r="K37" s="123"/>
      <c r="L37" s="123"/>
      <c r="M37" s="123"/>
      <c r="N37" s="123"/>
      <c r="O37" s="123"/>
      <c r="P37" s="123"/>
      <c r="Q37" s="123"/>
      <c r="R37" s="123"/>
      <c r="S37" s="123"/>
      <c r="T37" s="123"/>
      <c r="U37" s="123"/>
      <c r="V37" s="123"/>
      <c r="W37" s="123"/>
      <c r="X37" s="123"/>
      <c r="Y37" s="123"/>
      <c r="Z37" s="123"/>
      <c r="AA37" s="4"/>
      <c r="AB37" s="4"/>
      <c r="AC37" s="4"/>
      <c r="AD37" s="4"/>
      <c r="AE37" s="4"/>
      <c r="AF37" s="4"/>
      <c r="AG37" s="4"/>
      <c r="AH37" s="4"/>
      <c r="AI37" s="4"/>
      <c r="AJ37" s="4"/>
      <c r="AK37" s="4"/>
      <c r="AL37" s="4"/>
      <c r="AM37" s="4"/>
      <c r="AN37" s="4"/>
      <c r="AO37" s="4"/>
      <c r="AP37" s="4"/>
      <c r="AQ37" s="4"/>
      <c r="AR37" s="4"/>
      <c r="AS37" s="4"/>
      <c r="AT37" s="4"/>
      <c r="AU37" s="4"/>
      <c r="AV37" s="4"/>
    </row>
    <row r="38" spans="1:48">
      <c r="A38" s="16"/>
      <c r="B38" s="1222"/>
      <c r="C38" s="1223"/>
      <c r="D38" s="1224"/>
      <c r="E38" s="1222"/>
      <c r="F38" s="1223"/>
      <c r="G38" s="1224"/>
      <c r="H38" s="1194"/>
      <c r="I38" s="69"/>
      <c r="J38" s="69"/>
      <c r="K38" s="123"/>
      <c r="L38" s="123"/>
      <c r="M38" s="123"/>
      <c r="N38" s="123"/>
      <c r="O38" s="123"/>
      <c r="P38" s="123"/>
      <c r="Q38" s="123"/>
      <c r="R38" s="123"/>
      <c r="S38" s="123"/>
      <c r="T38" s="123"/>
      <c r="U38" s="123"/>
      <c r="V38" s="123"/>
      <c r="W38" s="123"/>
      <c r="X38" s="123"/>
      <c r="Y38" s="123"/>
      <c r="Z38" s="123"/>
      <c r="AA38" s="4"/>
      <c r="AB38" s="4"/>
      <c r="AC38" s="4"/>
      <c r="AD38" s="4"/>
      <c r="AE38" s="4"/>
      <c r="AF38" s="4"/>
      <c r="AG38" s="4"/>
      <c r="AH38" s="4"/>
      <c r="AI38" s="4"/>
      <c r="AJ38" s="4"/>
      <c r="AK38" s="4"/>
      <c r="AL38" s="4"/>
      <c r="AM38" s="4"/>
      <c r="AN38" s="4"/>
      <c r="AO38" s="4"/>
      <c r="AP38" s="4"/>
      <c r="AQ38" s="4"/>
      <c r="AR38" s="4"/>
      <c r="AS38" s="4"/>
      <c r="AT38" s="4"/>
      <c r="AU38" s="4"/>
      <c r="AV38" s="4"/>
    </row>
    <row r="39" spans="1:48" ht="15.75" thickBot="1">
      <c r="A39" s="17"/>
      <c r="B39" s="1225"/>
      <c r="C39" s="1226"/>
      <c r="D39" s="1227"/>
      <c r="E39" s="1225"/>
      <c r="F39" s="1226"/>
      <c r="G39" s="1227"/>
      <c r="H39" s="1212"/>
      <c r="I39" s="69"/>
      <c r="J39" s="69"/>
      <c r="K39" s="123"/>
      <c r="L39" s="123"/>
      <c r="M39" s="123"/>
      <c r="N39" s="123"/>
      <c r="O39" s="123"/>
      <c r="P39" s="123"/>
      <c r="Q39" s="123"/>
      <c r="R39" s="123"/>
      <c r="S39" s="123"/>
      <c r="T39" s="123"/>
      <c r="U39" s="123"/>
      <c r="V39" s="123"/>
      <c r="W39" s="123"/>
      <c r="X39" s="123"/>
      <c r="Y39" s="123"/>
      <c r="Z39" s="123"/>
      <c r="AA39" s="4"/>
      <c r="AB39" s="4"/>
      <c r="AC39" s="4"/>
      <c r="AD39" s="4"/>
      <c r="AE39" s="4"/>
      <c r="AF39" s="4"/>
      <c r="AG39" s="4"/>
      <c r="AH39" s="4"/>
      <c r="AI39" s="4"/>
      <c r="AJ39" s="4"/>
      <c r="AK39" s="4"/>
      <c r="AL39" s="4"/>
      <c r="AM39" s="4"/>
      <c r="AN39" s="4"/>
      <c r="AO39" s="4"/>
      <c r="AP39" s="4"/>
      <c r="AQ39" s="4"/>
      <c r="AR39" s="4"/>
      <c r="AS39" s="4"/>
      <c r="AT39" s="4"/>
      <c r="AU39" s="4"/>
      <c r="AV39" s="4"/>
    </row>
    <row r="40" spans="1:48">
      <c r="A40" s="123"/>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4"/>
      <c r="AB40" s="4"/>
      <c r="AC40" s="4"/>
      <c r="AD40" s="4"/>
      <c r="AE40" s="4"/>
      <c r="AF40" s="4"/>
      <c r="AG40" s="4"/>
      <c r="AH40" s="4"/>
      <c r="AI40" s="4"/>
      <c r="AJ40" s="4"/>
      <c r="AK40" s="4"/>
      <c r="AL40" s="4"/>
      <c r="AM40" s="4"/>
      <c r="AN40" s="4"/>
      <c r="AO40" s="4"/>
      <c r="AP40" s="4"/>
      <c r="AQ40" s="4"/>
      <c r="AR40" s="4"/>
      <c r="AS40" s="4"/>
      <c r="AT40" s="4"/>
      <c r="AU40" s="4"/>
      <c r="AV40" s="4"/>
    </row>
    <row r="41" spans="1:48">
      <c r="A41" s="123"/>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4"/>
      <c r="AB41" s="4"/>
      <c r="AC41" s="4"/>
      <c r="AD41" s="4"/>
      <c r="AE41" s="4"/>
      <c r="AF41" s="4"/>
      <c r="AG41" s="4"/>
      <c r="AH41" s="4"/>
      <c r="AI41" s="4"/>
      <c r="AJ41" s="4"/>
      <c r="AK41" s="4"/>
      <c r="AL41" s="4"/>
      <c r="AM41" s="4"/>
      <c r="AN41" s="4"/>
      <c r="AO41" s="4"/>
      <c r="AP41" s="4"/>
      <c r="AQ41" s="4"/>
      <c r="AR41" s="4"/>
      <c r="AS41" s="4"/>
      <c r="AT41" s="4"/>
      <c r="AU41" s="4"/>
      <c r="AV41" s="4"/>
    </row>
    <row r="42" spans="1:48">
      <c r="A42" s="123"/>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4"/>
      <c r="AB42" s="4"/>
      <c r="AC42" s="4"/>
      <c r="AD42" s="4"/>
      <c r="AE42" s="4"/>
      <c r="AF42" s="4"/>
      <c r="AG42" s="4"/>
      <c r="AH42" s="4"/>
      <c r="AI42" s="4"/>
      <c r="AJ42" s="4"/>
      <c r="AK42" s="4"/>
      <c r="AL42" s="4"/>
      <c r="AM42" s="4"/>
      <c r="AN42" s="4"/>
      <c r="AO42" s="4"/>
      <c r="AP42" s="4"/>
      <c r="AQ42" s="4"/>
      <c r="AR42" s="4"/>
      <c r="AS42" s="4"/>
      <c r="AT42" s="4"/>
      <c r="AU42" s="4"/>
      <c r="AV42" s="4"/>
    </row>
    <row r="43" spans="1:48">
      <c r="A43" s="123"/>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4"/>
      <c r="AB43" s="4"/>
      <c r="AC43" s="4"/>
      <c r="AD43" s="4"/>
      <c r="AE43" s="4"/>
      <c r="AF43" s="4"/>
      <c r="AG43" s="4"/>
      <c r="AH43" s="4"/>
      <c r="AI43" s="4"/>
      <c r="AJ43" s="4"/>
      <c r="AK43" s="4"/>
      <c r="AL43" s="4"/>
      <c r="AM43" s="4"/>
      <c r="AN43" s="4"/>
      <c r="AO43" s="4"/>
      <c r="AP43" s="4"/>
      <c r="AQ43" s="4"/>
      <c r="AR43" s="4"/>
      <c r="AS43" s="4"/>
      <c r="AT43" s="4"/>
      <c r="AU43" s="4"/>
      <c r="AV43" s="4"/>
    </row>
    <row r="44" spans="1:48">
      <c r="A44" s="123"/>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4"/>
      <c r="AB44" s="4"/>
      <c r="AC44" s="4"/>
      <c r="AD44" s="4"/>
      <c r="AE44" s="4"/>
      <c r="AF44" s="4"/>
      <c r="AG44" s="4"/>
      <c r="AH44" s="4"/>
      <c r="AI44" s="4"/>
      <c r="AJ44" s="4"/>
      <c r="AK44" s="4"/>
      <c r="AL44" s="4"/>
      <c r="AM44" s="4"/>
      <c r="AN44" s="4"/>
      <c r="AO44" s="4"/>
      <c r="AP44" s="4"/>
      <c r="AQ44" s="4"/>
      <c r="AR44" s="4"/>
      <c r="AS44" s="4"/>
      <c r="AT44" s="4"/>
      <c r="AU44" s="4"/>
      <c r="AV44" s="4"/>
    </row>
    <row r="45" spans="1:48">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4"/>
      <c r="AB45" s="4"/>
      <c r="AC45" s="4"/>
      <c r="AD45" s="4"/>
      <c r="AE45" s="4"/>
      <c r="AF45" s="4"/>
      <c r="AG45" s="4"/>
      <c r="AH45" s="4"/>
      <c r="AI45" s="4"/>
      <c r="AJ45" s="4"/>
      <c r="AK45" s="4"/>
      <c r="AL45" s="4"/>
      <c r="AM45" s="4"/>
      <c r="AN45" s="4"/>
      <c r="AO45" s="4"/>
      <c r="AP45" s="4"/>
      <c r="AQ45" s="4"/>
      <c r="AR45" s="4"/>
      <c r="AS45" s="4"/>
      <c r="AT45" s="4"/>
      <c r="AU45" s="4"/>
      <c r="AV45" s="4"/>
    </row>
    <row r="46" spans="1:48">
      <c r="A46" s="123"/>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4"/>
      <c r="AB46" s="4"/>
      <c r="AC46" s="4"/>
      <c r="AD46" s="4"/>
      <c r="AE46" s="4"/>
      <c r="AF46" s="4"/>
      <c r="AG46" s="4"/>
      <c r="AH46" s="4"/>
      <c r="AI46" s="4"/>
      <c r="AJ46" s="4"/>
      <c r="AK46" s="4"/>
      <c r="AL46" s="4"/>
      <c r="AM46" s="4"/>
      <c r="AN46" s="4"/>
      <c r="AO46" s="4"/>
      <c r="AP46" s="4"/>
      <c r="AQ46" s="4"/>
      <c r="AR46" s="4"/>
      <c r="AS46" s="4"/>
      <c r="AT46" s="4"/>
      <c r="AU46" s="4"/>
      <c r="AV46" s="4"/>
    </row>
    <row r="47" spans="1:48">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4"/>
      <c r="AB47" s="4"/>
      <c r="AC47" s="4"/>
      <c r="AD47" s="4"/>
      <c r="AE47" s="4"/>
      <c r="AF47" s="4"/>
      <c r="AG47" s="4"/>
      <c r="AH47" s="4"/>
      <c r="AI47" s="4"/>
      <c r="AJ47" s="4"/>
      <c r="AK47" s="4"/>
      <c r="AL47" s="4"/>
      <c r="AM47" s="4"/>
      <c r="AN47" s="4"/>
      <c r="AO47" s="4"/>
      <c r="AP47" s="4"/>
      <c r="AQ47" s="4"/>
      <c r="AR47" s="4"/>
      <c r="AS47" s="4"/>
      <c r="AT47" s="4"/>
      <c r="AU47" s="4"/>
      <c r="AV47" s="4"/>
    </row>
    <row r="48" spans="1:48">
      <c r="A48" s="12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4"/>
      <c r="AB48" s="4"/>
      <c r="AC48" s="4"/>
      <c r="AD48" s="4"/>
      <c r="AE48" s="4"/>
      <c r="AF48" s="4"/>
      <c r="AG48" s="4"/>
      <c r="AH48" s="4"/>
      <c r="AI48" s="4"/>
      <c r="AJ48" s="4"/>
      <c r="AK48" s="4"/>
      <c r="AL48" s="4"/>
      <c r="AM48" s="4"/>
      <c r="AN48" s="4"/>
      <c r="AO48" s="4"/>
      <c r="AP48" s="4"/>
      <c r="AQ48" s="4"/>
      <c r="AR48" s="4"/>
      <c r="AS48" s="4"/>
      <c r="AT48" s="4"/>
      <c r="AU48" s="4"/>
      <c r="AV48" s="4"/>
    </row>
    <row r="49" spans="1:48">
      <c r="A49" s="12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4"/>
      <c r="AB49" s="4"/>
      <c r="AC49" s="4"/>
      <c r="AD49" s="4"/>
      <c r="AE49" s="4"/>
      <c r="AF49" s="4"/>
      <c r="AG49" s="4"/>
      <c r="AH49" s="4"/>
      <c r="AI49" s="4"/>
      <c r="AJ49" s="4"/>
      <c r="AK49" s="4"/>
      <c r="AL49" s="4"/>
      <c r="AM49" s="4"/>
      <c r="AN49" s="4"/>
      <c r="AO49" s="4"/>
      <c r="AP49" s="4"/>
      <c r="AQ49" s="4"/>
      <c r="AR49" s="4"/>
      <c r="AS49" s="4"/>
      <c r="AT49" s="4"/>
      <c r="AU49" s="4"/>
      <c r="AV49" s="4"/>
    </row>
    <row r="50" spans="1:48">
      <c r="A50" s="123"/>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4"/>
      <c r="AB50" s="4"/>
      <c r="AC50" s="4"/>
      <c r="AD50" s="4"/>
      <c r="AE50" s="4"/>
      <c r="AF50" s="4"/>
      <c r="AG50" s="4"/>
      <c r="AH50" s="4"/>
      <c r="AI50" s="4"/>
      <c r="AJ50" s="4"/>
      <c r="AK50" s="4"/>
      <c r="AL50" s="4"/>
      <c r="AM50" s="4"/>
      <c r="AN50" s="4"/>
      <c r="AO50" s="4"/>
      <c r="AP50" s="4"/>
      <c r="AQ50" s="4"/>
      <c r="AR50" s="4"/>
      <c r="AS50" s="4"/>
      <c r="AT50" s="4"/>
      <c r="AU50" s="4"/>
      <c r="AV50" s="4"/>
    </row>
    <row r="51" spans="1:48">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4"/>
      <c r="AB51" s="4"/>
      <c r="AC51" s="4"/>
      <c r="AD51" s="4"/>
      <c r="AE51" s="4"/>
      <c r="AF51" s="4"/>
      <c r="AG51" s="4"/>
      <c r="AH51" s="4"/>
      <c r="AI51" s="4"/>
      <c r="AJ51" s="4"/>
      <c r="AK51" s="4"/>
      <c r="AL51" s="4"/>
      <c r="AM51" s="4"/>
      <c r="AN51" s="4"/>
      <c r="AO51" s="4"/>
      <c r="AP51" s="4"/>
      <c r="AQ51" s="4"/>
      <c r="AR51" s="4"/>
      <c r="AS51" s="4"/>
      <c r="AT51" s="4"/>
      <c r="AU51" s="4"/>
      <c r="AV51" s="4"/>
    </row>
    <row r="52" spans="1:48">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4"/>
      <c r="AB52" s="4"/>
      <c r="AC52" s="4"/>
      <c r="AD52" s="4"/>
      <c r="AE52" s="4"/>
      <c r="AF52" s="4"/>
      <c r="AG52" s="4"/>
      <c r="AH52" s="4"/>
      <c r="AI52" s="4"/>
      <c r="AJ52" s="4"/>
      <c r="AK52" s="4"/>
      <c r="AL52" s="4"/>
      <c r="AM52" s="4"/>
      <c r="AN52" s="4"/>
      <c r="AO52" s="4"/>
      <c r="AP52" s="4"/>
      <c r="AQ52" s="4"/>
      <c r="AR52" s="4"/>
      <c r="AS52" s="4"/>
      <c r="AT52" s="4"/>
      <c r="AU52" s="4"/>
      <c r="AV52" s="4"/>
    </row>
    <row r="53" spans="1:48">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4"/>
      <c r="AB53" s="4"/>
      <c r="AC53" s="4"/>
      <c r="AD53" s="4"/>
      <c r="AE53" s="4"/>
      <c r="AF53" s="4"/>
      <c r="AG53" s="4"/>
      <c r="AH53" s="4"/>
      <c r="AI53" s="4"/>
      <c r="AJ53" s="4"/>
      <c r="AK53" s="4"/>
      <c r="AL53" s="4"/>
      <c r="AM53" s="4"/>
      <c r="AN53" s="4"/>
      <c r="AO53" s="4"/>
      <c r="AP53" s="4"/>
      <c r="AQ53" s="4"/>
      <c r="AR53" s="4"/>
      <c r="AS53" s="4"/>
      <c r="AT53" s="4"/>
      <c r="AU53" s="4"/>
      <c r="AV53" s="4"/>
    </row>
    <row r="54" spans="1:48">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4"/>
      <c r="AB54" s="4"/>
      <c r="AC54" s="4"/>
      <c r="AD54" s="4"/>
      <c r="AE54" s="4"/>
      <c r="AF54" s="4"/>
      <c r="AG54" s="4"/>
      <c r="AH54" s="4"/>
      <c r="AI54" s="4"/>
      <c r="AJ54" s="4"/>
      <c r="AK54" s="4"/>
      <c r="AL54" s="4"/>
      <c r="AM54" s="4"/>
      <c r="AN54" s="4"/>
      <c r="AO54" s="4"/>
      <c r="AP54" s="4"/>
      <c r="AQ54" s="4"/>
      <c r="AR54" s="4"/>
      <c r="AS54" s="4"/>
      <c r="AT54" s="4"/>
      <c r="AU54" s="4"/>
      <c r="AV54" s="4"/>
    </row>
    <row r="55" spans="1:48">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4"/>
      <c r="AB55" s="4"/>
      <c r="AC55" s="4"/>
      <c r="AD55" s="4"/>
      <c r="AE55" s="4"/>
      <c r="AF55" s="4"/>
      <c r="AG55" s="4"/>
      <c r="AH55" s="4"/>
      <c r="AI55" s="4"/>
      <c r="AJ55" s="4"/>
      <c r="AK55" s="4"/>
      <c r="AL55" s="4"/>
      <c r="AM55" s="4"/>
      <c r="AN55" s="4"/>
      <c r="AO55" s="4"/>
      <c r="AP55" s="4"/>
      <c r="AQ55" s="4"/>
      <c r="AR55" s="4"/>
      <c r="AS55" s="4"/>
      <c r="AT55" s="4"/>
      <c r="AU55" s="4"/>
      <c r="AV55" s="4"/>
    </row>
    <row r="56" spans="1:48">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4"/>
      <c r="AB56" s="4"/>
      <c r="AC56" s="4"/>
      <c r="AD56" s="4"/>
      <c r="AE56" s="4"/>
      <c r="AF56" s="4"/>
      <c r="AG56" s="4"/>
      <c r="AH56" s="4"/>
      <c r="AI56" s="4"/>
      <c r="AJ56" s="4"/>
      <c r="AK56" s="4"/>
      <c r="AL56" s="4"/>
      <c r="AM56" s="4"/>
      <c r="AN56" s="4"/>
      <c r="AO56" s="4"/>
      <c r="AP56" s="4"/>
      <c r="AQ56" s="4"/>
      <c r="AR56" s="4"/>
      <c r="AS56" s="4"/>
      <c r="AT56" s="4"/>
      <c r="AU56" s="4"/>
      <c r="AV56" s="4"/>
    </row>
    <row r="57" spans="1:48">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4"/>
      <c r="AB57" s="4"/>
      <c r="AC57" s="4"/>
      <c r="AD57" s="4"/>
      <c r="AE57" s="4"/>
      <c r="AF57" s="4"/>
      <c r="AG57" s="4"/>
      <c r="AH57" s="4"/>
      <c r="AI57" s="4"/>
      <c r="AJ57" s="4"/>
      <c r="AK57" s="4"/>
      <c r="AL57" s="4"/>
      <c r="AM57" s="4"/>
      <c r="AN57" s="4"/>
      <c r="AO57" s="4"/>
      <c r="AP57" s="4"/>
      <c r="AQ57" s="4"/>
      <c r="AR57" s="4"/>
      <c r="AS57" s="4"/>
      <c r="AT57" s="4"/>
      <c r="AU57" s="4"/>
      <c r="AV57" s="4"/>
    </row>
    <row r="58" spans="1:48">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4"/>
      <c r="AB58" s="4"/>
      <c r="AC58" s="4"/>
      <c r="AD58" s="4"/>
      <c r="AE58" s="4"/>
      <c r="AF58" s="4"/>
      <c r="AG58" s="4"/>
      <c r="AH58" s="4"/>
      <c r="AI58" s="4"/>
      <c r="AJ58" s="4"/>
      <c r="AK58" s="4"/>
      <c r="AL58" s="4"/>
      <c r="AM58" s="4"/>
      <c r="AN58" s="4"/>
      <c r="AO58" s="4"/>
      <c r="AP58" s="4"/>
      <c r="AQ58" s="4"/>
      <c r="AR58" s="4"/>
      <c r="AS58" s="4"/>
      <c r="AT58" s="4"/>
      <c r="AU58" s="4"/>
      <c r="AV58" s="4"/>
    </row>
    <row r="59" spans="1:48">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4"/>
      <c r="AB59" s="4"/>
      <c r="AC59" s="4"/>
      <c r="AD59" s="4"/>
      <c r="AE59" s="4"/>
      <c r="AF59" s="4"/>
      <c r="AG59" s="4"/>
      <c r="AH59" s="4"/>
      <c r="AI59" s="4"/>
      <c r="AJ59" s="4"/>
      <c r="AK59" s="4"/>
      <c r="AL59" s="4"/>
      <c r="AM59" s="4"/>
      <c r="AN59" s="4"/>
      <c r="AO59" s="4"/>
      <c r="AP59" s="4"/>
      <c r="AQ59" s="4"/>
      <c r="AR59" s="4"/>
      <c r="AS59" s="4"/>
      <c r="AT59" s="4"/>
      <c r="AU59" s="4"/>
      <c r="AV59" s="4"/>
    </row>
    <row r="60" spans="1:48">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4"/>
      <c r="AB60" s="4"/>
      <c r="AC60" s="4"/>
      <c r="AD60" s="4"/>
      <c r="AE60" s="4"/>
      <c r="AF60" s="4"/>
      <c r="AG60" s="4"/>
      <c r="AH60" s="4"/>
      <c r="AI60" s="4"/>
      <c r="AJ60" s="4"/>
      <c r="AK60" s="4"/>
      <c r="AL60" s="4"/>
      <c r="AM60" s="4"/>
      <c r="AN60" s="4"/>
      <c r="AO60" s="4"/>
      <c r="AP60" s="4"/>
      <c r="AQ60" s="4"/>
      <c r="AR60" s="4"/>
      <c r="AS60" s="4"/>
      <c r="AT60" s="4"/>
      <c r="AU60" s="4"/>
      <c r="AV60" s="4"/>
    </row>
    <row r="61" spans="1:48">
      <c r="A61" s="123"/>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4"/>
      <c r="AB61" s="4"/>
      <c r="AC61" s="4"/>
      <c r="AD61" s="4"/>
      <c r="AE61" s="4"/>
      <c r="AF61" s="4"/>
      <c r="AG61" s="4"/>
      <c r="AH61" s="4"/>
      <c r="AI61" s="4"/>
      <c r="AJ61" s="4"/>
      <c r="AK61" s="4"/>
      <c r="AL61" s="4"/>
      <c r="AM61" s="4"/>
      <c r="AN61" s="4"/>
      <c r="AO61" s="4"/>
      <c r="AP61" s="4"/>
      <c r="AQ61" s="4"/>
      <c r="AR61" s="4"/>
      <c r="AS61" s="4"/>
      <c r="AT61" s="4"/>
      <c r="AU61" s="4"/>
      <c r="AV61" s="4"/>
    </row>
    <row r="62" spans="1:48">
      <c r="A62" s="123"/>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4"/>
      <c r="AB62" s="4"/>
      <c r="AC62" s="4"/>
      <c r="AD62" s="4"/>
      <c r="AE62" s="4"/>
      <c r="AF62" s="4"/>
      <c r="AG62" s="4"/>
      <c r="AH62" s="4"/>
      <c r="AI62" s="4"/>
      <c r="AJ62" s="4"/>
      <c r="AK62" s="4"/>
      <c r="AL62" s="4"/>
      <c r="AM62" s="4"/>
      <c r="AN62" s="4"/>
      <c r="AO62" s="4"/>
      <c r="AP62" s="4"/>
      <c r="AQ62" s="4"/>
      <c r="AR62" s="4"/>
      <c r="AS62" s="4"/>
      <c r="AT62" s="4"/>
      <c r="AU62" s="4"/>
      <c r="AV62" s="4"/>
    </row>
    <row r="63" spans="1:48">
      <c r="A63" s="123"/>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4"/>
      <c r="AB63" s="4"/>
      <c r="AC63" s="4"/>
      <c r="AD63" s="4"/>
      <c r="AE63" s="4"/>
      <c r="AF63" s="4"/>
      <c r="AG63" s="4"/>
      <c r="AH63" s="4"/>
      <c r="AI63" s="4"/>
      <c r="AJ63" s="4"/>
      <c r="AK63" s="4"/>
      <c r="AL63" s="4"/>
      <c r="AM63" s="4"/>
      <c r="AN63" s="4"/>
      <c r="AO63" s="4"/>
      <c r="AP63" s="4"/>
      <c r="AQ63" s="4"/>
      <c r="AR63" s="4"/>
      <c r="AS63" s="4"/>
      <c r="AT63" s="4"/>
      <c r="AU63" s="4"/>
      <c r="AV63" s="4"/>
    </row>
    <row r="64" spans="1:48">
      <c r="A64" s="123"/>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4"/>
      <c r="AB64" s="4"/>
      <c r="AC64" s="4"/>
      <c r="AD64" s="4"/>
      <c r="AE64" s="4"/>
      <c r="AF64" s="4"/>
      <c r="AG64" s="4"/>
      <c r="AH64" s="4"/>
      <c r="AI64" s="4"/>
      <c r="AJ64" s="4"/>
      <c r="AK64" s="4"/>
      <c r="AL64" s="4"/>
      <c r="AM64" s="4"/>
      <c r="AN64" s="4"/>
      <c r="AO64" s="4"/>
      <c r="AP64" s="4"/>
      <c r="AQ64" s="4"/>
      <c r="AR64" s="4"/>
      <c r="AS64" s="4"/>
      <c r="AT64" s="4"/>
      <c r="AU64" s="4"/>
      <c r="AV64" s="4"/>
    </row>
    <row r="65" spans="1:48">
      <c r="A65" s="123"/>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4"/>
      <c r="AB65" s="4"/>
      <c r="AC65" s="4"/>
      <c r="AD65" s="4"/>
      <c r="AE65" s="4"/>
      <c r="AF65" s="4"/>
      <c r="AG65" s="4"/>
      <c r="AH65" s="4"/>
      <c r="AI65" s="4"/>
      <c r="AJ65" s="4"/>
      <c r="AK65" s="4"/>
      <c r="AL65" s="4"/>
      <c r="AM65" s="4"/>
      <c r="AN65" s="4"/>
      <c r="AO65" s="4"/>
      <c r="AP65" s="4"/>
      <c r="AQ65" s="4"/>
      <c r="AR65" s="4"/>
      <c r="AS65" s="4"/>
      <c r="AT65" s="4"/>
      <c r="AU65" s="4"/>
      <c r="AV65" s="4"/>
    </row>
    <row r="66" spans="1:48">
      <c r="A66" s="123"/>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4"/>
      <c r="AB66" s="4"/>
      <c r="AC66" s="4"/>
      <c r="AD66" s="4"/>
      <c r="AE66" s="4"/>
      <c r="AF66" s="4"/>
      <c r="AG66" s="4"/>
      <c r="AH66" s="4"/>
      <c r="AI66" s="4"/>
      <c r="AJ66" s="4"/>
      <c r="AK66" s="4"/>
      <c r="AL66" s="4"/>
      <c r="AM66" s="4"/>
      <c r="AN66" s="4"/>
      <c r="AO66" s="4"/>
      <c r="AP66" s="4"/>
      <c r="AQ66" s="4"/>
      <c r="AR66" s="4"/>
      <c r="AS66" s="4"/>
      <c r="AT66" s="4"/>
      <c r="AU66" s="4"/>
      <c r="AV66" s="4"/>
    </row>
    <row r="67" spans="1:48">
      <c r="A67" s="123"/>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4"/>
      <c r="AB67" s="4"/>
      <c r="AC67" s="4"/>
      <c r="AD67" s="4"/>
      <c r="AE67" s="4"/>
      <c r="AF67" s="4"/>
      <c r="AG67" s="4"/>
      <c r="AH67" s="4"/>
      <c r="AI67" s="4"/>
      <c r="AJ67" s="4"/>
      <c r="AK67" s="4"/>
      <c r="AL67" s="4"/>
      <c r="AM67" s="4"/>
      <c r="AN67" s="4"/>
      <c r="AO67" s="4"/>
      <c r="AP67" s="4"/>
      <c r="AQ67" s="4"/>
      <c r="AR67" s="4"/>
      <c r="AS67" s="4"/>
      <c r="AT67" s="4"/>
      <c r="AU67" s="4"/>
      <c r="AV67" s="4"/>
    </row>
    <row r="68" spans="1:48">
      <c r="A68" s="123"/>
      <c r="B68" s="123"/>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4"/>
      <c r="AB68" s="4"/>
      <c r="AC68" s="4"/>
      <c r="AD68" s="4"/>
      <c r="AE68" s="4"/>
      <c r="AF68" s="4"/>
      <c r="AG68" s="4"/>
      <c r="AH68" s="4"/>
      <c r="AI68" s="4"/>
      <c r="AJ68" s="4"/>
      <c r="AK68" s="4"/>
      <c r="AL68" s="4"/>
      <c r="AM68" s="4"/>
      <c r="AN68" s="4"/>
      <c r="AO68" s="4"/>
      <c r="AP68" s="4"/>
      <c r="AQ68" s="4"/>
      <c r="AR68" s="4"/>
      <c r="AS68" s="4"/>
      <c r="AT68" s="4"/>
      <c r="AU68" s="4"/>
      <c r="AV68" s="4"/>
    </row>
    <row r="69" spans="1:48">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4"/>
      <c r="AB69" s="4"/>
      <c r="AC69" s="4"/>
      <c r="AD69" s="4"/>
      <c r="AE69" s="4"/>
      <c r="AF69" s="4"/>
      <c r="AG69" s="4"/>
      <c r="AH69" s="4"/>
      <c r="AI69" s="4"/>
      <c r="AJ69" s="4"/>
      <c r="AK69" s="4"/>
      <c r="AL69" s="4"/>
      <c r="AM69" s="4"/>
      <c r="AN69" s="4"/>
      <c r="AO69" s="4"/>
      <c r="AP69" s="4"/>
      <c r="AQ69" s="4"/>
      <c r="AR69" s="4"/>
      <c r="AS69" s="4"/>
      <c r="AT69" s="4"/>
      <c r="AU69" s="4"/>
      <c r="AV69" s="4"/>
    </row>
    <row r="70" spans="1:48">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4"/>
      <c r="AB70" s="4"/>
      <c r="AC70" s="4"/>
      <c r="AD70" s="4"/>
      <c r="AE70" s="4"/>
      <c r="AF70" s="4"/>
      <c r="AG70" s="4"/>
      <c r="AH70" s="4"/>
      <c r="AI70" s="4"/>
      <c r="AJ70" s="4"/>
      <c r="AK70" s="4"/>
      <c r="AL70" s="4"/>
      <c r="AM70" s="4"/>
      <c r="AN70" s="4"/>
      <c r="AO70" s="4"/>
      <c r="AP70" s="4"/>
      <c r="AQ70" s="4"/>
      <c r="AR70" s="4"/>
      <c r="AS70" s="4"/>
      <c r="AT70" s="4"/>
      <c r="AU70" s="4"/>
      <c r="AV70" s="4"/>
    </row>
    <row r="71" spans="1:48">
      <c r="A71" s="123"/>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4"/>
      <c r="AB71" s="4"/>
      <c r="AC71" s="4"/>
      <c r="AD71" s="4"/>
      <c r="AE71" s="4"/>
      <c r="AF71" s="4"/>
      <c r="AG71" s="4"/>
      <c r="AH71" s="4"/>
      <c r="AI71" s="4"/>
      <c r="AJ71" s="4"/>
      <c r="AK71" s="4"/>
      <c r="AL71" s="4"/>
      <c r="AM71" s="4"/>
      <c r="AN71" s="4"/>
      <c r="AO71" s="4"/>
      <c r="AP71" s="4"/>
      <c r="AQ71" s="4"/>
      <c r="AR71" s="4"/>
      <c r="AS71" s="4"/>
      <c r="AT71" s="4"/>
      <c r="AU71" s="4"/>
      <c r="AV71" s="4"/>
    </row>
    <row r="72" spans="1:48">
      <c r="A72" s="123"/>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4"/>
      <c r="AB72" s="4"/>
      <c r="AC72" s="4"/>
      <c r="AD72" s="4"/>
      <c r="AE72" s="4"/>
      <c r="AF72" s="4"/>
      <c r="AG72" s="4"/>
      <c r="AH72" s="4"/>
      <c r="AI72" s="4"/>
      <c r="AJ72" s="4"/>
      <c r="AK72" s="4"/>
      <c r="AL72" s="4"/>
      <c r="AM72" s="4"/>
      <c r="AN72" s="4"/>
      <c r="AO72" s="4"/>
      <c r="AP72" s="4"/>
      <c r="AQ72" s="4"/>
      <c r="AR72" s="4"/>
      <c r="AS72" s="4"/>
      <c r="AT72" s="4"/>
      <c r="AU72" s="4"/>
      <c r="AV72" s="4"/>
    </row>
    <row r="73" spans="1:48">
      <c r="A73" s="123"/>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4"/>
      <c r="AB73" s="4"/>
      <c r="AC73" s="4"/>
      <c r="AD73" s="4"/>
      <c r="AE73" s="4"/>
      <c r="AF73" s="4"/>
      <c r="AG73" s="4"/>
      <c r="AH73" s="4"/>
      <c r="AI73" s="4"/>
      <c r="AJ73" s="4"/>
      <c r="AK73" s="4"/>
      <c r="AL73" s="4"/>
      <c r="AM73" s="4"/>
      <c r="AN73" s="4"/>
      <c r="AO73" s="4"/>
      <c r="AP73" s="4"/>
      <c r="AQ73" s="4"/>
      <c r="AR73" s="4"/>
      <c r="AS73" s="4"/>
      <c r="AT73" s="4"/>
      <c r="AU73" s="4"/>
      <c r="AV73" s="4"/>
    </row>
    <row r="74" spans="1:48">
      <c r="A74" s="123"/>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4"/>
      <c r="AB74" s="4"/>
      <c r="AC74" s="4"/>
      <c r="AD74" s="4"/>
      <c r="AE74" s="4"/>
      <c r="AF74" s="4"/>
      <c r="AG74" s="4"/>
      <c r="AH74" s="4"/>
      <c r="AI74" s="4"/>
      <c r="AJ74" s="4"/>
      <c r="AK74" s="4"/>
      <c r="AL74" s="4"/>
      <c r="AM74" s="4"/>
      <c r="AN74" s="4"/>
      <c r="AO74" s="4"/>
      <c r="AP74" s="4"/>
      <c r="AQ74" s="4"/>
      <c r="AR74" s="4"/>
      <c r="AS74" s="4"/>
      <c r="AT74" s="4"/>
      <c r="AU74" s="4"/>
      <c r="AV74" s="4"/>
    </row>
    <row r="75" spans="1:48">
      <c r="A75" s="123"/>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4"/>
      <c r="AB75" s="4"/>
      <c r="AC75" s="4"/>
      <c r="AD75" s="4"/>
      <c r="AE75" s="4"/>
      <c r="AF75" s="4"/>
      <c r="AG75" s="4"/>
      <c r="AH75" s="4"/>
      <c r="AI75" s="4"/>
      <c r="AJ75" s="4"/>
      <c r="AK75" s="4"/>
      <c r="AL75" s="4"/>
      <c r="AM75" s="4"/>
      <c r="AN75" s="4"/>
      <c r="AO75" s="4"/>
      <c r="AP75" s="4"/>
      <c r="AQ75" s="4"/>
      <c r="AR75" s="4"/>
      <c r="AS75" s="4"/>
      <c r="AT75" s="4"/>
      <c r="AU75" s="4"/>
      <c r="AV75" s="4"/>
    </row>
    <row r="76" spans="1:48">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4"/>
      <c r="AB76" s="4"/>
      <c r="AC76" s="4"/>
      <c r="AD76" s="4"/>
      <c r="AE76" s="4"/>
      <c r="AF76" s="4"/>
      <c r="AG76" s="4"/>
      <c r="AH76" s="4"/>
      <c r="AI76" s="4"/>
      <c r="AJ76" s="4"/>
      <c r="AK76" s="4"/>
      <c r="AL76" s="4"/>
      <c r="AM76" s="4"/>
      <c r="AN76" s="4"/>
      <c r="AO76" s="4"/>
      <c r="AP76" s="4"/>
      <c r="AQ76" s="4"/>
      <c r="AR76" s="4"/>
      <c r="AS76" s="4"/>
      <c r="AT76" s="4"/>
      <c r="AU76" s="4"/>
      <c r="AV76" s="4"/>
    </row>
    <row r="77" spans="1:48">
      <c r="A77" s="123"/>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4"/>
      <c r="AB77" s="4"/>
      <c r="AC77" s="4"/>
      <c r="AD77" s="4"/>
      <c r="AE77" s="4"/>
      <c r="AF77" s="4"/>
      <c r="AG77" s="4"/>
      <c r="AH77" s="4"/>
      <c r="AI77" s="4"/>
      <c r="AJ77" s="4"/>
      <c r="AK77" s="4"/>
      <c r="AL77" s="4"/>
      <c r="AM77" s="4"/>
      <c r="AN77" s="4"/>
      <c r="AO77" s="4"/>
      <c r="AP77" s="4"/>
      <c r="AQ77" s="4"/>
      <c r="AR77" s="4"/>
      <c r="AS77" s="4"/>
      <c r="AT77" s="4"/>
      <c r="AU77" s="4"/>
      <c r="AV77" s="4"/>
    </row>
    <row r="78" spans="1:48">
      <c r="A78" s="123"/>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4"/>
      <c r="AB78" s="4"/>
      <c r="AC78" s="4"/>
      <c r="AD78" s="4"/>
      <c r="AE78" s="4"/>
      <c r="AF78" s="4"/>
      <c r="AG78" s="4"/>
      <c r="AH78" s="4"/>
      <c r="AI78" s="4"/>
      <c r="AJ78" s="4"/>
      <c r="AK78" s="4"/>
      <c r="AL78" s="4"/>
      <c r="AM78" s="4"/>
      <c r="AN78" s="4"/>
      <c r="AO78" s="4"/>
      <c r="AP78" s="4"/>
      <c r="AQ78" s="4"/>
      <c r="AR78" s="4"/>
      <c r="AS78" s="4"/>
      <c r="AT78" s="4"/>
      <c r="AU78" s="4"/>
      <c r="AV78" s="4"/>
    </row>
    <row r="79" spans="1:48">
      <c r="A79" s="123"/>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4"/>
      <c r="AB79" s="4"/>
      <c r="AC79" s="4"/>
      <c r="AD79" s="4"/>
      <c r="AE79" s="4"/>
      <c r="AF79" s="4"/>
      <c r="AG79" s="4"/>
      <c r="AH79" s="4"/>
      <c r="AI79" s="4"/>
      <c r="AJ79" s="4"/>
      <c r="AK79" s="4"/>
      <c r="AL79" s="4"/>
      <c r="AM79" s="4"/>
      <c r="AN79" s="4"/>
      <c r="AO79" s="4"/>
      <c r="AP79" s="4"/>
      <c r="AQ79" s="4"/>
      <c r="AR79" s="4"/>
      <c r="AS79" s="4"/>
      <c r="AT79" s="4"/>
      <c r="AU79" s="4"/>
      <c r="AV79" s="4"/>
    </row>
    <row r="80" spans="1:48">
      <c r="A80" s="123"/>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4"/>
      <c r="AB80" s="4"/>
      <c r="AC80" s="4"/>
      <c r="AD80" s="4"/>
      <c r="AE80" s="4"/>
      <c r="AF80" s="4"/>
      <c r="AG80" s="4"/>
      <c r="AH80" s="4"/>
      <c r="AI80" s="4"/>
      <c r="AJ80" s="4"/>
      <c r="AK80" s="4"/>
      <c r="AL80" s="4"/>
      <c r="AM80" s="4"/>
      <c r="AN80" s="4"/>
      <c r="AO80" s="4"/>
      <c r="AP80" s="4"/>
      <c r="AQ80" s="4"/>
      <c r="AR80" s="4"/>
      <c r="AS80" s="4"/>
      <c r="AT80" s="4"/>
      <c r="AU80" s="4"/>
      <c r="AV80" s="4"/>
    </row>
    <row r="81" spans="1:48">
      <c r="A81" s="123"/>
      <c r="B81" s="123"/>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4"/>
      <c r="AB81" s="4"/>
      <c r="AC81" s="4"/>
      <c r="AD81" s="4"/>
      <c r="AE81" s="4"/>
      <c r="AF81" s="4"/>
      <c r="AG81" s="4"/>
      <c r="AH81" s="4"/>
      <c r="AI81" s="4"/>
      <c r="AJ81" s="4"/>
      <c r="AK81" s="4"/>
      <c r="AL81" s="4"/>
      <c r="AM81" s="4"/>
      <c r="AN81" s="4"/>
      <c r="AO81" s="4"/>
      <c r="AP81" s="4"/>
      <c r="AQ81" s="4"/>
      <c r="AR81" s="4"/>
      <c r="AS81" s="4"/>
      <c r="AT81" s="4"/>
      <c r="AU81" s="4"/>
      <c r="AV81" s="4"/>
    </row>
    <row r="82" spans="1:48">
      <c r="A82" s="123"/>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4"/>
      <c r="AB82" s="4"/>
      <c r="AC82" s="4"/>
      <c r="AD82" s="4"/>
      <c r="AE82" s="4"/>
      <c r="AF82" s="4"/>
      <c r="AG82" s="4"/>
      <c r="AH82" s="4"/>
      <c r="AI82" s="4"/>
      <c r="AJ82" s="4"/>
      <c r="AK82" s="4"/>
      <c r="AL82" s="4"/>
      <c r="AM82" s="4"/>
      <c r="AN82" s="4"/>
      <c r="AO82" s="4"/>
      <c r="AP82" s="4"/>
      <c r="AQ82" s="4"/>
      <c r="AR82" s="4"/>
      <c r="AS82" s="4"/>
      <c r="AT82" s="4"/>
      <c r="AU82" s="4"/>
      <c r="AV82" s="4"/>
    </row>
    <row r="83" spans="1:48">
      <c r="A83" s="123"/>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4"/>
      <c r="AB83" s="4"/>
      <c r="AC83" s="4"/>
      <c r="AD83" s="4"/>
      <c r="AE83" s="4"/>
      <c r="AF83" s="4"/>
      <c r="AG83" s="4"/>
      <c r="AH83" s="4"/>
      <c r="AI83" s="4"/>
      <c r="AJ83" s="4"/>
      <c r="AK83" s="4"/>
      <c r="AL83" s="4"/>
      <c r="AM83" s="4"/>
      <c r="AN83" s="4"/>
      <c r="AO83" s="4"/>
      <c r="AP83" s="4"/>
      <c r="AQ83" s="4"/>
      <c r="AR83" s="4"/>
      <c r="AS83" s="4"/>
      <c r="AT83" s="4"/>
      <c r="AU83" s="4"/>
      <c r="AV83" s="4"/>
    </row>
    <row r="84" spans="1:48">
      <c r="A84" s="123"/>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4"/>
      <c r="AB84" s="4"/>
      <c r="AC84" s="4"/>
      <c r="AD84" s="4"/>
      <c r="AE84" s="4"/>
      <c r="AF84" s="4"/>
      <c r="AG84" s="4"/>
      <c r="AH84" s="4"/>
      <c r="AI84" s="4"/>
      <c r="AJ84" s="4"/>
      <c r="AK84" s="4"/>
      <c r="AL84" s="4"/>
      <c r="AM84" s="4"/>
      <c r="AN84" s="4"/>
      <c r="AO84" s="4"/>
      <c r="AP84" s="4"/>
      <c r="AQ84" s="4"/>
      <c r="AR84" s="4"/>
      <c r="AS84" s="4"/>
      <c r="AT84" s="4"/>
      <c r="AU84" s="4"/>
      <c r="AV84" s="4"/>
    </row>
    <row r="85" spans="1:48">
      <c r="A85" s="123"/>
      <c r="B85" s="123"/>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4"/>
      <c r="AB85" s="4"/>
      <c r="AC85" s="4"/>
      <c r="AD85" s="4"/>
      <c r="AE85" s="4"/>
      <c r="AF85" s="4"/>
      <c r="AG85" s="4"/>
      <c r="AH85" s="4"/>
      <c r="AI85" s="4"/>
      <c r="AJ85" s="4"/>
      <c r="AK85" s="4"/>
      <c r="AL85" s="4"/>
      <c r="AM85" s="4"/>
      <c r="AN85" s="4"/>
      <c r="AO85" s="4"/>
      <c r="AP85" s="4"/>
      <c r="AQ85" s="4"/>
      <c r="AR85" s="4"/>
      <c r="AS85" s="4"/>
      <c r="AT85" s="4"/>
      <c r="AU85" s="4"/>
      <c r="AV85" s="4"/>
    </row>
    <row r="86" spans="1:48">
      <c r="A86" s="123"/>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4"/>
      <c r="AB86" s="4"/>
      <c r="AC86" s="4"/>
      <c r="AD86" s="4"/>
      <c r="AE86" s="4"/>
      <c r="AF86" s="4"/>
      <c r="AG86" s="4"/>
      <c r="AH86" s="4"/>
      <c r="AI86" s="4"/>
      <c r="AJ86" s="4"/>
      <c r="AK86" s="4"/>
      <c r="AL86" s="4"/>
      <c r="AM86" s="4"/>
      <c r="AN86" s="4"/>
      <c r="AO86" s="4"/>
      <c r="AP86" s="4"/>
      <c r="AQ86" s="4"/>
      <c r="AR86" s="4"/>
      <c r="AS86" s="4"/>
      <c r="AT86" s="4"/>
      <c r="AU86" s="4"/>
      <c r="AV86" s="4"/>
    </row>
    <row r="87" spans="1:48">
      <c r="A87" s="123"/>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4"/>
      <c r="AB87" s="4"/>
      <c r="AC87" s="4"/>
      <c r="AD87" s="4"/>
      <c r="AE87" s="4"/>
      <c r="AF87" s="4"/>
      <c r="AG87" s="4"/>
      <c r="AH87" s="4"/>
      <c r="AI87" s="4"/>
      <c r="AJ87" s="4"/>
      <c r="AK87" s="4"/>
      <c r="AL87" s="4"/>
      <c r="AM87" s="4"/>
      <c r="AN87" s="4"/>
      <c r="AO87" s="4"/>
      <c r="AP87" s="4"/>
      <c r="AQ87" s="4"/>
      <c r="AR87" s="4"/>
      <c r="AS87" s="4"/>
      <c r="AT87" s="4"/>
      <c r="AU87" s="4"/>
      <c r="AV87" s="4"/>
    </row>
    <row r="88" spans="1:48">
      <c r="A88" s="123"/>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4"/>
      <c r="AB88" s="4"/>
      <c r="AC88" s="4"/>
      <c r="AD88" s="4"/>
      <c r="AE88" s="4"/>
      <c r="AF88" s="4"/>
      <c r="AG88" s="4"/>
      <c r="AH88" s="4"/>
      <c r="AI88" s="4"/>
      <c r="AJ88" s="4"/>
      <c r="AK88" s="4"/>
      <c r="AL88" s="4"/>
      <c r="AM88" s="4"/>
      <c r="AN88" s="4"/>
      <c r="AO88" s="4"/>
      <c r="AP88" s="4"/>
      <c r="AQ88" s="4"/>
      <c r="AR88" s="4"/>
      <c r="AS88" s="4"/>
      <c r="AT88" s="4"/>
      <c r="AU88" s="4"/>
      <c r="AV88" s="4"/>
    </row>
    <row r="89" spans="1:48">
      <c r="A89" s="123"/>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4"/>
      <c r="AB89" s="4"/>
      <c r="AC89" s="4"/>
      <c r="AD89" s="4"/>
      <c r="AE89" s="4"/>
      <c r="AF89" s="4"/>
      <c r="AG89" s="4"/>
      <c r="AH89" s="4"/>
      <c r="AI89" s="4"/>
      <c r="AJ89" s="4"/>
      <c r="AK89" s="4"/>
      <c r="AL89" s="4"/>
      <c r="AM89" s="4"/>
      <c r="AN89" s="4"/>
      <c r="AO89" s="4"/>
      <c r="AP89" s="4"/>
      <c r="AQ89" s="4"/>
      <c r="AR89" s="4"/>
      <c r="AS89" s="4"/>
      <c r="AT89" s="4"/>
      <c r="AU89" s="4"/>
      <c r="AV89" s="4"/>
    </row>
    <row r="90" spans="1:48">
      <c r="A90" s="123"/>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4"/>
      <c r="AB90" s="4"/>
      <c r="AC90" s="4"/>
      <c r="AD90" s="4"/>
      <c r="AE90" s="4"/>
      <c r="AF90" s="4"/>
      <c r="AG90" s="4"/>
      <c r="AH90" s="4"/>
      <c r="AI90" s="4"/>
      <c r="AJ90" s="4"/>
      <c r="AK90" s="4"/>
      <c r="AL90" s="4"/>
      <c r="AM90" s="4"/>
      <c r="AN90" s="4"/>
      <c r="AO90" s="4"/>
      <c r="AP90" s="4"/>
      <c r="AQ90" s="4"/>
      <c r="AR90" s="4"/>
      <c r="AS90" s="4"/>
      <c r="AT90" s="4"/>
      <c r="AU90" s="4"/>
      <c r="AV90" s="4"/>
    </row>
    <row r="91" spans="1:48">
      <c r="A91" s="123"/>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4"/>
      <c r="AB91" s="4"/>
      <c r="AC91" s="4"/>
      <c r="AD91" s="4"/>
      <c r="AE91" s="4"/>
      <c r="AF91" s="4"/>
      <c r="AG91" s="4"/>
      <c r="AH91" s="4"/>
      <c r="AI91" s="4"/>
      <c r="AJ91" s="4"/>
      <c r="AK91" s="4"/>
      <c r="AL91" s="4"/>
      <c r="AM91" s="4"/>
      <c r="AN91" s="4"/>
      <c r="AO91" s="4"/>
      <c r="AP91" s="4"/>
      <c r="AQ91" s="4"/>
      <c r="AR91" s="4"/>
      <c r="AS91" s="4"/>
      <c r="AT91" s="4"/>
      <c r="AU91" s="4"/>
      <c r="AV91" s="4"/>
    </row>
    <row r="92" spans="1:48">
      <c r="A92" s="123"/>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4"/>
      <c r="AB92" s="4"/>
      <c r="AC92" s="4"/>
      <c r="AD92" s="4"/>
      <c r="AE92" s="4"/>
      <c r="AF92" s="4"/>
      <c r="AG92" s="4"/>
      <c r="AH92" s="4"/>
      <c r="AI92" s="4"/>
      <c r="AJ92" s="4"/>
      <c r="AK92" s="4"/>
      <c r="AL92" s="4"/>
      <c r="AM92" s="4"/>
      <c r="AN92" s="4"/>
      <c r="AO92" s="4"/>
      <c r="AP92" s="4"/>
      <c r="AQ92" s="4"/>
      <c r="AR92" s="4"/>
      <c r="AS92" s="4"/>
      <c r="AT92" s="4"/>
      <c r="AU92" s="4"/>
      <c r="AV92" s="4"/>
    </row>
    <row r="93" spans="1:48">
      <c r="A93" s="123"/>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4"/>
      <c r="AB93" s="4"/>
      <c r="AC93" s="4"/>
      <c r="AD93" s="4"/>
      <c r="AE93" s="4"/>
      <c r="AF93" s="4"/>
      <c r="AG93" s="4"/>
      <c r="AH93" s="4"/>
      <c r="AI93" s="4"/>
      <c r="AJ93" s="4"/>
      <c r="AK93" s="4"/>
      <c r="AL93" s="4"/>
      <c r="AM93" s="4"/>
      <c r="AN93" s="4"/>
      <c r="AO93" s="4"/>
      <c r="AP93" s="4"/>
      <c r="AQ93" s="4"/>
      <c r="AR93" s="4"/>
      <c r="AS93" s="4"/>
      <c r="AT93" s="4"/>
      <c r="AU93" s="4"/>
      <c r="AV93" s="4"/>
    </row>
    <row r="94" spans="1:48">
      <c r="A94" s="123"/>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4"/>
      <c r="AB94" s="4"/>
      <c r="AC94" s="4"/>
      <c r="AD94" s="4"/>
      <c r="AE94" s="4"/>
      <c r="AF94" s="4"/>
      <c r="AG94" s="4"/>
      <c r="AH94" s="4"/>
      <c r="AI94" s="4"/>
      <c r="AJ94" s="4"/>
      <c r="AK94" s="4"/>
      <c r="AL94" s="4"/>
      <c r="AM94" s="4"/>
      <c r="AN94" s="4"/>
      <c r="AO94" s="4"/>
      <c r="AP94" s="4"/>
      <c r="AQ94" s="4"/>
      <c r="AR94" s="4"/>
      <c r="AS94" s="4"/>
      <c r="AT94" s="4"/>
      <c r="AU94" s="4"/>
      <c r="AV94" s="4"/>
    </row>
    <row r="95" spans="1:48">
      <c r="A95" s="123"/>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4"/>
      <c r="AB95" s="4"/>
      <c r="AC95" s="4"/>
      <c r="AD95" s="4"/>
      <c r="AE95" s="4"/>
      <c r="AF95" s="4"/>
      <c r="AG95" s="4"/>
      <c r="AH95" s="4"/>
      <c r="AI95" s="4"/>
      <c r="AJ95" s="4"/>
      <c r="AK95" s="4"/>
      <c r="AL95" s="4"/>
      <c r="AM95" s="4"/>
      <c r="AN95" s="4"/>
      <c r="AO95" s="4"/>
      <c r="AP95" s="4"/>
      <c r="AQ95" s="4"/>
      <c r="AR95" s="4"/>
      <c r="AS95" s="4"/>
      <c r="AT95" s="4"/>
      <c r="AU95" s="4"/>
      <c r="AV95" s="4"/>
    </row>
    <row r="96" spans="1:48">
      <c r="A96" s="123"/>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4"/>
      <c r="AB96" s="4"/>
      <c r="AC96" s="4"/>
      <c r="AD96" s="4"/>
      <c r="AE96" s="4"/>
      <c r="AF96" s="4"/>
      <c r="AG96" s="4"/>
      <c r="AH96" s="4"/>
      <c r="AI96" s="4"/>
      <c r="AJ96" s="4"/>
      <c r="AK96" s="4"/>
      <c r="AL96" s="4"/>
      <c r="AM96" s="4"/>
      <c r="AN96" s="4"/>
      <c r="AO96" s="4"/>
      <c r="AP96" s="4"/>
      <c r="AQ96" s="4"/>
      <c r="AR96" s="4"/>
      <c r="AS96" s="4"/>
      <c r="AT96" s="4"/>
      <c r="AU96" s="4"/>
      <c r="AV96" s="4"/>
    </row>
    <row r="97" spans="1:48">
      <c r="A97" s="123"/>
      <c r="B97" s="123"/>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4"/>
      <c r="AB97" s="4"/>
      <c r="AC97" s="4"/>
      <c r="AD97" s="4"/>
      <c r="AE97" s="4"/>
      <c r="AF97" s="4"/>
      <c r="AG97" s="4"/>
      <c r="AH97" s="4"/>
      <c r="AI97" s="4"/>
      <c r="AJ97" s="4"/>
      <c r="AK97" s="4"/>
      <c r="AL97" s="4"/>
      <c r="AM97" s="4"/>
      <c r="AN97" s="4"/>
      <c r="AO97" s="4"/>
      <c r="AP97" s="4"/>
      <c r="AQ97" s="4"/>
      <c r="AR97" s="4"/>
      <c r="AS97" s="4"/>
      <c r="AT97" s="4"/>
      <c r="AU97" s="4"/>
      <c r="AV97" s="4"/>
    </row>
    <row r="98" spans="1:48">
      <c r="A98" s="123"/>
      <c r="B98" s="123"/>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4"/>
      <c r="AB98" s="4"/>
      <c r="AC98" s="4"/>
      <c r="AD98" s="4"/>
      <c r="AE98" s="4"/>
      <c r="AF98" s="4"/>
      <c r="AG98" s="4"/>
      <c r="AH98" s="4"/>
      <c r="AI98" s="4"/>
      <c r="AJ98" s="4"/>
      <c r="AK98" s="4"/>
      <c r="AL98" s="4"/>
      <c r="AM98" s="4"/>
      <c r="AN98" s="4"/>
      <c r="AO98" s="4"/>
      <c r="AP98" s="4"/>
      <c r="AQ98" s="4"/>
      <c r="AR98" s="4"/>
      <c r="AS98" s="4"/>
      <c r="AT98" s="4"/>
      <c r="AU98" s="4"/>
      <c r="AV98" s="4"/>
    </row>
    <row r="99" spans="1:48">
      <c r="A99" s="123"/>
      <c r="B99" s="123"/>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4"/>
      <c r="AB99" s="4"/>
      <c r="AC99" s="4"/>
      <c r="AD99" s="4"/>
      <c r="AE99" s="4"/>
      <c r="AF99" s="4"/>
      <c r="AG99" s="4"/>
      <c r="AH99" s="4"/>
      <c r="AI99" s="4"/>
      <c r="AJ99" s="4"/>
      <c r="AK99" s="4"/>
      <c r="AL99" s="4"/>
      <c r="AM99" s="4"/>
      <c r="AN99" s="4"/>
      <c r="AO99" s="4"/>
      <c r="AP99" s="4"/>
      <c r="AQ99" s="4"/>
      <c r="AR99" s="4"/>
      <c r="AS99" s="4"/>
      <c r="AT99" s="4"/>
      <c r="AU99" s="4"/>
      <c r="AV99" s="4"/>
    </row>
    <row r="100" spans="1:48">
      <c r="A100" s="123"/>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4"/>
      <c r="AB100" s="4"/>
      <c r="AC100" s="4"/>
      <c r="AD100" s="4"/>
      <c r="AE100" s="4"/>
      <c r="AF100" s="4"/>
      <c r="AG100" s="4"/>
      <c r="AH100" s="4"/>
      <c r="AI100" s="4"/>
      <c r="AJ100" s="4"/>
      <c r="AK100" s="4"/>
      <c r="AL100" s="4"/>
      <c r="AM100" s="4"/>
      <c r="AN100" s="4"/>
      <c r="AO100" s="4"/>
      <c r="AP100" s="4"/>
      <c r="AQ100" s="4"/>
      <c r="AR100" s="4"/>
      <c r="AS100" s="4"/>
      <c r="AT100" s="4"/>
      <c r="AU100" s="4"/>
      <c r="AV100" s="4"/>
    </row>
    <row r="101" spans="1:48">
      <c r="A101" s="123"/>
      <c r="B101" s="123"/>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4"/>
      <c r="AB101" s="4"/>
      <c r="AC101" s="4"/>
      <c r="AD101" s="4"/>
      <c r="AE101" s="4"/>
      <c r="AF101" s="4"/>
      <c r="AG101" s="4"/>
      <c r="AH101" s="4"/>
      <c r="AI101" s="4"/>
      <c r="AJ101" s="4"/>
      <c r="AK101" s="4"/>
      <c r="AL101" s="4"/>
      <c r="AM101" s="4"/>
      <c r="AN101" s="4"/>
      <c r="AO101" s="4"/>
      <c r="AP101" s="4"/>
      <c r="AQ101" s="4"/>
      <c r="AR101" s="4"/>
      <c r="AS101" s="4"/>
      <c r="AT101" s="4"/>
      <c r="AU101" s="4"/>
      <c r="AV101" s="4"/>
    </row>
    <row r="102" spans="1:48">
      <c r="A102" s="123"/>
      <c r="B102" s="123"/>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4"/>
      <c r="AB102" s="4"/>
      <c r="AC102" s="4"/>
      <c r="AD102" s="4"/>
      <c r="AE102" s="4"/>
      <c r="AF102" s="4"/>
      <c r="AG102" s="4"/>
      <c r="AH102" s="4"/>
      <c r="AI102" s="4"/>
      <c r="AJ102" s="4"/>
      <c r="AK102" s="4"/>
      <c r="AL102" s="4"/>
      <c r="AM102" s="4"/>
      <c r="AN102" s="4"/>
      <c r="AO102" s="4"/>
      <c r="AP102" s="4"/>
      <c r="AQ102" s="4"/>
      <c r="AR102" s="4"/>
      <c r="AS102" s="4"/>
      <c r="AT102" s="4"/>
      <c r="AU102" s="4"/>
      <c r="AV102" s="4"/>
    </row>
    <row r="103" spans="1:48">
      <c r="A103" s="123"/>
      <c r="B103" s="123"/>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4"/>
      <c r="AB103" s="4"/>
      <c r="AC103" s="4"/>
      <c r="AD103" s="4"/>
      <c r="AE103" s="4"/>
      <c r="AF103" s="4"/>
      <c r="AG103" s="4"/>
      <c r="AH103" s="4"/>
      <c r="AI103" s="4"/>
      <c r="AJ103" s="4"/>
      <c r="AK103" s="4"/>
      <c r="AL103" s="4"/>
      <c r="AM103" s="4"/>
      <c r="AN103" s="4"/>
      <c r="AO103" s="4"/>
      <c r="AP103" s="4"/>
      <c r="AQ103" s="4"/>
      <c r="AR103" s="4"/>
      <c r="AS103" s="4"/>
      <c r="AT103" s="4"/>
      <c r="AU103" s="4"/>
      <c r="AV103" s="4"/>
    </row>
    <row r="104" spans="1:48">
      <c r="A104" s="123"/>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4"/>
      <c r="AB104" s="4"/>
      <c r="AC104" s="4"/>
      <c r="AD104" s="4"/>
      <c r="AE104" s="4"/>
      <c r="AF104" s="4"/>
      <c r="AG104" s="4"/>
      <c r="AH104" s="4"/>
      <c r="AI104" s="4"/>
      <c r="AJ104" s="4"/>
      <c r="AK104" s="4"/>
      <c r="AL104" s="4"/>
      <c r="AM104" s="4"/>
      <c r="AN104" s="4"/>
      <c r="AO104" s="4"/>
      <c r="AP104" s="4"/>
      <c r="AQ104" s="4"/>
      <c r="AR104" s="4"/>
      <c r="AS104" s="4"/>
      <c r="AT104" s="4"/>
      <c r="AU104" s="4"/>
      <c r="AV104" s="4"/>
    </row>
    <row r="105" spans="1:48">
      <c r="A105" s="123"/>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4"/>
      <c r="AB105" s="4"/>
      <c r="AC105" s="4"/>
      <c r="AD105" s="4"/>
      <c r="AE105" s="4"/>
      <c r="AF105" s="4"/>
      <c r="AG105" s="4"/>
      <c r="AH105" s="4"/>
      <c r="AI105" s="4"/>
      <c r="AJ105" s="4"/>
      <c r="AK105" s="4"/>
      <c r="AL105" s="4"/>
      <c r="AM105" s="4"/>
      <c r="AN105" s="4"/>
      <c r="AO105" s="4"/>
      <c r="AP105" s="4"/>
      <c r="AQ105" s="4"/>
      <c r="AR105" s="4"/>
      <c r="AS105" s="4"/>
      <c r="AT105" s="4"/>
      <c r="AU105" s="4"/>
      <c r="AV105" s="4"/>
    </row>
    <row r="106" spans="1:48">
      <c r="A106" s="123"/>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4"/>
      <c r="AB106" s="4"/>
      <c r="AC106" s="4"/>
      <c r="AD106" s="4"/>
      <c r="AE106" s="4"/>
      <c r="AF106" s="4"/>
      <c r="AG106" s="4"/>
      <c r="AH106" s="4"/>
      <c r="AI106" s="4"/>
      <c r="AJ106" s="4"/>
      <c r="AK106" s="4"/>
      <c r="AL106" s="4"/>
      <c r="AM106" s="4"/>
      <c r="AN106" s="4"/>
      <c r="AO106" s="4"/>
      <c r="AP106" s="4"/>
      <c r="AQ106" s="4"/>
      <c r="AR106" s="4"/>
      <c r="AS106" s="4"/>
      <c r="AT106" s="4"/>
      <c r="AU106" s="4"/>
      <c r="AV106" s="4"/>
    </row>
    <row r="107" spans="1:48">
      <c r="A107" s="123"/>
      <c r="B107" s="123"/>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4"/>
      <c r="AB107" s="4"/>
      <c r="AC107" s="4"/>
      <c r="AD107" s="4"/>
      <c r="AE107" s="4"/>
      <c r="AF107" s="4"/>
      <c r="AG107" s="4"/>
      <c r="AH107" s="4"/>
      <c r="AI107" s="4"/>
      <c r="AJ107" s="4"/>
      <c r="AK107" s="4"/>
      <c r="AL107" s="4"/>
      <c r="AM107" s="4"/>
      <c r="AN107" s="4"/>
      <c r="AO107" s="4"/>
      <c r="AP107" s="4"/>
      <c r="AQ107" s="4"/>
      <c r="AR107" s="4"/>
      <c r="AS107" s="4"/>
      <c r="AT107" s="4"/>
      <c r="AU107" s="4"/>
      <c r="AV107" s="4"/>
    </row>
    <row r="108" spans="1:48">
      <c r="A108" s="123"/>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4"/>
      <c r="AB108" s="4"/>
      <c r="AC108" s="4"/>
      <c r="AD108" s="4"/>
      <c r="AE108" s="4"/>
      <c r="AF108" s="4"/>
      <c r="AG108" s="4"/>
      <c r="AH108" s="4"/>
      <c r="AI108" s="4"/>
      <c r="AJ108" s="4"/>
      <c r="AK108" s="4"/>
      <c r="AL108" s="4"/>
      <c r="AM108" s="4"/>
      <c r="AN108" s="4"/>
      <c r="AO108" s="4"/>
      <c r="AP108" s="4"/>
      <c r="AQ108" s="4"/>
      <c r="AR108" s="4"/>
      <c r="AS108" s="4"/>
      <c r="AT108" s="4"/>
      <c r="AU108" s="4"/>
      <c r="AV108" s="4"/>
    </row>
    <row r="109" spans="1:48">
      <c r="A109" s="123"/>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4"/>
      <c r="AB109" s="4"/>
      <c r="AC109" s="4"/>
      <c r="AD109" s="4"/>
      <c r="AE109" s="4"/>
      <c r="AF109" s="4"/>
      <c r="AG109" s="4"/>
      <c r="AH109" s="4"/>
      <c r="AI109" s="4"/>
      <c r="AJ109" s="4"/>
      <c r="AK109" s="4"/>
      <c r="AL109" s="4"/>
      <c r="AM109" s="4"/>
      <c r="AN109" s="4"/>
      <c r="AO109" s="4"/>
      <c r="AP109" s="4"/>
      <c r="AQ109" s="4"/>
      <c r="AR109" s="4"/>
      <c r="AS109" s="4"/>
      <c r="AT109" s="4"/>
      <c r="AU109" s="4"/>
      <c r="AV109" s="4"/>
    </row>
    <row r="110" spans="1:48">
      <c r="A110" s="123"/>
      <c r="B110" s="123"/>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1:48">
      <c r="A111" s="123"/>
      <c r="B111" s="123"/>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4"/>
      <c r="AB111" s="4"/>
      <c r="AC111" s="4"/>
      <c r="AD111" s="4"/>
      <c r="AE111" s="4"/>
      <c r="AF111" s="4"/>
      <c r="AG111" s="4"/>
      <c r="AH111" s="4"/>
      <c r="AI111" s="4"/>
      <c r="AJ111" s="4"/>
      <c r="AK111" s="4"/>
      <c r="AL111" s="4"/>
      <c r="AM111" s="4"/>
      <c r="AN111" s="4"/>
      <c r="AO111" s="4"/>
      <c r="AP111" s="4"/>
      <c r="AQ111" s="4"/>
      <c r="AR111" s="4"/>
      <c r="AS111" s="4"/>
      <c r="AT111" s="4"/>
      <c r="AU111" s="4"/>
      <c r="AV111" s="4"/>
    </row>
    <row r="112" spans="1:48">
      <c r="A112" s="123"/>
      <c r="B112" s="123"/>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4"/>
      <c r="AB112" s="4"/>
      <c r="AC112" s="4"/>
      <c r="AD112" s="4"/>
      <c r="AE112" s="4"/>
      <c r="AF112" s="4"/>
      <c r="AG112" s="4"/>
      <c r="AH112" s="4"/>
      <c r="AI112" s="4"/>
      <c r="AJ112" s="4"/>
      <c r="AK112" s="4"/>
      <c r="AL112" s="4"/>
      <c r="AM112" s="4"/>
      <c r="AN112" s="4"/>
      <c r="AO112" s="4"/>
      <c r="AP112" s="4"/>
      <c r="AQ112" s="4"/>
      <c r="AR112" s="4"/>
      <c r="AS112" s="4"/>
      <c r="AT112" s="4"/>
      <c r="AU112" s="4"/>
      <c r="AV112" s="4"/>
    </row>
    <row r="113" spans="1:48">
      <c r="A113" s="123"/>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4"/>
      <c r="AB113" s="4"/>
      <c r="AC113" s="4"/>
      <c r="AD113" s="4"/>
      <c r="AE113" s="4"/>
      <c r="AF113" s="4"/>
      <c r="AG113" s="4"/>
      <c r="AH113" s="4"/>
      <c r="AI113" s="4"/>
      <c r="AJ113" s="4"/>
      <c r="AK113" s="4"/>
      <c r="AL113" s="4"/>
      <c r="AM113" s="4"/>
      <c r="AN113" s="4"/>
      <c r="AO113" s="4"/>
      <c r="AP113" s="4"/>
      <c r="AQ113" s="4"/>
      <c r="AR113" s="4"/>
      <c r="AS113" s="4"/>
      <c r="AT113" s="4"/>
      <c r="AU113" s="4"/>
      <c r="AV113" s="4"/>
    </row>
    <row r="114" spans="1:48">
      <c r="A114" s="123"/>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4"/>
      <c r="AB114" s="4"/>
      <c r="AC114" s="4"/>
      <c r="AD114" s="4"/>
      <c r="AE114" s="4"/>
      <c r="AF114" s="4"/>
      <c r="AG114" s="4"/>
      <c r="AH114" s="4"/>
      <c r="AI114" s="4"/>
      <c r="AJ114" s="4"/>
      <c r="AK114" s="4"/>
      <c r="AL114" s="4"/>
      <c r="AM114" s="4"/>
      <c r="AN114" s="4"/>
      <c r="AO114" s="4"/>
      <c r="AP114" s="4"/>
      <c r="AQ114" s="4"/>
      <c r="AR114" s="4"/>
      <c r="AS114" s="4"/>
      <c r="AT114" s="4"/>
      <c r="AU114" s="4"/>
      <c r="AV114" s="4"/>
    </row>
    <row r="115" spans="1:48">
      <c r="A115" s="123"/>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4"/>
      <c r="AB115" s="4"/>
      <c r="AC115" s="4"/>
      <c r="AD115" s="4"/>
      <c r="AE115" s="4"/>
      <c r="AF115" s="4"/>
      <c r="AG115" s="4"/>
      <c r="AH115" s="4"/>
      <c r="AI115" s="4"/>
      <c r="AJ115" s="4"/>
      <c r="AK115" s="4"/>
      <c r="AL115" s="4"/>
      <c r="AM115" s="4"/>
      <c r="AN115" s="4"/>
      <c r="AO115" s="4"/>
      <c r="AP115" s="4"/>
      <c r="AQ115" s="4"/>
      <c r="AR115" s="4"/>
      <c r="AS115" s="4"/>
      <c r="AT115" s="4"/>
      <c r="AU115" s="4"/>
      <c r="AV115" s="4"/>
    </row>
    <row r="116" spans="1:48">
      <c r="A116" s="123"/>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4"/>
      <c r="AB116" s="4"/>
      <c r="AC116" s="4"/>
      <c r="AD116" s="4"/>
      <c r="AE116" s="4"/>
      <c r="AF116" s="4"/>
      <c r="AG116" s="4"/>
      <c r="AH116" s="4"/>
      <c r="AI116" s="4"/>
      <c r="AJ116" s="4"/>
      <c r="AK116" s="4"/>
      <c r="AL116" s="4"/>
      <c r="AM116" s="4"/>
      <c r="AN116" s="4"/>
      <c r="AO116" s="4"/>
      <c r="AP116" s="4"/>
      <c r="AQ116" s="4"/>
      <c r="AR116" s="4"/>
      <c r="AS116" s="4"/>
      <c r="AT116" s="4"/>
      <c r="AU116" s="4"/>
      <c r="AV116" s="4"/>
    </row>
    <row r="117" spans="1:48">
      <c r="A117" s="123"/>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4"/>
      <c r="AB117" s="4"/>
      <c r="AC117" s="4"/>
      <c r="AD117" s="4"/>
      <c r="AE117" s="4"/>
      <c r="AF117" s="4"/>
      <c r="AG117" s="4"/>
      <c r="AH117" s="4"/>
      <c r="AI117" s="4"/>
      <c r="AJ117" s="4"/>
      <c r="AK117" s="4"/>
      <c r="AL117" s="4"/>
      <c r="AM117" s="4"/>
      <c r="AN117" s="4"/>
      <c r="AO117" s="4"/>
      <c r="AP117" s="4"/>
      <c r="AQ117" s="4"/>
      <c r="AR117" s="4"/>
      <c r="AS117" s="4"/>
      <c r="AT117" s="4"/>
      <c r="AU117" s="4"/>
      <c r="AV117" s="4"/>
    </row>
    <row r="118" spans="1:48">
      <c r="A118" s="123"/>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4"/>
      <c r="AB118" s="4"/>
      <c r="AC118" s="4"/>
      <c r="AD118" s="4"/>
      <c r="AE118" s="4"/>
      <c r="AF118" s="4"/>
      <c r="AG118" s="4"/>
      <c r="AH118" s="4"/>
      <c r="AI118" s="4"/>
      <c r="AJ118" s="4"/>
      <c r="AK118" s="4"/>
      <c r="AL118" s="4"/>
      <c r="AM118" s="4"/>
      <c r="AN118" s="4"/>
      <c r="AO118" s="4"/>
      <c r="AP118" s="4"/>
      <c r="AQ118" s="4"/>
      <c r="AR118" s="4"/>
      <c r="AS118" s="4"/>
      <c r="AT118" s="4"/>
      <c r="AU118" s="4"/>
      <c r="AV118" s="4"/>
    </row>
    <row r="119" spans="1:48">
      <c r="A119" s="123"/>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4"/>
      <c r="AB119" s="4"/>
      <c r="AC119" s="4"/>
      <c r="AD119" s="4"/>
      <c r="AE119" s="4"/>
      <c r="AF119" s="4"/>
      <c r="AG119" s="4"/>
      <c r="AH119" s="4"/>
      <c r="AI119" s="4"/>
      <c r="AJ119" s="4"/>
      <c r="AK119" s="4"/>
      <c r="AL119" s="4"/>
      <c r="AM119" s="4"/>
      <c r="AN119" s="4"/>
      <c r="AO119" s="4"/>
      <c r="AP119" s="4"/>
      <c r="AQ119" s="4"/>
      <c r="AR119" s="4"/>
      <c r="AS119" s="4"/>
      <c r="AT119" s="4"/>
      <c r="AU119" s="4"/>
      <c r="AV119" s="4"/>
    </row>
    <row r="120" spans="1:48">
      <c r="A120" s="123"/>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4"/>
      <c r="AB120" s="4"/>
      <c r="AC120" s="4"/>
      <c r="AD120" s="4"/>
      <c r="AE120" s="4"/>
      <c r="AF120" s="4"/>
      <c r="AG120" s="4"/>
      <c r="AH120" s="4"/>
      <c r="AI120" s="4"/>
      <c r="AJ120" s="4"/>
      <c r="AK120" s="4"/>
      <c r="AL120" s="4"/>
      <c r="AM120" s="4"/>
      <c r="AN120" s="4"/>
      <c r="AO120" s="4"/>
      <c r="AP120" s="4"/>
      <c r="AQ120" s="4"/>
      <c r="AR120" s="4"/>
      <c r="AS120" s="4"/>
      <c r="AT120" s="4"/>
      <c r="AU120" s="4"/>
      <c r="AV120" s="4"/>
    </row>
    <row r="121" spans="1:48">
      <c r="A121" s="123"/>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4"/>
      <c r="AB121" s="4"/>
      <c r="AC121" s="4"/>
      <c r="AD121" s="4"/>
      <c r="AE121" s="4"/>
      <c r="AF121" s="4"/>
      <c r="AG121" s="4"/>
      <c r="AH121" s="4"/>
      <c r="AI121" s="4"/>
      <c r="AJ121" s="4"/>
      <c r="AK121" s="4"/>
      <c r="AL121" s="4"/>
      <c r="AM121" s="4"/>
      <c r="AN121" s="4"/>
      <c r="AO121" s="4"/>
      <c r="AP121" s="4"/>
      <c r="AQ121" s="4"/>
      <c r="AR121" s="4"/>
      <c r="AS121" s="4"/>
      <c r="AT121" s="4"/>
      <c r="AU121" s="4"/>
      <c r="AV121" s="4"/>
    </row>
    <row r="122" spans="1:48">
      <c r="A122" s="123"/>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4"/>
      <c r="AB122" s="4"/>
      <c r="AC122" s="4"/>
      <c r="AD122" s="4"/>
      <c r="AE122" s="4"/>
      <c r="AF122" s="4"/>
      <c r="AG122" s="4"/>
      <c r="AH122" s="4"/>
      <c r="AI122" s="4"/>
      <c r="AJ122" s="4"/>
      <c r="AK122" s="4"/>
      <c r="AL122" s="4"/>
      <c r="AM122" s="4"/>
      <c r="AN122" s="4"/>
      <c r="AO122" s="4"/>
      <c r="AP122" s="4"/>
      <c r="AQ122" s="4"/>
      <c r="AR122" s="4"/>
      <c r="AS122" s="4"/>
      <c r="AT122" s="4"/>
      <c r="AU122" s="4"/>
      <c r="AV122" s="4"/>
    </row>
    <row r="123" spans="1:48">
      <c r="A123" s="123"/>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1:48">
      <c r="A124" s="123"/>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4"/>
      <c r="AB124" s="4"/>
      <c r="AC124" s="4"/>
      <c r="AD124" s="4"/>
      <c r="AE124" s="4"/>
      <c r="AF124" s="4"/>
      <c r="AG124" s="4"/>
      <c r="AH124" s="4"/>
      <c r="AI124" s="4"/>
      <c r="AJ124" s="4"/>
      <c r="AK124" s="4"/>
      <c r="AL124" s="4"/>
      <c r="AM124" s="4"/>
      <c r="AN124" s="4"/>
      <c r="AO124" s="4"/>
      <c r="AP124" s="4"/>
      <c r="AQ124" s="4"/>
      <c r="AR124" s="4"/>
      <c r="AS124" s="4"/>
      <c r="AT124" s="4"/>
      <c r="AU124" s="4"/>
      <c r="AV124" s="4"/>
    </row>
    <row r="125" spans="1:48">
      <c r="A125" s="123"/>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4"/>
      <c r="AB125" s="4"/>
      <c r="AC125" s="4"/>
      <c r="AD125" s="4"/>
      <c r="AE125" s="4"/>
      <c r="AF125" s="4"/>
      <c r="AG125" s="4"/>
      <c r="AH125" s="4"/>
      <c r="AI125" s="4"/>
      <c r="AJ125" s="4"/>
      <c r="AK125" s="4"/>
      <c r="AL125" s="4"/>
      <c r="AM125" s="4"/>
      <c r="AN125" s="4"/>
      <c r="AO125" s="4"/>
      <c r="AP125" s="4"/>
      <c r="AQ125" s="4"/>
      <c r="AR125" s="4"/>
      <c r="AS125" s="4"/>
      <c r="AT125" s="4"/>
      <c r="AU125" s="4"/>
      <c r="AV125" s="4"/>
    </row>
    <row r="126" spans="1:48">
      <c r="A126" s="123"/>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4"/>
      <c r="AB126" s="4"/>
      <c r="AC126" s="4"/>
      <c r="AD126" s="4"/>
      <c r="AE126" s="4"/>
      <c r="AF126" s="4"/>
      <c r="AG126" s="4"/>
      <c r="AH126" s="4"/>
      <c r="AI126" s="4"/>
      <c r="AJ126" s="4"/>
      <c r="AK126" s="4"/>
      <c r="AL126" s="4"/>
      <c r="AM126" s="4"/>
      <c r="AN126" s="4"/>
      <c r="AO126" s="4"/>
      <c r="AP126" s="4"/>
      <c r="AQ126" s="4"/>
      <c r="AR126" s="4"/>
      <c r="AS126" s="4"/>
      <c r="AT126" s="4"/>
      <c r="AU126" s="4"/>
      <c r="AV126" s="4"/>
    </row>
    <row r="127" spans="1:48">
      <c r="A127" s="123"/>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4"/>
      <c r="AB127" s="4"/>
      <c r="AC127" s="4"/>
      <c r="AD127" s="4"/>
      <c r="AE127" s="4"/>
      <c r="AF127" s="4"/>
      <c r="AG127" s="4"/>
      <c r="AH127" s="4"/>
      <c r="AI127" s="4"/>
      <c r="AJ127" s="4"/>
      <c r="AK127" s="4"/>
      <c r="AL127" s="4"/>
      <c r="AM127" s="4"/>
      <c r="AN127" s="4"/>
      <c r="AO127" s="4"/>
      <c r="AP127" s="4"/>
      <c r="AQ127" s="4"/>
      <c r="AR127" s="4"/>
      <c r="AS127" s="4"/>
      <c r="AT127" s="4"/>
      <c r="AU127" s="4"/>
      <c r="AV127" s="4"/>
    </row>
    <row r="128" spans="1:48">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row>
    <row r="129" spans="1:48">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row>
    <row r="130" spans="1:48">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row>
    <row r="131" spans="1:48">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row>
    <row r="132" spans="1:48">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row>
    <row r="133" spans="1:48">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row>
    <row r="134" spans="1:48">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row>
    <row r="135" spans="1:48">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row>
    <row r="136" spans="1:48">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row>
    <row r="137" spans="1:48">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row>
    <row r="138" spans="1:48">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row>
    <row r="139" spans="1:48">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row>
    <row r="140" spans="1:48">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row>
    <row r="141" spans="1:48">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row>
    <row r="142" spans="1:48">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row>
    <row r="143" spans="1:48">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row>
    <row r="144" spans="1:48">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row>
    <row r="145" spans="1:48">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row>
    <row r="146" spans="1:48">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row>
    <row r="147" spans="1:48">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row>
    <row r="148" spans="1:48">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row>
    <row r="149" spans="1:48">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row>
    <row r="150" spans="1:48">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row>
    <row r="151" spans="1:48">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row>
    <row r="152" spans="1:48">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row>
    <row r="153" spans="1:48">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row>
    <row r="154" spans="1:48">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row>
    <row r="155" spans="1:48">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row>
    <row r="156" spans="1:48">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row>
    <row r="157" spans="1:48">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row>
    <row r="158" spans="1:48">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row>
    <row r="159" spans="1:48">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row>
    <row r="160" spans="1:48">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row>
    <row r="161" spans="1:48">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row>
    <row r="162" spans="1:48">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row>
    <row r="163" spans="1:48">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row>
    <row r="164" spans="1:48">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row>
    <row r="165" spans="1:48">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row>
    <row r="166" spans="1:48">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row>
    <row r="167" spans="1:48">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row>
    <row r="168" spans="1:48">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row>
    <row r="169" spans="1:48">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row>
    <row r="170" spans="1:48">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row>
    <row r="171" spans="1:48">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row>
    <row r="172" spans="1:48">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row>
    <row r="173" spans="1:48">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row>
    <row r="174" spans="1:48">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row>
    <row r="175" spans="1:48">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row>
    <row r="176" spans="1:48">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row>
    <row r="177" spans="1:48">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row>
    <row r="178" spans="1:48">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row>
    <row r="179" spans="1:48">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row>
    <row r="180" spans="1:48">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row>
    <row r="181" spans="1:48">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row>
    <row r="182" spans="1:48">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row>
    <row r="183" spans="1:48">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row>
    <row r="184" spans="1:48">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row>
    <row r="185" spans="1:48">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row>
    <row r="186" spans="1:48">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row>
    <row r="187" spans="1:48">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row>
    <row r="188" spans="1:48">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row>
    <row r="189" spans="1:48">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row>
    <row r="190" spans="1:48">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row>
    <row r="191" spans="1:48">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row>
    <row r="192" spans="1:48">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row>
    <row r="193" spans="1:48">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row>
    <row r="194" spans="1:48">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row>
    <row r="195" spans="1:48">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row>
    <row r="196" spans="1:48">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row>
    <row r="197" spans="1:48">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row>
    <row r="198" spans="1:48">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row>
    <row r="199" spans="1:48">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row>
    <row r="200" spans="1:48">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row>
    <row r="201" spans="1:48">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row>
    <row r="202" spans="1:48">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row>
    <row r="203" spans="1:48">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row>
    <row r="204" spans="1:48">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row>
    <row r="205" spans="1:48">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row>
    <row r="206" spans="1:48">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row>
    <row r="207" spans="1:48">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row>
    <row r="208" spans="1:48">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row>
    <row r="209" spans="1:48">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row>
    <row r="210" spans="1:48">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row>
    <row r="211" spans="1:48">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row>
    <row r="212" spans="1:48">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row>
    <row r="213" spans="1:48">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row>
    <row r="214" spans="1:48">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row>
    <row r="215" spans="1:48">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row>
    <row r="216" spans="1:48">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row>
    <row r="217" spans="1:48">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row>
    <row r="218" spans="1:48">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row>
    <row r="219" spans="1:48">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row>
    <row r="220" spans="1:48">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row>
    <row r="221" spans="1:48">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row>
    <row r="222" spans="1:48">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row>
    <row r="223" spans="1:48">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row>
    <row r="224" spans="1:48">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row>
    <row r="225" spans="1:48">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row>
    <row r="226" spans="1:48">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row>
    <row r="227" spans="1:48">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row>
    <row r="228" spans="1:48">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row>
    <row r="229" spans="1:48">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row>
    <row r="230" spans="1:48">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row>
    <row r="231" spans="1:48">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row>
    <row r="232" spans="1:48">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row>
    <row r="233" spans="1:48">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row>
    <row r="234" spans="1:48">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row>
    <row r="235" spans="1:48">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row>
    <row r="236" spans="1:48">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row>
    <row r="237" spans="1:48">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row>
    <row r="238" spans="1:48">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row>
    <row r="239" spans="1:48">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row>
  </sheetData>
  <mergeCells count="46">
    <mergeCell ref="B37:D37"/>
    <mergeCell ref="B38:D38"/>
    <mergeCell ref="B39:D39"/>
    <mergeCell ref="E35:G35"/>
    <mergeCell ref="E36:G36"/>
    <mergeCell ref="E37:G37"/>
    <mergeCell ref="E38:G38"/>
    <mergeCell ref="E39:G39"/>
    <mergeCell ref="B35:D35"/>
    <mergeCell ref="B36:D36"/>
    <mergeCell ref="A29:G29"/>
    <mergeCell ref="H29:H31"/>
    <mergeCell ref="A30:F30"/>
    <mergeCell ref="A31:F31"/>
    <mergeCell ref="A27:G27"/>
    <mergeCell ref="A15:F15"/>
    <mergeCell ref="H11:H12"/>
    <mergeCell ref="H9:H10"/>
    <mergeCell ref="B34:D34"/>
    <mergeCell ref="E34:G34"/>
    <mergeCell ref="H15:H26"/>
    <mergeCell ref="A18:F18"/>
    <mergeCell ref="A19:G19"/>
    <mergeCell ref="A17:F17"/>
    <mergeCell ref="A16:F16"/>
    <mergeCell ref="G15:G18"/>
    <mergeCell ref="H27:H28"/>
    <mergeCell ref="A33:G33"/>
    <mergeCell ref="A32:F32"/>
    <mergeCell ref="H33:H39"/>
    <mergeCell ref="A28:G28"/>
    <mergeCell ref="A1:G1"/>
    <mergeCell ref="A2:G2"/>
    <mergeCell ref="A3:H3"/>
    <mergeCell ref="A4:G5"/>
    <mergeCell ref="H4:H5"/>
    <mergeCell ref="H7:H8"/>
    <mergeCell ref="A8:G8"/>
    <mergeCell ref="A10:G10"/>
    <mergeCell ref="A12:G12"/>
    <mergeCell ref="A14:G14"/>
    <mergeCell ref="A9:G9"/>
    <mergeCell ref="A13:G13"/>
    <mergeCell ref="A11:G11"/>
    <mergeCell ref="A7:G7"/>
    <mergeCell ref="H13:H14"/>
  </mergeCells>
  <phoneticPr fontId="10"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30"/>
  <sheetViews>
    <sheetView showGridLines="0" zoomScale="80" zoomScaleNormal="80" workbookViewId="0">
      <pane xSplit="4" ySplit="6" topLeftCell="E7" activePane="bottomRight" state="frozen"/>
      <selection sqref="A1:D1"/>
      <selection pane="topRight" sqref="A1:D1"/>
      <selection pane="bottomLeft" sqref="A1:D1"/>
      <selection pane="bottomRight" sqref="A1:D1"/>
    </sheetView>
  </sheetViews>
  <sheetFormatPr defaultRowHeight="15"/>
  <cols>
    <col min="1" max="1" width="45.7109375" customWidth="1"/>
    <col min="2" max="2" width="48" customWidth="1"/>
    <col min="3" max="3" width="50" customWidth="1"/>
    <col min="4" max="4" width="16.7109375" customWidth="1"/>
  </cols>
  <sheetData>
    <row r="1" spans="1:5">
      <c r="A1" s="915" t="s">
        <v>725</v>
      </c>
      <c r="B1" s="915"/>
      <c r="C1" s="915"/>
      <c r="D1" s="240"/>
      <c r="E1" s="161"/>
    </row>
    <row r="2" spans="1:5">
      <c r="A2" s="915" t="s">
        <v>24</v>
      </c>
      <c r="B2" s="915"/>
      <c r="C2" s="915"/>
      <c r="D2" s="240"/>
      <c r="E2" s="161"/>
    </row>
    <row r="3" spans="1:5" ht="15.75" thickBot="1">
      <c r="A3" s="1186" t="s">
        <v>1044</v>
      </c>
      <c r="B3" s="1186"/>
      <c r="C3" s="1186"/>
      <c r="D3" s="1186"/>
    </row>
    <row r="4" spans="1:5">
      <c r="A4" s="917" t="s">
        <v>223</v>
      </c>
      <c r="B4" s="918"/>
      <c r="C4" s="918"/>
      <c r="D4" s="923" t="s">
        <v>1042</v>
      </c>
    </row>
    <row r="5" spans="1:5" ht="15.75" thickBot="1">
      <c r="A5" s="920"/>
      <c r="B5" s="921"/>
      <c r="C5" s="921"/>
      <c r="D5" s="936"/>
    </row>
    <row r="6" spans="1:5" ht="15.75" thickBot="1">
      <c r="A6" s="248" t="str">
        <f>Obsah!A3</f>
        <v>Informace platné k datu</v>
      </c>
      <c r="B6" s="249"/>
      <c r="C6" s="261" t="str">
        <f>Obsah!C3</f>
        <v>(31/12/2015)</v>
      </c>
      <c r="D6" s="255"/>
    </row>
    <row r="7" spans="1:5" ht="30" customHeight="1" thickBot="1">
      <c r="A7" s="1237" t="s">
        <v>220</v>
      </c>
      <c r="B7" s="1238"/>
      <c r="C7" s="649" t="s">
        <v>1184</v>
      </c>
      <c r="D7" s="177" t="s">
        <v>759</v>
      </c>
    </row>
    <row r="8" spans="1:5" ht="30" customHeight="1">
      <c r="A8" s="1239" t="s">
        <v>1185</v>
      </c>
      <c r="B8" s="1240"/>
      <c r="C8" s="1241"/>
      <c r="D8" s="1230" t="s">
        <v>760</v>
      </c>
    </row>
    <row r="9" spans="1:5" ht="30" customHeight="1">
      <c r="A9" s="1235" t="s">
        <v>221</v>
      </c>
      <c r="B9" s="1236"/>
      <c r="C9" s="721" t="s">
        <v>1186</v>
      </c>
      <c r="D9" s="1231"/>
    </row>
    <row r="10" spans="1:5">
      <c r="A10" s="1233" t="s">
        <v>1187</v>
      </c>
      <c r="B10" s="1234"/>
      <c r="C10" s="705">
        <v>42029.500875325</v>
      </c>
      <c r="D10" s="1231"/>
    </row>
    <row r="11" spans="1:5">
      <c r="A11" s="1233" t="s">
        <v>1188</v>
      </c>
      <c r="B11" s="1234"/>
      <c r="C11" s="705">
        <v>14715.907089049997</v>
      </c>
      <c r="D11" s="1231"/>
    </row>
    <row r="12" spans="1:5">
      <c r="A12" s="1233" t="s">
        <v>1189</v>
      </c>
      <c r="B12" s="1234"/>
      <c r="C12" s="705">
        <v>84927.814530750009</v>
      </c>
      <c r="D12" s="1231"/>
    </row>
    <row r="13" spans="1:5">
      <c r="A13" s="1233" t="s">
        <v>1190</v>
      </c>
      <c r="B13" s="1234"/>
      <c r="C13" s="705">
        <v>31635.131397994995</v>
      </c>
      <c r="D13" s="1231"/>
    </row>
    <row r="14" spans="1:5">
      <c r="A14" s="1233" t="s">
        <v>1191</v>
      </c>
      <c r="B14" s="1234"/>
      <c r="C14" s="705">
        <v>1664443.1551507907</v>
      </c>
      <c r="D14" s="1231"/>
    </row>
    <row r="15" spans="1:5">
      <c r="A15" s="1233" t="s">
        <v>1192</v>
      </c>
      <c r="B15" s="1234"/>
      <c r="C15" s="705">
        <v>1497.2757202225</v>
      </c>
      <c r="D15" s="1231"/>
    </row>
    <row r="16" spans="1:5">
      <c r="A16" s="1233" t="s">
        <v>1193</v>
      </c>
      <c r="B16" s="1234"/>
      <c r="C16" s="705">
        <v>145091.64711773014</v>
      </c>
      <c r="D16" s="1231"/>
    </row>
    <row r="17" spans="1:4">
      <c r="A17" s="1233" t="s">
        <v>1194</v>
      </c>
      <c r="B17" s="1234"/>
      <c r="C17" s="705">
        <v>11468.868597364999</v>
      </c>
      <c r="D17" s="1231"/>
    </row>
    <row r="18" spans="1:4">
      <c r="A18" s="1233" t="s">
        <v>1195</v>
      </c>
      <c r="B18" s="1234"/>
      <c r="C18" s="705">
        <v>3305.0169250792005</v>
      </c>
      <c r="D18" s="1231"/>
    </row>
    <row r="19" spans="1:4">
      <c r="A19" s="1233" t="s">
        <v>1196</v>
      </c>
      <c r="B19" s="1234"/>
      <c r="C19" s="705">
        <v>4282.720325542401</v>
      </c>
      <c r="D19" s="1231"/>
    </row>
    <row r="20" spans="1:4">
      <c r="A20" s="1233" t="s">
        <v>1295</v>
      </c>
      <c r="B20" s="1234"/>
      <c r="C20" s="705">
        <v>5212.801448405</v>
      </c>
      <c r="D20" s="1231"/>
    </row>
    <row r="21" spans="1:4">
      <c r="A21" s="1233" t="s">
        <v>1296</v>
      </c>
      <c r="B21" s="1234"/>
      <c r="C21" s="705">
        <v>123.9482204024</v>
      </c>
      <c r="D21" s="1231"/>
    </row>
    <row r="22" spans="1:4">
      <c r="A22" s="1233" t="s">
        <v>1197</v>
      </c>
      <c r="B22" s="1234"/>
      <c r="C22" s="705">
        <v>8201996.3618953405</v>
      </c>
      <c r="D22" s="1231"/>
    </row>
    <row r="23" spans="1:4">
      <c r="A23" s="1233" t="s">
        <v>1198</v>
      </c>
      <c r="B23" s="1234"/>
      <c r="C23" s="705">
        <v>446532.25456897489</v>
      </c>
      <c r="D23" s="1231"/>
    </row>
    <row r="24" spans="1:4">
      <c r="A24" s="1233" t="s">
        <v>1199</v>
      </c>
      <c r="B24" s="1234"/>
      <c r="C24" s="705">
        <v>40319.116968959999</v>
      </c>
      <c r="D24" s="1231"/>
    </row>
    <row r="25" spans="1:4">
      <c r="A25" s="1233" t="s">
        <v>1200</v>
      </c>
      <c r="B25" s="1234"/>
      <c r="C25" s="705">
        <v>955.07476241500183</v>
      </c>
      <c r="D25" s="1231"/>
    </row>
    <row r="26" spans="1:4">
      <c r="A26" s="1233" t="s">
        <v>1297</v>
      </c>
      <c r="B26" s="1234"/>
      <c r="C26" s="705">
        <v>2003.7375489525243</v>
      </c>
      <c r="D26" s="1231"/>
    </row>
    <row r="27" spans="1:4">
      <c r="A27" s="1233" t="s">
        <v>1201</v>
      </c>
      <c r="B27" s="1234"/>
      <c r="C27" s="705">
        <v>181518.59645835334</v>
      </c>
      <c r="D27" s="1231"/>
    </row>
    <row r="28" spans="1:4" ht="15.75" thickBot="1">
      <c r="A28" s="1242" t="s">
        <v>1202</v>
      </c>
      <c r="B28" s="1243"/>
      <c r="C28" s="722">
        <v>1295767.8189245369</v>
      </c>
      <c r="D28" s="1232"/>
    </row>
    <row r="29" spans="1:4">
      <c r="A29" s="1229"/>
      <c r="B29" s="1229"/>
    </row>
    <row r="30" spans="1:4">
      <c r="C30" s="524"/>
    </row>
  </sheetData>
  <mergeCells count="29">
    <mergeCell ref="A27:B27"/>
    <mergeCell ref="A28:B28"/>
    <mergeCell ref="A22:B22"/>
    <mergeCell ref="A23:B23"/>
    <mergeCell ref="A24:B24"/>
    <mergeCell ref="A25:B25"/>
    <mergeCell ref="A7:B7"/>
    <mergeCell ref="A8:C8"/>
    <mergeCell ref="A1:C1"/>
    <mergeCell ref="A2:C2"/>
    <mergeCell ref="A3:D3"/>
    <mergeCell ref="A4:C5"/>
    <mergeCell ref="D4:D5"/>
    <mergeCell ref="A29:B29"/>
    <mergeCell ref="D8:D28"/>
    <mergeCell ref="A18:B18"/>
    <mergeCell ref="A19:B19"/>
    <mergeCell ref="A20:B20"/>
    <mergeCell ref="A21:B21"/>
    <mergeCell ref="A13:B13"/>
    <mergeCell ref="A14:B14"/>
    <mergeCell ref="A15:B15"/>
    <mergeCell ref="A16:B16"/>
    <mergeCell ref="A17:B17"/>
    <mergeCell ref="A9:B9"/>
    <mergeCell ref="A10:B10"/>
    <mergeCell ref="A11:B11"/>
    <mergeCell ref="A12:B12"/>
    <mergeCell ref="A26:B26"/>
  </mergeCells>
  <phoneticPr fontId="10"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G357"/>
  <sheetViews>
    <sheetView showGridLines="0" zoomScale="80" zoomScaleNormal="80" workbookViewId="0">
      <pane xSplit="6" ySplit="6" topLeftCell="G7" activePane="bottomRight" state="frozen"/>
      <selection sqref="A1:D1"/>
      <selection pane="topRight" sqref="A1:D1"/>
      <selection pane="bottomLeft" sqref="A1:D1"/>
      <selection pane="bottomRight" sqref="A1:F1"/>
    </sheetView>
  </sheetViews>
  <sheetFormatPr defaultRowHeight="15" outlineLevelRow="1"/>
  <cols>
    <col min="1" max="1" width="20.7109375" customWidth="1"/>
    <col min="2" max="2" width="50.7109375" customWidth="1"/>
    <col min="3" max="3" width="17.42578125" customWidth="1"/>
    <col min="4" max="4" width="70.7109375" customWidth="1"/>
    <col min="5" max="5" width="17.7109375" customWidth="1"/>
    <col min="6" max="6" width="26.140625" customWidth="1"/>
    <col min="7" max="7" width="16.7109375" customWidth="1"/>
  </cols>
  <sheetData>
    <row r="1" spans="1:7">
      <c r="A1" s="915" t="s">
        <v>726</v>
      </c>
      <c r="B1" s="915"/>
      <c r="C1" s="915"/>
      <c r="D1" s="915"/>
      <c r="E1" s="915"/>
      <c r="F1" s="915"/>
      <c r="G1" s="240"/>
    </row>
    <row r="2" spans="1:7">
      <c r="A2" s="915" t="s">
        <v>244</v>
      </c>
      <c r="B2" s="915"/>
      <c r="C2" s="915"/>
      <c r="D2" s="915"/>
      <c r="E2" s="915"/>
      <c r="F2" s="915"/>
      <c r="G2" s="240"/>
    </row>
    <row r="3" spans="1:7" ht="15.75" thickBot="1">
      <c r="A3" s="1310" t="s">
        <v>1151</v>
      </c>
      <c r="B3" s="1310"/>
      <c r="C3" s="1310"/>
      <c r="D3" s="1310"/>
      <c r="E3" s="1310"/>
      <c r="F3" s="1310"/>
      <c r="G3" s="1310"/>
    </row>
    <row r="4" spans="1:7" ht="15" customHeight="1">
      <c r="A4" s="917" t="s">
        <v>222</v>
      </c>
      <c r="B4" s="918"/>
      <c r="C4" s="918"/>
      <c r="D4" s="918"/>
      <c r="E4" s="918"/>
      <c r="F4" s="919"/>
      <c r="G4" s="923" t="s">
        <v>1042</v>
      </c>
    </row>
    <row r="5" spans="1:7" ht="15.75" thickBot="1">
      <c r="A5" s="920"/>
      <c r="B5" s="921"/>
      <c r="C5" s="921"/>
      <c r="D5" s="921"/>
      <c r="E5" s="921"/>
      <c r="F5" s="922"/>
      <c r="G5" s="924"/>
    </row>
    <row r="6" spans="1:7" ht="15.75" customHeight="1" thickBot="1">
      <c r="A6" s="1308" t="str">
        <f>Obsah!A3</f>
        <v>Informace platné k datu</v>
      </c>
      <c r="B6" s="1309"/>
      <c r="C6" s="285"/>
      <c r="D6" s="285"/>
      <c r="E6" s="285"/>
      <c r="F6" s="264" t="str">
        <f>Obsah!C3</f>
        <v>(31/12/2015)</v>
      </c>
      <c r="G6" s="265"/>
    </row>
    <row r="7" spans="1:7" ht="20.100000000000001" customHeight="1">
      <c r="A7" s="1305" t="s">
        <v>704</v>
      </c>
      <c r="B7" s="1306"/>
      <c r="C7" s="1306"/>
      <c r="D7" s="1306"/>
      <c r="E7" s="1306"/>
      <c r="F7" s="1307"/>
      <c r="G7" s="1301" t="s">
        <v>761</v>
      </c>
    </row>
    <row r="8" spans="1:7" ht="42" customHeight="1">
      <c r="A8" s="1302" t="s">
        <v>1082</v>
      </c>
      <c r="B8" s="1303"/>
      <c r="C8" s="1303"/>
      <c r="D8" s="1303"/>
      <c r="E8" s="1303"/>
      <c r="F8" s="1304"/>
      <c r="G8" s="1296"/>
    </row>
    <row r="9" spans="1:7" ht="20.100000000000001" customHeight="1">
      <c r="A9" s="1311" t="s">
        <v>705</v>
      </c>
      <c r="B9" s="1312"/>
      <c r="C9" s="1312"/>
      <c r="D9" s="1312"/>
      <c r="E9" s="1312"/>
      <c r="F9" s="1313"/>
      <c r="G9" s="1296"/>
    </row>
    <row r="10" spans="1:7" ht="45" customHeight="1" thickBot="1">
      <c r="A10" s="1302" t="s">
        <v>1083</v>
      </c>
      <c r="B10" s="1303"/>
      <c r="C10" s="1303"/>
      <c r="D10" s="1303"/>
      <c r="E10" s="1303"/>
      <c r="F10" s="1304"/>
      <c r="G10" s="1297"/>
    </row>
    <row r="11" spans="1:7" ht="20.100000000000001" customHeight="1">
      <c r="A11" s="1305" t="s">
        <v>706</v>
      </c>
      <c r="B11" s="1306"/>
      <c r="C11" s="1306"/>
      <c r="D11" s="1306"/>
      <c r="E11" s="1306"/>
      <c r="F11" s="1307"/>
      <c r="G11" s="1230" t="s">
        <v>762</v>
      </c>
    </row>
    <row r="12" spans="1:7" ht="110.1" customHeight="1">
      <c r="A12" s="1302" t="s">
        <v>1298</v>
      </c>
      <c r="B12" s="1303"/>
      <c r="C12" s="1303"/>
      <c r="D12" s="1303"/>
      <c r="E12" s="1303"/>
      <c r="F12" s="1304"/>
      <c r="G12" s="1231"/>
    </row>
    <row r="13" spans="1:7" ht="80.099999999999994" customHeight="1" thickBot="1">
      <c r="A13" s="1302" t="s">
        <v>1150</v>
      </c>
      <c r="B13" s="1303"/>
      <c r="C13" s="1303"/>
      <c r="D13" s="1303"/>
      <c r="E13" s="1303"/>
      <c r="F13" s="1304"/>
      <c r="G13" s="1231"/>
    </row>
    <row r="14" spans="1:7" ht="30" customHeight="1">
      <c r="A14" s="1251"/>
      <c r="B14" s="1252"/>
      <c r="C14" s="1252"/>
      <c r="D14" s="1252"/>
      <c r="E14" s="1252"/>
      <c r="F14" s="751" t="s">
        <v>1247</v>
      </c>
      <c r="G14" s="1230" t="s">
        <v>763</v>
      </c>
    </row>
    <row r="15" spans="1:7" ht="15" customHeight="1">
      <c r="A15" s="1266" t="s">
        <v>708</v>
      </c>
      <c r="B15" s="1267"/>
      <c r="C15" s="1267"/>
      <c r="D15" s="1267"/>
      <c r="E15" s="1267"/>
      <c r="F15" s="750">
        <f>'[5]EXP_HUA-Průměry'!$B$3/1000</f>
        <v>100368050.952168</v>
      </c>
      <c r="G15" s="1299"/>
    </row>
    <row r="16" spans="1:7" ht="15" customHeight="1">
      <c r="A16" s="1266" t="s">
        <v>224</v>
      </c>
      <c r="B16" s="1267"/>
      <c r="C16" s="1267"/>
      <c r="D16" s="1267"/>
      <c r="E16" s="1267"/>
      <c r="F16" s="750">
        <f>'[5]EXP_HUA-Průměry'!$F$3/1000</f>
        <v>103477456.70871949</v>
      </c>
      <c r="G16" s="1299"/>
    </row>
    <row r="17" spans="1:7" ht="15" customHeight="1">
      <c r="A17" s="1257" t="s">
        <v>63</v>
      </c>
      <c r="B17" s="1258"/>
      <c r="C17" s="1258"/>
      <c r="D17" s="1258"/>
      <c r="E17" s="1258"/>
      <c r="F17" s="705">
        <f>'[5]EXP_HUA-Průměry'!$F$4/1000</f>
        <v>17457698.651167501</v>
      </c>
      <c r="G17" s="1299"/>
    </row>
    <row r="18" spans="1:7" ht="15" customHeight="1">
      <c r="A18" s="1257" t="s">
        <v>64</v>
      </c>
      <c r="B18" s="1258"/>
      <c r="C18" s="1258"/>
      <c r="D18" s="1258"/>
      <c r="E18" s="1258"/>
      <c r="F18" s="705">
        <f>'[5]EXP_HUA-Průměry'!$F$5/1000</f>
        <v>0</v>
      </c>
      <c r="G18" s="1299"/>
    </row>
    <row r="19" spans="1:7">
      <c r="A19" s="1257" t="s">
        <v>65</v>
      </c>
      <c r="B19" s="1258"/>
      <c r="C19" s="1258"/>
      <c r="D19" s="1258"/>
      <c r="E19" s="1258"/>
      <c r="F19" s="705">
        <f>'[5]EXP_HUA-Průměry'!$F$6/1000</f>
        <v>10874.582647500001</v>
      </c>
      <c r="G19" s="1299"/>
    </row>
    <row r="20" spans="1:7">
      <c r="A20" s="1257" t="s">
        <v>66</v>
      </c>
      <c r="B20" s="1258"/>
      <c r="C20" s="1258"/>
      <c r="D20" s="1258"/>
      <c r="E20" s="1258"/>
      <c r="F20" s="705">
        <f>'[5]EXP_HUA-Průměry'!$F$7/1000</f>
        <v>508149.45806475001</v>
      </c>
      <c r="G20" s="1299"/>
    </row>
    <row r="21" spans="1:7">
      <c r="A21" s="1257" t="s">
        <v>67</v>
      </c>
      <c r="B21" s="1258"/>
      <c r="C21" s="1258"/>
      <c r="D21" s="1258"/>
      <c r="E21" s="1258"/>
      <c r="F21" s="705">
        <f>'[5]EXP_HUA-Průměry'!$F$8/1000</f>
        <v>0</v>
      </c>
      <c r="G21" s="1299"/>
    </row>
    <row r="22" spans="1:7">
      <c r="A22" s="1257" t="s">
        <v>68</v>
      </c>
      <c r="B22" s="1258"/>
      <c r="C22" s="1258"/>
      <c r="D22" s="1258"/>
      <c r="E22" s="1258"/>
      <c r="F22" s="705">
        <f>'[5]EXP_HUA-Průměry'!$F$9/1000</f>
        <v>5761577.0883874996</v>
      </c>
      <c r="G22" s="1299"/>
    </row>
    <row r="23" spans="1:7">
      <c r="A23" s="1257" t="s">
        <v>69</v>
      </c>
      <c r="B23" s="1258"/>
      <c r="C23" s="1258"/>
      <c r="D23" s="1258"/>
      <c r="E23" s="1258"/>
      <c r="F23" s="705">
        <f>'[5]EXP_HUA-Průměry'!$F$10/1000</f>
        <v>42162544.131066248</v>
      </c>
      <c r="G23" s="1299"/>
    </row>
    <row r="24" spans="1:7">
      <c r="A24" s="1257" t="s">
        <v>70</v>
      </c>
      <c r="B24" s="1258"/>
      <c r="C24" s="1258"/>
      <c r="D24" s="1258"/>
      <c r="E24" s="1258"/>
      <c r="F24" s="705">
        <v>0</v>
      </c>
      <c r="G24" s="1299"/>
    </row>
    <row r="25" spans="1:7">
      <c r="A25" s="1257" t="s">
        <v>71</v>
      </c>
      <c r="B25" s="1258"/>
      <c r="C25" s="1258"/>
      <c r="D25" s="1258"/>
      <c r="E25" s="1258"/>
      <c r="F25" s="705">
        <v>0</v>
      </c>
      <c r="G25" s="1299"/>
    </row>
    <row r="26" spans="1:7">
      <c r="A26" s="1257" t="s">
        <v>72</v>
      </c>
      <c r="B26" s="1258"/>
      <c r="C26" s="1258"/>
      <c r="D26" s="1258"/>
      <c r="E26" s="1258"/>
      <c r="F26" s="705">
        <f>'[5]EXP_HUA-Průměry'!$F$11/1000</f>
        <v>35912507.528608255</v>
      </c>
      <c r="G26" s="1299"/>
    </row>
    <row r="27" spans="1:7" ht="15" customHeight="1">
      <c r="A27" s="1264" t="s">
        <v>73</v>
      </c>
      <c r="B27" s="1265"/>
      <c r="C27" s="1265"/>
      <c r="D27" s="1265"/>
      <c r="E27" s="1265"/>
      <c r="F27" s="705">
        <v>0</v>
      </c>
      <c r="G27" s="1299"/>
    </row>
    <row r="28" spans="1:7">
      <c r="A28" s="1257" t="s">
        <v>75</v>
      </c>
      <c r="B28" s="1258"/>
      <c r="C28" s="1258"/>
      <c r="D28" s="1258"/>
      <c r="E28" s="1258"/>
      <c r="F28" s="705">
        <f>'[5]EXP_HUA-Průměry'!$F$12/1000</f>
        <v>77219.21917750001</v>
      </c>
      <c r="G28" s="1299"/>
    </row>
    <row r="29" spans="1:7">
      <c r="A29" s="1257" t="s">
        <v>74</v>
      </c>
      <c r="B29" s="1258"/>
      <c r="C29" s="1258"/>
      <c r="D29" s="1258"/>
      <c r="E29" s="1258"/>
      <c r="F29" s="705">
        <v>0</v>
      </c>
      <c r="G29" s="1299"/>
    </row>
    <row r="30" spans="1:7" ht="15" customHeight="1">
      <c r="A30" s="1257" t="s">
        <v>77</v>
      </c>
      <c r="B30" s="1258"/>
      <c r="C30" s="1258"/>
      <c r="D30" s="1258"/>
      <c r="E30" s="1258"/>
      <c r="F30" s="705">
        <f>'[5]EXP_HUA-Průměry'!$F$13/1000</f>
        <v>0</v>
      </c>
      <c r="G30" s="1299"/>
    </row>
    <row r="31" spans="1:7" ht="15" customHeight="1">
      <c r="A31" s="1257" t="s">
        <v>76</v>
      </c>
      <c r="B31" s="1258"/>
      <c r="C31" s="1258"/>
      <c r="D31" s="1258"/>
      <c r="E31" s="1258"/>
      <c r="F31" s="705">
        <v>0</v>
      </c>
      <c r="G31" s="1299"/>
    </row>
    <row r="32" spans="1:7">
      <c r="A32" s="1257" t="s">
        <v>78</v>
      </c>
      <c r="B32" s="1258"/>
      <c r="C32" s="1258"/>
      <c r="D32" s="1258"/>
      <c r="E32" s="1258"/>
      <c r="F32" s="705">
        <v>0</v>
      </c>
      <c r="G32" s="1299"/>
    </row>
    <row r="33" spans="1:7" ht="15.75" thickBot="1">
      <c r="A33" s="1259" t="s">
        <v>79</v>
      </c>
      <c r="B33" s="1260"/>
      <c r="C33" s="1260"/>
      <c r="D33" s="1260"/>
      <c r="E33" s="1260"/>
      <c r="F33" s="705">
        <f>'[5]EXP_HUA-Průměry'!$F$14/1000</f>
        <v>1586886.0495999998</v>
      </c>
      <c r="G33" s="1300"/>
    </row>
    <row r="34" spans="1:7" ht="39.950000000000003" customHeight="1">
      <c r="A34" s="1261" t="s">
        <v>1080</v>
      </c>
      <c r="B34" s="1261"/>
      <c r="C34" s="1261"/>
      <c r="D34" s="1261"/>
      <c r="E34" s="1261"/>
      <c r="F34" s="1262"/>
      <c r="G34" s="1295" t="s">
        <v>764</v>
      </c>
    </row>
    <row r="35" spans="1:7" ht="15" customHeight="1">
      <c r="A35" s="1263" t="s">
        <v>1245</v>
      </c>
      <c r="B35" s="1263"/>
      <c r="C35" s="1253" t="s">
        <v>707</v>
      </c>
      <c r="D35" s="1253" t="s">
        <v>1246</v>
      </c>
      <c r="E35" s="1253" t="s">
        <v>707</v>
      </c>
      <c r="F35" s="1253" t="s">
        <v>225</v>
      </c>
      <c r="G35" s="1296"/>
    </row>
    <row r="36" spans="1:7" ht="35.1" customHeight="1" thickBot="1">
      <c r="A36" s="1253"/>
      <c r="B36" s="1253"/>
      <c r="C36" s="1254"/>
      <c r="D36" s="1279"/>
      <c r="E36" s="1254"/>
      <c r="F36" s="1279"/>
      <c r="G36" s="1296"/>
    </row>
    <row r="37" spans="1:7">
      <c r="A37" s="1284" t="str">
        <f>'[5]EXP_HUA-Průměry'!$A$19</f>
        <v>Země EU a ESVO</v>
      </c>
      <c r="B37" s="1284"/>
      <c r="C37" s="730">
        <f>'[5]EXP_HUA-Průměry'!B19/1000+'[5]EXP_HUA-Průměry'!B20/1000</f>
        <v>27915186.46109812</v>
      </c>
      <c r="D37" s="745" t="str">
        <f>'[5]EXP_HUA-Průměry'!$C$17</f>
        <v>Expozice vůči centrálním vládám</v>
      </c>
      <c r="E37" s="730">
        <f>SUM('[5]EXP_HUA-Průměry'!$C$19:$C$20)/1000</f>
        <v>813251.43399729743</v>
      </c>
      <c r="F37" s="746"/>
      <c r="G37" s="1296"/>
    </row>
    <row r="38" spans="1:7" outlineLevel="1">
      <c r="A38" s="1244"/>
      <c r="B38" s="1244"/>
      <c r="C38" s="525"/>
      <c r="D38" s="743" t="str">
        <f>'[5]EXP_HUA-Průměry'!$G$17</f>
        <v>Expozice vůči institucím</v>
      </c>
      <c r="E38" s="525">
        <f>SUM('[5]EXP_HUA-Průměry'!$G$19:$G$20)/1000</f>
        <v>2077808.3667959434</v>
      </c>
      <c r="F38" s="747"/>
      <c r="G38" s="1296"/>
    </row>
    <row r="39" spans="1:7" outlineLevel="1">
      <c r="A39" s="1244"/>
      <c r="B39" s="1244"/>
      <c r="C39" s="525"/>
      <c r="D39" s="743" t="str">
        <f>'[5]EXP_HUA-Průměry'!$H$17</f>
        <v>Expozice vůči podnikům</v>
      </c>
      <c r="E39" s="525">
        <f>SUM('[5]EXP_HUA-Průměry'!$H$19:$H$20)/1000</f>
        <v>19233205.984899476</v>
      </c>
      <c r="F39" s="747"/>
      <c r="G39" s="1296"/>
    </row>
    <row r="40" spans="1:7" ht="15.75" outlineLevel="1" thickBot="1">
      <c r="A40" s="1289"/>
      <c r="B40" s="1289"/>
      <c r="C40" s="532"/>
      <c r="D40" s="748" t="str">
        <f>'[5]EXP_HUA-Průměry'!$J$17</f>
        <v>Expozice v selhání</v>
      </c>
      <c r="E40" s="532">
        <f>SUM('[5]EXP_HUA-Průměry'!$J$19:$J$20)/1000</f>
        <v>5790920.6754054064</v>
      </c>
      <c r="F40" s="749"/>
      <c r="G40" s="1296"/>
    </row>
    <row r="41" spans="1:7">
      <c r="A41" s="1284" t="str">
        <f>'[5]EXP_HUA-Průměry'!$A$21</f>
        <v>Ostatní evropské země</v>
      </c>
      <c r="B41" s="1284"/>
      <c r="C41" s="730">
        <f>'[5]EXP_HUA-Průměry'!B21/1000</f>
        <v>19930867.70832241</v>
      </c>
      <c r="D41" s="745" t="str">
        <f>'[5]EXP_HUA-Průměry'!$F$17</f>
        <v>Expozice vůči mezinárodním rozvojovým bankám</v>
      </c>
      <c r="E41" s="730">
        <f>'[5]EXP_HUA-Průměry'!$F$21/1000</f>
        <v>495801.36264924996</v>
      </c>
      <c r="F41" s="746"/>
      <c r="G41" s="1296"/>
    </row>
    <row r="42" spans="1:7" outlineLevel="1">
      <c r="A42" s="1244"/>
      <c r="B42" s="1244"/>
      <c r="C42" s="525"/>
      <c r="D42" s="743" t="str">
        <f>'[5]EXP_HUA-Průměry'!$G$17</f>
        <v>Expozice vůči institucím</v>
      </c>
      <c r="E42" s="525">
        <f>'[5]EXP_HUA-Průměry'!$G$21/1000</f>
        <v>0</v>
      </c>
      <c r="F42" s="747"/>
      <c r="G42" s="1296"/>
    </row>
    <row r="43" spans="1:7" outlineLevel="1">
      <c r="A43" s="1244"/>
      <c r="B43" s="1244"/>
      <c r="C43" s="525"/>
      <c r="D43" s="743" t="str">
        <f>'[5]EXP_HUA-Průměry'!$H$17</f>
        <v>Expozice vůči podnikům</v>
      </c>
      <c r="E43" s="525">
        <f>'[5]EXP_HUA-Průměry'!$H$21/1000</f>
        <v>1634532.8955681308</v>
      </c>
      <c r="F43" s="747"/>
      <c r="G43" s="1296"/>
    </row>
    <row r="44" spans="1:7" ht="15.75" outlineLevel="1" thickBot="1">
      <c r="A44" s="1289"/>
      <c r="B44" s="1289"/>
      <c r="C44" s="532"/>
      <c r="D44" s="748" t="str">
        <f>'[5]EXP_HUA-Průměry'!$J$17</f>
        <v>Expozice v selhání</v>
      </c>
      <c r="E44" s="532">
        <f>'[5]EXP_HUA-Průměry'!$J$21/1000</f>
        <v>17800533.450105023</v>
      </c>
      <c r="F44" s="749"/>
      <c r="G44" s="1296"/>
    </row>
    <row r="45" spans="1:7">
      <c r="A45" s="1284" t="str">
        <f>'[5]EXP_HUA-Průměry'!$A$22</f>
        <v>Ruská federace</v>
      </c>
      <c r="B45" s="1284"/>
      <c r="C45" s="730">
        <f>'[5]EXP_HUA-Průměry'!B22/1000</f>
        <v>21961996.370796423</v>
      </c>
      <c r="D45" s="745" t="str">
        <f>'[5]EXP_HUA-Průměry'!$G$17</f>
        <v>Expozice vůči institucím</v>
      </c>
      <c r="E45" s="730">
        <f>'[5]EXP_HUA-Průměry'!$G$22/1000</f>
        <v>0</v>
      </c>
      <c r="F45" s="746"/>
      <c r="G45" s="1296"/>
    </row>
    <row r="46" spans="1:7" outlineLevel="1">
      <c r="A46" s="1244"/>
      <c r="B46" s="1244"/>
      <c r="C46" s="525"/>
      <c r="D46" s="743" t="str">
        <f>'[5]EXP_HUA-Průměry'!$H$17</f>
        <v>Expozice vůči podnikům</v>
      </c>
      <c r="E46" s="525">
        <f>'[5]EXP_HUA-Průměry'!$H$22/1000</f>
        <v>7516744.4340525297</v>
      </c>
      <c r="F46" s="747"/>
      <c r="G46" s="1296"/>
    </row>
    <row r="47" spans="1:7" ht="15.75" outlineLevel="1" thickBot="1">
      <c r="A47" s="1289"/>
      <c r="B47" s="1289"/>
      <c r="C47" s="532"/>
      <c r="D47" s="748" t="str">
        <f>'[5]EXP_HUA-Průměry'!$J$17</f>
        <v>Expozice v selhání</v>
      </c>
      <c r="E47" s="532">
        <f>'[5]EXP_HUA-Průměry'!$J$22/1000</f>
        <v>14445251.936743893</v>
      </c>
      <c r="F47" s="749"/>
      <c r="G47" s="1296"/>
    </row>
    <row r="48" spans="1:7">
      <c r="A48" s="1284" t="str">
        <f>'[5]EXP_HUA-Průměry'!$A$23</f>
        <v>Severní Afrika a Blízký východ</v>
      </c>
      <c r="B48" s="1284"/>
      <c r="C48" s="730">
        <f>'[5]EXP_HUA-Průměry'!B23/1000</f>
        <v>13337160.830543462</v>
      </c>
      <c r="D48" s="745" t="str">
        <f>'[5]EXP_HUA-Průměry'!$C$17</f>
        <v>Expozice vůči centrálním vládám</v>
      </c>
      <c r="E48" s="730">
        <f>'[5]EXP_HUA-Průměry'!$C$23/1000</f>
        <v>7786672.8478178745</v>
      </c>
      <c r="F48" s="746"/>
      <c r="G48" s="1296"/>
    </row>
    <row r="49" spans="1:7" outlineLevel="1">
      <c r="A49" s="1244"/>
      <c r="B49" s="1244"/>
      <c r="C49" s="525"/>
      <c r="D49" s="743" t="str">
        <f>'[5]EXP_HUA-Průměry'!$H$17</f>
        <v>Expozice vůči podnikům</v>
      </c>
      <c r="E49" s="525">
        <f>'[5]EXP_HUA-Průměry'!$H$23/1000</f>
        <v>5549722.296099633</v>
      </c>
      <c r="F49" s="747"/>
      <c r="G49" s="1296"/>
    </row>
    <row r="50" spans="1:7" ht="15.75" outlineLevel="1" thickBot="1">
      <c r="A50" s="1289"/>
      <c r="B50" s="1289"/>
      <c r="C50" s="532"/>
      <c r="D50" s="748" t="str">
        <f>'[5]EXP_HUA-Průměry'!$J$17</f>
        <v>Expozice v selhání</v>
      </c>
      <c r="E50" s="532">
        <f>'[5]EXP_HUA-Průměry'!$J$23/1000</f>
        <v>765.68662595246008</v>
      </c>
      <c r="F50" s="749"/>
      <c r="G50" s="1296"/>
    </row>
    <row r="51" spans="1:7">
      <c r="A51" s="1284" t="str">
        <f>'[5]EXP_HUA-Průměry'!$A$24</f>
        <v>Asie a Australie</v>
      </c>
      <c r="B51" s="1284"/>
      <c r="C51" s="730">
        <f>'[5]EXP_HUA-Průměry'!B24/1000</f>
        <v>137710.4441610694</v>
      </c>
      <c r="D51" s="745" t="str">
        <f>'[5]EXP_HUA-Průměry'!$H$17</f>
        <v>Expozice vůči podnikům</v>
      </c>
      <c r="E51" s="730">
        <f>'[5]EXP_HUA-Průměry'!$H$24/1000</f>
        <v>84839.290559517613</v>
      </c>
      <c r="F51" s="746"/>
      <c r="G51" s="1296"/>
    </row>
    <row r="52" spans="1:7" ht="15.75" outlineLevel="1" thickBot="1">
      <c r="A52" s="1289"/>
      <c r="B52" s="1289"/>
      <c r="C52" s="532"/>
      <c r="D52" s="748" t="str">
        <f>'[5]EXP_HUA-Průměry'!$J$17</f>
        <v>Expozice v selhání</v>
      </c>
      <c r="E52" s="532">
        <f>'[5]EXP_HUA-Průměry'!$J$24/1000</f>
        <v>9.9296145781408988E-6</v>
      </c>
      <c r="F52" s="749"/>
      <c r="G52" s="1296"/>
    </row>
    <row r="53" spans="1:7" ht="15.75" thickBot="1">
      <c r="A53" s="1284" t="str">
        <f>'[5]EXP_HUA-Průměry'!$A$25</f>
        <v>Subsaharská Afrika</v>
      </c>
      <c r="B53" s="1284"/>
      <c r="C53" s="730">
        <f>'[5]EXP_HUA-Průměry'!B25/1000</f>
        <v>130367.77332823763</v>
      </c>
      <c r="D53" s="745" t="str">
        <f>'[5]EXP_HUA-Průměry'!$H$17</f>
        <v>Expozice vůči podnikům</v>
      </c>
      <c r="E53" s="730">
        <f>'[5]EXP_HUA-Průměry'!$H$25/1000</f>
        <v>130367.77332823763</v>
      </c>
      <c r="F53" s="746"/>
      <c r="G53" s="1296"/>
    </row>
    <row r="54" spans="1:7">
      <c r="A54" s="1284" t="str">
        <f>'[5]EXP_HUA-Průměry'!$A$26</f>
        <v>Severní Amerika</v>
      </c>
      <c r="B54" s="1284"/>
      <c r="C54" s="730">
        <f>'[5]EXP_HUA-Průměry'!B26/1000</f>
        <v>466337.63051935285</v>
      </c>
      <c r="D54" s="745" t="str">
        <f>'[5]EXP_HUA-Průměry'!$G$17</f>
        <v>Expozice vůči institucím</v>
      </c>
      <c r="E54" s="730">
        <f>'[5]EXP_HUA-Průměry'!$G$26/1000</f>
        <v>426018.51355039282</v>
      </c>
      <c r="F54" s="746"/>
      <c r="G54" s="1296"/>
    </row>
    <row r="55" spans="1:7" ht="15.75" outlineLevel="1" thickBot="1">
      <c r="A55" s="1289"/>
      <c r="B55" s="1289"/>
      <c r="C55" s="532"/>
      <c r="D55" s="748" t="str">
        <f>'[5]EXP_HUA-Průměry'!$H$17</f>
        <v>Expozice vůči podnikům</v>
      </c>
      <c r="E55" s="532">
        <f>'[5]EXP_HUA-Průměry'!$H$26/1000</f>
        <v>40319.116968959999</v>
      </c>
      <c r="F55" s="749"/>
      <c r="G55" s="1296"/>
    </row>
    <row r="56" spans="1:7" ht="15.75" thickBot="1">
      <c r="A56" s="1284" t="str">
        <f>'[5]EXP_HUA-Průměry'!$A$27</f>
        <v>Střední a Jižní Amerika</v>
      </c>
      <c r="B56" s="1284"/>
      <c r="C56" s="730">
        <f>'[5]EXP_HUA-Průměry'!B27/1000</f>
        <v>33110.341678655001</v>
      </c>
      <c r="D56" s="745" t="str">
        <f>'[5]EXP_HUA-Průměry'!$H$17</f>
        <v>Expozice vůči podnikům</v>
      </c>
      <c r="E56" s="730">
        <f>'[5]EXP_HUA-Průměry'!$H$27/1000</f>
        <v>33110.341678655001</v>
      </c>
      <c r="F56" s="746"/>
      <c r="G56" s="1296"/>
    </row>
    <row r="57" spans="1:7">
      <c r="A57" s="1284" t="str">
        <f>'[5]EXP_HUA-Průměry'!$A$28</f>
        <v>Česká republika</v>
      </c>
      <c r="B57" s="1284"/>
      <c r="C57" s="730">
        <f>'[5]EXP_HUA-Průměry'!B28/1000</f>
        <v>16455313.391720291</v>
      </c>
      <c r="D57" s="745" t="str">
        <f>'[5]EXP_HUA-Průměry'!$C$17</f>
        <v>Expozice vůči centrálním vládám</v>
      </c>
      <c r="E57" s="730">
        <f>'[5]EXP_HUA-Průměry'!$C$28/1000</f>
        <v>4902115.9017356494</v>
      </c>
      <c r="F57" s="746"/>
      <c r="G57" s="1296"/>
    </row>
    <row r="58" spans="1:7" outlineLevel="1">
      <c r="A58" s="1244"/>
      <c r="B58" s="1244"/>
      <c r="C58" s="532"/>
      <c r="D58" s="748" t="str">
        <f>'[5]EXP_HUA-Průměry'!$D$17</f>
        <v>Expozice vůči centrálním bankám</v>
      </c>
      <c r="E58" s="532">
        <f>'[5]EXP_HUA-Průměry'!$D$28/1000</f>
        <v>1999727.9111100002</v>
      </c>
      <c r="F58" s="749"/>
      <c r="G58" s="1297"/>
    </row>
    <row r="59" spans="1:7" outlineLevel="1">
      <c r="A59" s="1244"/>
      <c r="B59" s="1244"/>
      <c r="C59" s="532"/>
      <c r="D59" s="748" t="str">
        <f>'[5]EXP_HUA-Průměry'!$G$17</f>
        <v>Expozice vůči institucím</v>
      </c>
      <c r="E59" s="532">
        <f>'[5]EXP_HUA-Průměry'!$G$28/1000</f>
        <v>1770750.7190882964</v>
      </c>
      <c r="F59" s="749"/>
      <c r="G59" s="1297"/>
    </row>
    <row r="60" spans="1:7" outlineLevel="1">
      <c r="A60" s="1244"/>
      <c r="B60" s="1244"/>
      <c r="C60" s="532"/>
      <c r="D60" s="748" t="str">
        <f>'[5]EXP_HUA-Průměry'!$H$17</f>
        <v>Expozice vůči podnikům</v>
      </c>
      <c r="E60" s="532">
        <f>'[5]EXP_HUA-Průměry'!$H$28/1000</f>
        <v>3304593.3390737916</v>
      </c>
      <c r="F60" s="749"/>
      <c r="G60" s="1297"/>
    </row>
    <row r="61" spans="1:7" ht="15.75" outlineLevel="1" thickBot="1">
      <c r="A61" s="1289"/>
      <c r="B61" s="1289"/>
      <c r="C61" s="530"/>
      <c r="D61" s="748" t="str">
        <f>'[5]EXP_HUA-Průměry'!$J$17</f>
        <v>Expozice v selhání</v>
      </c>
      <c r="E61" s="530">
        <f>'[5]EXP_HUA-Průměry'!$J$28/1000</f>
        <v>344233.909491951</v>
      </c>
      <c r="F61" s="749"/>
      <c r="G61" s="1297"/>
    </row>
    <row r="62" spans="1:7" ht="39.950000000000003" customHeight="1">
      <c r="A62" s="1290" t="s">
        <v>1079</v>
      </c>
      <c r="B62" s="1291"/>
      <c r="C62" s="1291"/>
      <c r="D62" s="1291"/>
      <c r="E62" s="1291"/>
      <c r="F62" s="1292"/>
      <c r="G62" s="1285" t="s">
        <v>765</v>
      </c>
    </row>
    <row r="63" spans="1:7" ht="18" customHeight="1">
      <c r="A63" s="1293" t="s">
        <v>1243</v>
      </c>
      <c r="B63" s="1263"/>
      <c r="C63" s="1253" t="s">
        <v>707</v>
      </c>
      <c r="D63" s="1253" t="s">
        <v>1244</v>
      </c>
      <c r="E63" s="1253" t="s">
        <v>707</v>
      </c>
      <c r="F63" s="1287" t="s">
        <v>1077</v>
      </c>
      <c r="G63" s="1286"/>
    </row>
    <row r="64" spans="1:7" ht="39" customHeight="1" thickBot="1">
      <c r="A64" s="1293"/>
      <c r="B64" s="1263"/>
      <c r="C64" s="1298"/>
      <c r="D64" s="1283"/>
      <c r="E64" s="1254"/>
      <c r="F64" s="1288"/>
      <c r="G64" s="1286"/>
    </row>
    <row r="65" spans="1:7" ht="15" customHeight="1" thickBot="1">
      <c r="A65" s="1246" t="str">
        <f>'[5]EXP_HUA-Průměry'!$A$36</f>
        <v>Zemědělství, lesnictví a rybářství</v>
      </c>
      <c r="B65" s="1246"/>
      <c r="C65" s="531">
        <f>'[5]EXP_HUA-Průměry'!$B$36/1000</f>
        <v>0</v>
      </c>
      <c r="D65" s="742" t="str">
        <f>'[5]EXP_HUA-Průměry'!$H$34</f>
        <v>Expozice vůči podnikům</v>
      </c>
      <c r="E65" s="531">
        <f>'[5]EXP_HUA-Průměry'!$H$36/1000</f>
        <v>0</v>
      </c>
      <c r="F65" s="527"/>
      <c r="G65" s="1286"/>
    </row>
    <row r="66" spans="1:7" ht="15" customHeight="1" thickBot="1">
      <c r="A66" s="1294" t="str">
        <f>'[5]EXP_HUA-Průměry'!$A$37</f>
        <v>Těžba a dobývání</v>
      </c>
      <c r="B66" s="1294"/>
      <c r="C66" s="528">
        <f>'[5]EXP_HUA-Průměry'!$B$37/1000</f>
        <v>0</v>
      </c>
      <c r="D66" s="736" t="str">
        <f>'[5]EXP_HUA-Průměry'!$J$34</f>
        <v>Expozice v selhání</v>
      </c>
      <c r="E66" s="528">
        <f>'[5]EXP_HUA-Průměry'!$J$37/1000</f>
        <v>0</v>
      </c>
      <c r="F66" s="528"/>
      <c r="G66" s="1286"/>
    </row>
    <row r="67" spans="1:7">
      <c r="A67" s="1250" t="str">
        <f>'[5]EXP_HUA-Průměry'!$A$38</f>
        <v>Zpracovatelský průmysl</v>
      </c>
      <c r="B67" s="1250"/>
      <c r="C67" s="529">
        <f>'[5]EXP_HUA-Průměry'!$B$38/1000</f>
        <v>16682986.970616225</v>
      </c>
      <c r="D67" s="725" t="str">
        <f>'[5]EXP_HUA-Průměry'!$H$34</f>
        <v>Expozice vůči podnikům</v>
      </c>
      <c r="E67" s="529">
        <f>'[5]EXP_HUA-Průměry'!$H$38/1000</f>
        <v>6528626.0211272063</v>
      </c>
      <c r="F67" s="529">
        <f>'[5]EXP_HUA-Průměry'!$N$38/1000</f>
        <v>19521.171281610495</v>
      </c>
      <c r="G67" s="1286"/>
    </row>
    <row r="68" spans="1:7" ht="15.75" outlineLevel="1" thickBot="1">
      <c r="A68" s="1245"/>
      <c r="B68" s="1245"/>
      <c r="C68" s="530"/>
      <c r="D68" s="727" t="str">
        <f>'[5]EXP_HUA-Průměry'!$J$34</f>
        <v>Expozice v selhání</v>
      </c>
      <c r="E68" s="530">
        <f>'[5]EXP_HUA-Průměry'!$J$38/1000</f>
        <v>10154360.949489018</v>
      </c>
      <c r="F68" s="530">
        <f>'[5]EXP_HUA-Průměry'!$O$38/1000</f>
        <v>106686.63507999995</v>
      </c>
      <c r="G68" s="1286"/>
    </row>
    <row r="69" spans="1:7">
      <c r="A69" s="1255" t="str">
        <f>'[5]EXP_HUA-Průměry'!$A$39</f>
        <v>Výroba a rozvod elektřiny, plynu, tepla a klimatizovaného vzduchu</v>
      </c>
      <c r="B69" s="1256"/>
      <c r="C69" s="529">
        <f>'[5]EXP_HUA-Průměry'!$B$39/1000</f>
        <v>51045602.211566955</v>
      </c>
      <c r="D69" s="725" t="str">
        <f>'[5]EXP_HUA-Průměry'!$H$34</f>
        <v>Expozice vůči podnikům</v>
      </c>
      <c r="E69" s="529">
        <f>'[5]EXP_HUA-Průměry'!$H$39/1000</f>
        <v>28122542.116803307</v>
      </c>
      <c r="F69" s="529"/>
      <c r="G69" s="1286"/>
    </row>
    <row r="70" spans="1:7" ht="15.75" outlineLevel="1" thickBot="1">
      <c r="A70" s="1245"/>
      <c r="B70" s="1245"/>
      <c r="C70" s="530"/>
      <c r="D70" s="727" t="str">
        <f>'[5]EXP_HUA-Průměry'!$J$34</f>
        <v>Expozice v selhání</v>
      </c>
      <c r="E70" s="530">
        <f>'[5]EXP_HUA-Průměry'!$J$39/1000</f>
        <v>22923060.094763674</v>
      </c>
      <c r="F70" s="530"/>
      <c r="G70" s="1286"/>
    </row>
    <row r="71" spans="1:7">
      <c r="A71" s="1244" t="str">
        <f>'[5]EXP_HUA-Průměry'!$A$40</f>
        <v>Stavebnictví</v>
      </c>
      <c r="B71" s="1244"/>
      <c r="C71" s="525">
        <f>'[5]EXP_HUA-Průměry'!$B$40/1000</f>
        <v>3532952.636515541</v>
      </c>
      <c r="D71" s="743" t="str">
        <f>'[5]EXP_HUA-Průměry'!$H$34</f>
        <v>Expozice vůči podnikům</v>
      </c>
      <c r="E71" s="525">
        <f>'[5]EXP_HUA-Průměry'!$H$40/1000</f>
        <v>253.41882999999999</v>
      </c>
      <c r="F71" s="525">
        <f>'[5]EXP_HUA-Průměry'!$N$40/1000</f>
        <v>253.41883000000001</v>
      </c>
      <c r="G71" s="1286"/>
    </row>
    <row r="72" spans="1:7" ht="15.75" outlineLevel="1" thickBot="1">
      <c r="A72" s="1245"/>
      <c r="B72" s="1245"/>
      <c r="C72" s="530"/>
      <c r="D72" s="727" t="str">
        <f>'[5]EXP_HUA-Průměry'!$J$34</f>
        <v>Expozice v selhání</v>
      </c>
      <c r="E72" s="530">
        <f>'[5]EXP_HUA-Průměry'!$J$40/1000</f>
        <v>3532699.2176855411</v>
      </c>
      <c r="F72" s="530"/>
      <c r="G72" s="1286"/>
    </row>
    <row r="73" spans="1:7">
      <c r="A73" s="1250" t="str">
        <f>'[5]EXP_HUA-Průměry'!$A$41</f>
        <v xml:space="preserve">Velkoobchod a maloobchod; opravy a údržba motorových vozidel </v>
      </c>
      <c r="B73" s="1250"/>
      <c r="C73" s="529">
        <f>'[5]EXP_HUA-Průměry'!$B$41/1000</f>
        <v>340911.04451671278</v>
      </c>
      <c r="D73" s="725" t="str">
        <f>'[5]EXP_HUA-Průměry'!$H$34</f>
        <v>Expozice vůči podnikům</v>
      </c>
      <c r="E73" s="529">
        <f>'[5]EXP_HUA-Průměry'!$H$41/1000</f>
        <v>146472.71137941247</v>
      </c>
      <c r="F73" s="529">
        <f>'[5]EXP_HUA-Průměry'!$N$41/1000</f>
        <v>106153.5944104525</v>
      </c>
      <c r="G73" s="1286"/>
    </row>
    <row r="74" spans="1:7" ht="15.75" outlineLevel="1" thickBot="1">
      <c r="A74" s="1245"/>
      <c r="B74" s="1245"/>
      <c r="C74" s="530"/>
      <c r="D74" s="727" t="str">
        <f>'[5]EXP_HUA-Průměry'!$J$34</f>
        <v>Expozice v selhání</v>
      </c>
      <c r="E74" s="530">
        <f>'[5]EXP_HUA-Průměry'!$J$41/1000</f>
        <v>194438.3331373003</v>
      </c>
      <c r="F74" s="530">
        <f>'[5]EXP_HUA-Průměry'!$O$41/1000</f>
        <v>194438.3331373003</v>
      </c>
      <c r="G74" s="1286"/>
    </row>
    <row r="75" spans="1:7" ht="15.75" thickBot="1">
      <c r="A75" s="1246" t="str">
        <f>'[5]EXP_HUA-Průměry'!$A$42</f>
        <v>Doprava a skladování</v>
      </c>
      <c r="B75" s="1246"/>
      <c r="C75" s="531">
        <f>'[5]EXP_HUA-Průměry'!$B$42/1000</f>
        <v>2058007.5784682077</v>
      </c>
      <c r="D75" s="744" t="str">
        <f>'[5]EXP_HUA-Průměry'!$H$34</f>
        <v>Expozice vůči podnikům</v>
      </c>
      <c r="E75" s="531">
        <f>'[5]EXP_HUA-Průměry'!$H$42/1000</f>
        <v>1992607.707497613</v>
      </c>
      <c r="F75" s="531"/>
      <c r="G75" s="1286"/>
    </row>
    <row r="76" spans="1:7" ht="15.75" thickBot="1">
      <c r="A76" s="1246" t="str">
        <f>'[5]EXP_HUA-Průměry'!$A$43</f>
        <v xml:space="preserve">Ubytování, stravování a pohostinství </v>
      </c>
      <c r="B76" s="1246"/>
      <c r="C76" s="531">
        <f>'[5]EXP_HUA-Průměry'!$B$43/1000</f>
        <v>765.68662595246008</v>
      </c>
      <c r="D76" s="744" t="str">
        <f>'[5]EXP_HUA-Průměry'!$J$34</f>
        <v>Expozice v selhání</v>
      </c>
      <c r="E76" s="531">
        <f>'[5]EXP_HUA-Průměry'!$J$43/1000</f>
        <v>765.68662595246008</v>
      </c>
      <c r="F76" s="531"/>
      <c r="G76" s="1286"/>
    </row>
    <row r="77" spans="1:7">
      <c r="A77" s="1250" t="str">
        <f>'[5]EXP_HUA-Průměry'!$A$44</f>
        <v>Peněžnictví a pojišťovnictví</v>
      </c>
      <c r="B77" s="1250"/>
      <c r="C77" s="529">
        <f>'[5]EXP_HUA-Průměry'!$B$44/1000</f>
        <v>6815845.4692684161</v>
      </c>
      <c r="D77" s="725" t="str">
        <f>'[5]EXP_HUA-Průměry'!$C$34</f>
        <v>Expozice vůči centrálním vládám</v>
      </c>
      <c r="E77" s="529">
        <f>'[5]EXP_HUA-Průměry'!$C$44/1000</f>
        <v>13420.6334089552</v>
      </c>
      <c r="F77" s="529"/>
      <c r="G77" s="1286"/>
    </row>
    <row r="78" spans="1:7" outlineLevel="1">
      <c r="A78" s="1244"/>
      <c r="B78" s="1244"/>
      <c r="C78" s="529"/>
      <c r="D78" s="725" t="str">
        <f>'[5]EXP_HUA-Průměry'!$D$34</f>
        <v>Expozice vůči centrálním bankám</v>
      </c>
      <c r="E78" s="529">
        <f>'[5]EXP_HUA-Průměry'!$D$44/1000</f>
        <v>1999727.9111100002</v>
      </c>
      <c r="F78" s="529"/>
      <c r="G78" s="1286"/>
    </row>
    <row r="79" spans="1:7" outlineLevel="1">
      <c r="A79" s="1244"/>
      <c r="B79" s="1244"/>
      <c r="C79" s="529"/>
      <c r="D79" s="725" t="str">
        <f>'[5]EXP_HUA-Průměry'!$E$34</f>
        <v>Expozice vůči subjektům veřejného sektoru</v>
      </c>
      <c r="E79" s="529">
        <f>'[5]EXP_HUA-Průměry'!$E$44/1000</f>
        <v>8326.4434290000008</v>
      </c>
      <c r="F79" s="529"/>
      <c r="G79" s="1286"/>
    </row>
    <row r="80" spans="1:7" outlineLevel="1">
      <c r="A80" s="1244"/>
      <c r="B80" s="1244"/>
      <c r="C80" s="529"/>
      <c r="D80" s="725" t="str">
        <f>'[5]EXP_HUA-Průměry'!$G$34</f>
        <v>Expozice vůči institucím</v>
      </c>
      <c r="E80" s="529">
        <f>'[5]EXP_HUA-Průměry'!$G$44/1000</f>
        <v>4327448.7530262545</v>
      </c>
      <c r="F80" s="529"/>
      <c r="G80" s="1286"/>
    </row>
    <row r="81" spans="1:7" outlineLevel="1">
      <c r="A81" s="1244"/>
      <c r="B81" s="1244"/>
      <c r="C81" s="529"/>
      <c r="D81" s="725" t="str">
        <f>'[5]EXP_HUA-Průměry'!$H$34</f>
        <v>Expozice vůči podnikům</v>
      </c>
      <c r="E81" s="529">
        <f>'[5]EXP_HUA-Průměry'!$H$44/1000</f>
        <v>165284.28868282278</v>
      </c>
      <c r="F81" s="529"/>
      <c r="G81" s="1286"/>
    </row>
    <row r="82" spans="1:7" outlineLevel="1">
      <c r="A82" s="1244"/>
      <c r="B82" s="1244"/>
      <c r="C82" s="529"/>
      <c r="D82" s="725" t="str">
        <f>'[5]EXP_HUA-Průměry'!$I$34</f>
        <v>Expozice v krytých dluhopisech</v>
      </c>
      <c r="E82" s="529">
        <f>'[5]EXP_HUA-Průměry'!$I$44/1000</f>
        <v>0</v>
      </c>
      <c r="F82" s="529"/>
      <c r="G82" s="1286"/>
    </row>
    <row r="83" spans="1:7" ht="15.75" outlineLevel="1" thickBot="1">
      <c r="A83" s="1245"/>
      <c r="B83" s="1245"/>
      <c r="C83" s="530"/>
      <c r="D83" s="727" t="str">
        <f>'[5]EXP_HUA-Průměry'!$K$34</f>
        <v>Ostatní expozice</v>
      </c>
      <c r="E83" s="530">
        <f>'[5]EXP_HUA-Průměry'!$K$44/1000</f>
        <v>301637.43961138435</v>
      </c>
      <c r="F83" s="530"/>
      <c r="G83" s="1286"/>
    </row>
    <row r="84" spans="1:7" ht="15.75" thickBot="1">
      <c r="A84" s="1246" t="str">
        <f>'[5]EXP_HUA-Průměry'!$A$45</f>
        <v>Činnosti v oblasti nemovitostí</v>
      </c>
      <c r="B84" s="1246"/>
      <c r="C84" s="531">
        <f>'[5]EXP_HUA-Průměry'!$B$45/1000</f>
        <v>42813.410799999998</v>
      </c>
      <c r="D84" s="744" t="str">
        <f>'[5]EXP_HUA-Průměry'!$J$34</f>
        <v>Expozice v selhání</v>
      </c>
      <c r="E84" s="531">
        <f>'[5]EXP_HUA-Průměry'!$J$45/1000</f>
        <v>42813.410799999998</v>
      </c>
      <c r="F84" s="531">
        <f>'[5]EXP_HUA-Průměry'!$O$45/1000</f>
        <v>42813.410799999998</v>
      </c>
      <c r="G84" s="1286"/>
    </row>
    <row r="85" spans="1:7">
      <c r="A85" s="1250" t="str">
        <f>'[5]EXP_HUA-Průměry'!$A$46</f>
        <v>Profesní, vědecké a technické činnosti</v>
      </c>
      <c r="B85" s="1250"/>
      <c r="C85" s="529">
        <f>'[5]EXP_HUA-Průměry'!$B$46/1000</f>
        <v>457148.84930525935</v>
      </c>
      <c r="D85" s="725" t="str">
        <f>'[5]EXP_HUA-Průměry'!$H$34</f>
        <v>Expozice vůči podnikům</v>
      </c>
      <c r="E85" s="529">
        <f>'[5]EXP_HUA-Průměry'!$H$46/1000</f>
        <v>456853.31882068014</v>
      </c>
      <c r="F85" s="529">
        <f>'[5]EXP_HUA-Průměry'!$N$46/1000</f>
        <v>62690.561620477616</v>
      </c>
      <c r="G85" s="1286"/>
    </row>
    <row r="86" spans="1:7" ht="15.75" outlineLevel="1" thickBot="1">
      <c r="A86" s="1245"/>
      <c r="B86" s="1245"/>
      <c r="C86" s="530"/>
      <c r="D86" s="727" t="str">
        <f>'[5]EXP_HUA-Průměry'!$J$34</f>
        <v>Expozice v selhání</v>
      </c>
      <c r="E86" s="530">
        <f>'[5]EXP_HUA-Průměry'!$J$46/1000</f>
        <v>295.53048457918402</v>
      </c>
      <c r="F86" s="530">
        <f>'[5]EXP_HUA-Průměry'!$O$46/1000</f>
        <v>295.53047464960019</v>
      </c>
      <c r="G86" s="1286"/>
    </row>
    <row r="87" spans="1:7">
      <c r="A87" s="1250" t="str">
        <f>'[5]EXP_HUA-Průměry'!$A$47</f>
        <v>Administrativní a podpůrné činnosti</v>
      </c>
      <c r="B87" s="1250"/>
      <c r="C87" s="529">
        <f>'[5]EXP_HUA-Průměry'!$B$47/1000</f>
        <v>1615346.4480033678</v>
      </c>
      <c r="D87" s="725" t="str">
        <f>'[5]EXP_HUA-Průměry'!$H$34</f>
        <v>Expozice vůči podnikům</v>
      </c>
      <c r="E87" s="529">
        <f>'[5]EXP_HUA-Průměry'!$H$47/1000</f>
        <v>114795.88908786741</v>
      </c>
      <c r="F87" s="529"/>
      <c r="G87" s="1286"/>
    </row>
    <row r="88" spans="1:7" ht="15.75" outlineLevel="1" thickBot="1">
      <c r="A88" s="1245"/>
      <c r="B88" s="1245"/>
      <c r="C88" s="530"/>
      <c r="D88" s="727" t="str">
        <f>'[5]EXP_HUA-Průměry'!$J$34</f>
        <v>Expozice v selhání</v>
      </c>
      <c r="E88" s="530">
        <f>'[5]EXP_HUA-Průměry'!$J$47/1000</f>
        <v>1500550.5589154998</v>
      </c>
      <c r="F88" s="530"/>
      <c r="G88" s="1286"/>
    </row>
    <row r="89" spans="1:7" ht="15.75" thickBot="1">
      <c r="A89" s="1246" t="str">
        <f>'[5]EXP_HUA-Průměry'!$A$48</f>
        <v>Veřejná správa a obrana; povinné sociální zabezpečení</v>
      </c>
      <c r="B89" s="1246"/>
      <c r="C89" s="531">
        <f>'[5]EXP_HUA-Průměry'!$B$48/1000</f>
        <v>17279869.283831865</v>
      </c>
      <c r="D89" s="744" t="str">
        <f>'[5]EXP_HUA-Průměry'!$C$34</f>
        <v>Expozice vůči centrálním vládám</v>
      </c>
      <c r="E89" s="531">
        <f>'[5]EXP_HUA-Průměry'!$C$48/1000</f>
        <v>13455941.555651868</v>
      </c>
      <c r="F89" s="531"/>
      <c r="G89" s="1286"/>
    </row>
    <row r="90" spans="1:7" ht="15.75" thickBot="1">
      <c r="A90" s="1250" t="str">
        <f>'[5]EXP_HUA-Průměry'!$A$49</f>
        <v>Činnosti exteritoriálních organizací a orgánů</v>
      </c>
      <c r="B90" s="1250"/>
      <c r="C90" s="529">
        <f>'[5]EXP_HUA-Průměry'!$B$49/1000</f>
        <v>495801.36264924996</v>
      </c>
      <c r="D90" s="725" t="str">
        <f>'[5]EXP_HUA-Průměry'!$F$34</f>
        <v>Expozice vůči mezinárodním rozvojovým bankám</v>
      </c>
      <c r="E90" s="529">
        <f>'[5]EXP_HUA-Průměry'!$F$49/1000</f>
        <v>495801.36264924996</v>
      </c>
      <c r="F90" s="529"/>
      <c r="G90" s="1286"/>
    </row>
    <row r="91" spans="1:7" ht="39.950000000000003" customHeight="1">
      <c r="A91" s="1271" t="s">
        <v>1078</v>
      </c>
      <c r="B91" s="1272"/>
      <c r="C91" s="1272"/>
      <c r="D91" s="1272"/>
      <c r="E91" s="1272"/>
      <c r="F91" s="1273"/>
      <c r="G91" s="1276" t="s">
        <v>766</v>
      </c>
    </row>
    <row r="92" spans="1:7" ht="20.100000000000001" customHeight="1">
      <c r="A92" s="1274" t="s">
        <v>946</v>
      </c>
      <c r="B92" s="1282" t="s">
        <v>944</v>
      </c>
      <c r="C92" s="1253" t="s">
        <v>707</v>
      </c>
      <c r="D92" s="1282" t="s">
        <v>709</v>
      </c>
      <c r="E92" s="1253" t="s">
        <v>707</v>
      </c>
      <c r="F92" s="1253" t="s">
        <v>225</v>
      </c>
      <c r="G92" s="1277"/>
    </row>
    <row r="93" spans="1:7" ht="29.25" customHeight="1" thickBot="1">
      <c r="A93" s="1275"/>
      <c r="B93" s="1281"/>
      <c r="C93" s="1278"/>
      <c r="D93" s="1281"/>
      <c r="E93" s="1278"/>
      <c r="F93" s="1281"/>
      <c r="G93" s="1277"/>
    </row>
    <row r="94" spans="1:7" outlineLevel="1">
      <c r="A94" s="1247" t="str">
        <f>'[5]EXP_HUA-Průměry'!$A$57</f>
        <v>Do týdne</v>
      </c>
      <c r="B94" s="723" t="str">
        <f>'[5]EXP_HUA-Průměry'!$C$55</f>
        <v>Expozice vůči centrálním vládám</v>
      </c>
      <c r="C94" s="724">
        <f>'[5]EXP_HUA-Průměry'!C57/1000</f>
        <v>824.51872895520182</v>
      </c>
      <c r="D94" s="725" t="str">
        <f>'[5]EXP_HUA-Průměry'!$A$58</f>
        <v>promptní (do 1 dne včetně Overnight)</v>
      </c>
      <c r="E94" s="529">
        <f>'[5]EXP_HUA-Průměry'!C58/1000</f>
        <v>824.51872895520182</v>
      </c>
      <c r="F94" s="529"/>
      <c r="G94" s="1277"/>
    </row>
    <row r="95" spans="1:7" ht="15.75" outlineLevel="1" thickBot="1">
      <c r="A95" s="1248"/>
      <c r="B95" s="726"/>
      <c r="C95" s="528"/>
      <c r="D95" s="727" t="str">
        <f>'[5]EXP_HUA-Průměry'!$A$59</f>
        <v>do týdne (2 - 7 dnů včetně)</v>
      </c>
      <c r="E95" s="530">
        <f>'[5]EXP_HUA-Průměry'!C59/1000</f>
        <v>0</v>
      </c>
      <c r="F95" s="529"/>
      <c r="G95" s="1277"/>
    </row>
    <row r="96" spans="1:7" outlineLevel="1">
      <c r="A96" s="1248"/>
      <c r="B96" s="728" t="str">
        <f>'[5]EXP_HUA-Průměry'!$D$55</f>
        <v>Expozice vůči centrálním bankám</v>
      </c>
      <c r="C96" s="724">
        <f>'[5]EXP_HUA-Průměry'!D57/1000</f>
        <v>1999727.9111100002</v>
      </c>
      <c r="D96" s="725" t="str">
        <f>'[5]EXP_HUA-Průměry'!$A$58</f>
        <v>promptní (do 1 dne včetně Overnight)</v>
      </c>
      <c r="E96" s="529">
        <f>'[5]EXP_HUA-Průměry'!D58/1000</f>
        <v>0</v>
      </c>
      <c r="F96" s="529"/>
      <c r="G96" s="1277"/>
    </row>
    <row r="97" spans="1:7" ht="15.75" outlineLevel="1" thickBot="1">
      <c r="A97" s="1248"/>
      <c r="B97" s="726"/>
      <c r="C97" s="528"/>
      <c r="D97" s="727" t="str">
        <f>'[5]EXP_HUA-Průměry'!$A$59</f>
        <v>do týdne (2 - 7 dnů včetně)</v>
      </c>
      <c r="E97" s="530">
        <f>'[5]EXP_HUA-Průměry'!D59/1000</f>
        <v>1999727.9111100002</v>
      </c>
      <c r="F97" s="529"/>
      <c r="G97" s="1277"/>
    </row>
    <row r="98" spans="1:7" outlineLevel="1">
      <c r="A98" s="1248"/>
      <c r="B98" s="728" t="str">
        <f>'[5]EXP_HUA-Průměry'!$E$55</f>
        <v>Expozice vůči subjektům veřejného sektoru</v>
      </c>
      <c r="C98" s="724">
        <f>'[5]EXP_HUA-Průměry'!E57/1000</f>
        <v>8326.4434290000008</v>
      </c>
      <c r="D98" s="725" t="str">
        <f>'[5]EXP_HUA-Průměry'!$A$58</f>
        <v>promptní (do 1 dne včetně Overnight)</v>
      </c>
      <c r="E98" s="529">
        <f>'[5]EXP_HUA-Průměry'!E58/1000</f>
        <v>8326.4434290000008</v>
      </c>
      <c r="F98" s="529"/>
      <c r="G98" s="1277"/>
    </row>
    <row r="99" spans="1:7" ht="15.75" outlineLevel="1" thickBot="1">
      <c r="A99" s="1248"/>
      <c r="B99" s="726"/>
      <c r="C99" s="528"/>
      <c r="D99" s="727" t="str">
        <f>'[5]EXP_HUA-Průměry'!$A$59</f>
        <v>do týdne (2 - 7 dnů včetně)</v>
      </c>
      <c r="E99" s="530">
        <f>'[5]EXP_HUA-Průměry'!E59/1000</f>
        <v>0</v>
      </c>
      <c r="F99" s="529"/>
      <c r="G99" s="1277"/>
    </row>
    <row r="100" spans="1:7" outlineLevel="1">
      <c r="A100" s="1248"/>
      <c r="B100" s="728" t="str">
        <f>'[5]EXP_HUA-Průměry'!$F$55</f>
        <v>Expozice vůči mezinárodním rozvojovým bankám</v>
      </c>
      <c r="C100" s="724">
        <f>'[5]EXP_HUA-Průměry'!F57/1000</f>
        <v>150.949759</v>
      </c>
      <c r="D100" s="725" t="str">
        <f>'[5]EXP_HUA-Průměry'!$A$58</f>
        <v>promptní (do 1 dne včetně Overnight)</v>
      </c>
      <c r="E100" s="529">
        <f>'[5]EXP_HUA-Průměry'!F58/1000</f>
        <v>0</v>
      </c>
      <c r="F100" s="529"/>
      <c r="G100" s="1277"/>
    </row>
    <row r="101" spans="1:7" ht="15.75" outlineLevel="1" thickBot="1">
      <c r="A101" s="1248"/>
      <c r="B101" s="726"/>
      <c r="C101" s="528"/>
      <c r="D101" s="727" t="str">
        <f>'[5]EXP_HUA-Průměry'!$A$59</f>
        <v>do týdne (2 - 7 dnů včetně)</v>
      </c>
      <c r="E101" s="530">
        <f>'[5]EXP_HUA-Průměry'!F59/1000</f>
        <v>150.949759</v>
      </c>
      <c r="F101" s="529"/>
      <c r="G101" s="1277"/>
    </row>
    <row r="102" spans="1:7" outlineLevel="1">
      <c r="A102" s="1248"/>
      <c r="B102" s="728" t="str">
        <f>'[5]EXP_HUA-Průměry'!$G$55</f>
        <v>Expozice vůči institucím</v>
      </c>
      <c r="C102" s="724">
        <f>'[5]EXP_HUA-Průměry'!G57/1000</f>
        <v>2204663.8335297876</v>
      </c>
      <c r="D102" s="725" t="str">
        <f>'[5]EXP_HUA-Průměry'!$A$58</f>
        <v>promptní (do 1 dne včetně Overnight)</v>
      </c>
      <c r="E102" s="529">
        <f>'[5]EXP_HUA-Průměry'!G58/1000</f>
        <v>0</v>
      </c>
      <c r="F102" s="529"/>
      <c r="G102" s="1277"/>
    </row>
    <row r="103" spans="1:7" ht="15.75" outlineLevel="1" thickBot="1">
      <c r="A103" s="1248"/>
      <c r="B103" s="726"/>
      <c r="C103" s="528"/>
      <c r="D103" s="727" t="str">
        <f>'[5]EXP_HUA-Průměry'!$A$59</f>
        <v>do týdne (2 - 7 dnů včetně)</v>
      </c>
      <c r="E103" s="530">
        <f>'[5]EXP_HUA-Průměry'!G59/1000</f>
        <v>2204663.8335297876</v>
      </c>
      <c r="F103" s="529"/>
      <c r="G103" s="1277"/>
    </row>
    <row r="104" spans="1:7" outlineLevel="1">
      <c r="A104" s="1248"/>
      <c r="B104" s="728" t="str">
        <f>'[5]EXP_HUA-Průměry'!$H$55</f>
        <v>Expozice vůči podnikům</v>
      </c>
      <c r="C104" s="724">
        <f>'[5]EXP_HUA-Průměry'!H57/1000</f>
        <v>3145.598830235474</v>
      </c>
      <c r="D104" s="725" t="str">
        <f>'[5]EXP_HUA-Průměry'!$A$58</f>
        <v>promptní (do 1 dne včetně Overnight)</v>
      </c>
      <c r="E104" s="529">
        <f>'[5]EXP_HUA-Průměry'!H58/1000</f>
        <v>1910.4639611975961</v>
      </c>
      <c r="F104" s="529"/>
      <c r="G104" s="1277"/>
    </row>
    <row r="105" spans="1:7" ht="15.75" outlineLevel="1" thickBot="1">
      <c r="A105" s="1248"/>
      <c r="B105" s="726"/>
      <c r="C105" s="528"/>
      <c r="D105" s="727" t="str">
        <f>'[5]EXP_HUA-Průměry'!$A$59</f>
        <v>do týdne (2 - 7 dnů včetně)</v>
      </c>
      <c r="E105" s="530">
        <f>'[5]EXP_HUA-Průměry'!H59/1000</f>
        <v>1235.13486903787</v>
      </c>
      <c r="F105" s="529"/>
      <c r="G105" s="1277"/>
    </row>
    <row r="106" spans="1:7" outlineLevel="1">
      <c r="A106" s="1248"/>
      <c r="B106" s="728" t="str">
        <f>'[5]EXP_HUA-Průměry'!$I$55</f>
        <v>Expozice v krytých dluhopisech</v>
      </c>
      <c r="C106" s="724">
        <f>'[5]EXP_HUA-Průměry'!I57/1000</f>
        <v>0</v>
      </c>
      <c r="D106" s="725" t="str">
        <f>'[5]EXP_HUA-Průměry'!$A$58</f>
        <v>promptní (do 1 dne včetně Overnight)</v>
      </c>
      <c r="E106" s="529">
        <f>'[5]EXP_HUA-Průměry'!I58/1000</f>
        <v>0</v>
      </c>
      <c r="F106" s="529"/>
      <c r="G106" s="1277"/>
    </row>
    <row r="107" spans="1:7" ht="15.75" outlineLevel="1" thickBot="1">
      <c r="A107" s="1248"/>
      <c r="B107" s="726"/>
      <c r="C107" s="528"/>
      <c r="D107" s="727" t="str">
        <f>'[5]EXP_HUA-Průměry'!$A$59</f>
        <v>do týdne (2 - 7 dnů včetně)</v>
      </c>
      <c r="E107" s="530">
        <f>'[5]EXP_HUA-Průměry'!I59/1000</f>
        <v>0</v>
      </c>
      <c r="F107" s="529"/>
      <c r="G107" s="1277"/>
    </row>
    <row r="108" spans="1:7" outlineLevel="1">
      <c r="A108" s="1248"/>
      <c r="B108" s="728" t="str">
        <f>'[5]EXP_HUA-Průměry'!$J$55</f>
        <v>Expozice v selhání</v>
      </c>
      <c r="C108" s="724">
        <f>'[5]EXP_HUA-Průměry'!J57/1000</f>
        <v>0</v>
      </c>
      <c r="D108" s="725" t="str">
        <f>'[5]EXP_HUA-Průměry'!$A$58</f>
        <v>promptní (do 1 dne včetně Overnight)</v>
      </c>
      <c r="E108" s="529">
        <f>'[5]EXP_HUA-Průměry'!J58/1000</f>
        <v>0</v>
      </c>
      <c r="F108" s="529"/>
      <c r="G108" s="1277"/>
    </row>
    <row r="109" spans="1:7" ht="15.75" outlineLevel="1" thickBot="1">
      <c r="A109" s="1248"/>
      <c r="B109" s="726"/>
      <c r="C109" s="528"/>
      <c r="D109" s="727" t="str">
        <f>'[5]EXP_HUA-Průměry'!$A$59</f>
        <v>do týdne (2 - 7 dnů včetně)</v>
      </c>
      <c r="E109" s="530">
        <f>'[5]EXP_HUA-Průměry'!J59/1000</f>
        <v>0</v>
      </c>
      <c r="F109" s="529"/>
      <c r="G109" s="1277"/>
    </row>
    <row r="110" spans="1:7" outlineLevel="1">
      <c r="A110" s="1248"/>
      <c r="B110" s="728" t="str">
        <f>'[5]EXP_HUA-Průměry'!$K$55</f>
        <v>Ostatní expozice</v>
      </c>
      <c r="C110" s="724">
        <f>'[5]EXP_HUA-Průměry'!K57/1000</f>
        <v>3823927.7281799996</v>
      </c>
      <c r="D110" s="725" t="str">
        <f>'[5]EXP_HUA-Průměry'!$A$58</f>
        <v>promptní (do 1 dne včetně Overnight)</v>
      </c>
      <c r="E110" s="529">
        <f>'[5]EXP_HUA-Průměry'!K58/1000</f>
        <v>3823927.7281799996</v>
      </c>
      <c r="F110" s="529"/>
      <c r="G110" s="1277"/>
    </row>
    <row r="111" spans="1:7" ht="15.75" outlineLevel="1" thickBot="1">
      <c r="A111" s="1249"/>
      <c r="B111" s="726"/>
      <c r="C111" s="528"/>
      <c r="D111" s="727" t="str">
        <f>'[5]EXP_HUA-Průměry'!$A$59</f>
        <v>do týdne (2 - 7 dnů včetně)</v>
      </c>
      <c r="E111" s="530">
        <f>'[5]EXP_HUA-Průměry'!K59/1000</f>
        <v>0</v>
      </c>
      <c r="F111" s="530"/>
      <c r="G111" s="1277"/>
    </row>
    <row r="112" spans="1:7">
      <c r="A112" s="1247" t="str">
        <f>'[5]EXP_HUA-Průměry'!$A$60</f>
        <v>Do 1 měsíce</v>
      </c>
      <c r="B112" s="729" t="str">
        <f>'[5]EXP_HUA-Průměry'!$C$55</f>
        <v>Expozice vůči centrálním vládám</v>
      </c>
      <c r="C112" s="730">
        <f>'[5]EXP_HUA-Průměry'!C60/1000</f>
        <v>410788.59971099993</v>
      </c>
      <c r="D112" s="725"/>
      <c r="E112" s="529"/>
      <c r="F112" s="529"/>
      <c r="G112" s="1277"/>
    </row>
    <row r="113" spans="1:7" outlineLevel="1">
      <c r="A113" s="1248"/>
      <c r="B113" s="731" t="str">
        <f>'[5]EXP_HUA-Průměry'!$D$55</f>
        <v>Expozice vůči centrálním bankám</v>
      </c>
      <c r="C113" s="529">
        <f>'[5]EXP_HUA-Průměry'!$D$60/1000</f>
        <v>0</v>
      </c>
      <c r="D113" s="725"/>
      <c r="E113" s="529"/>
      <c r="F113" s="529"/>
      <c r="G113" s="1277"/>
    </row>
    <row r="114" spans="1:7" outlineLevel="1">
      <c r="A114" s="1248"/>
      <c r="B114" s="731" t="str">
        <f>'[5]EXP_HUA-Průměry'!$E$55</f>
        <v>Expozice vůči subjektům veřejného sektoru</v>
      </c>
      <c r="C114" s="529">
        <f>'[5]EXP_HUA-Průměry'!$E$60/1000</f>
        <v>0</v>
      </c>
      <c r="D114" s="725"/>
      <c r="E114" s="529"/>
      <c r="F114" s="529"/>
      <c r="G114" s="1277"/>
    </row>
    <row r="115" spans="1:7" outlineLevel="1">
      <c r="A115" s="1248"/>
      <c r="B115" s="731" t="str">
        <f>'[5]EXP_HUA-Průměry'!$F$55</f>
        <v>Expozice vůči mezinárodním rozvojovým bankám</v>
      </c>
      <c r="C115" s="529">
        <f>'[5]EXP_HUA-Průměry'!$F$60/1000</f>
        <v>0</v>
      </c>
      <c r="D115" s="725"/>
      <c r="E115" s="529"/>
      <c r="F115" s="529"/>
      <c r="G115" s="1277"/>
    </row>
    <row r="116" spans="1:7" outlineLevel="1">
      <c r="A116" s="1248"/>
      <c r="B116" s="731" t="str">
        <f>'[5]EXP_HUA-Průměry'!$G$55</f>
        <v>Expozice vůči institucím</v>
      </c>
      <c r="C116" s="529">
        <f>'[5]EXP_HUA-Průměry'!$G$60/1000</f>
        <v>124154.4777979128</v>
      </c>
      <c r="D116" s="725"/>
      <c r="E116" s="529"/>
      <c r="F116" s="529"/>
      <c r="G116" s="1277"/>
    </row>
    <row r="117" spans="1:7" outlineLevel="1">
      <c r="A117" s="1248"/>
      <c r="B117" s="731" t="str">
        <f>'[5]EXP_HUA-Průměry'!$H$55</f>
        <v>Expozice vůči podnikům</v>
      </c>
      <c r="C117" s="529">
        <f>'[5]EXP_HUA-Průměry'!$H$60/1000</f>
        <v>2507466.6968008326</v>
      </c>
      <c r="D117" s="725"/>
      <c r="E117" s="529"/>
      <c r="F117" s="529"/>
      <c r="G117" s="1277"/>
    </row>
    <row r="118" spans="1:7" outlineLevel="1">
      <c r="A118" s="1248"/>
      <c r="B118" s="731" t="str">
        <f>'[5]EXP_HUA-Průměry'!$I$55</f>
        <v>Expozice v krytých dluhopisech</v>
      </c>
      <c r="C118" s="529">
        <f>'[5]EXP_HUA-Průměry'!$I$60/1000</f>
        <v>0</v>
      </c>
      <c r="D118" s="725"/>
      <c r="E118" s="529"/>
      <c r="F118" s="529"/>
      <c r="G118" s="1277"/>
    </row>
    <row r="119" spans="1:7" outlineLevel="1">
      <c r="A119" s="1248"/>
      <c r="B119" s="731" t="str">
        <f>'[5]EXP_HUA-Průměry'!$J$55</f>
        <v>Expozice v selhání</v>
      </c>
      <c r="C119" s="529">
        <f>'[5]EXP_HUA-Průměry'!$J$60/1000</f>
        <v>0</v>
      </c>
      <c r="D119" s="725"/>
      <c r="E119" s="529"/>
      <c r="F119" s="529"/>
      <c r="G119" s="1277"/>
    </row>
    <row r="120" spans="1:7" ht="15.75" outlineLevel="1" thickBot="1">
      <c r="A120" s="1249"/>
      <c r="B120" s="732" t="str">
        <f>'[5]EXP_HUA-Průměry'!$K$55</f>
        <v>Ostatní expozice</v>
      </c>
      <c r="C120" s="530">
        <f>'[5]EXP_HUA-Průměry'!$K$60/1000</f>
        <v>0</v>
      </c>
      <c r="D120" s="727"/>
      <c r="E120" s="530"/>
      <c r="F120" s="530"/>
      <c r="G120" s="1277"/>
    </row>
    <row r="121" spans="1:7">
      <c r="A121" s="1247" t="str">
        <f>'[5]EXP_HUA-Průměry'!$A$61</f>
        <v>Do 3 měsíců</v>
      </c>
      <c r="B121" s="723" t="str">
        <f>'[5]EXP_HUA-Průměry'!$C$55</f>
        <v>Expozice vůči centrálním vládám</v>
      </c>
      <c r="C121" s="724">
        <f>'[5]EXP_HUA-Průměry'!C61/1000</f>
        <v>2537715.692990547</v>
      </c>
      <c r="D121" s="725" t="str">
        <f>'[5]EXP_HUA-Průměry'!$A$62</f>
        <v>2 měsíce</v>
      </c>
      <c r="E121" s="529">
        <f>'[5]EXP_HUA-Průměry'!C62/1000</f>
        <v>29299.108080452497</v>
      </c>
      <c r="F121" s="529"/>
      <c r="G121" s="1277"/>
    </row>
    <row r="122" spans="1:7" ht="15.75" outlineLevel="1" thickBot="1">
      <c r="A122" s="1248"/>
      <c r="B122" s="726"/>
      <c r="C122" s="528"/>
      <c r="D122" s="727" t="str">
        <f>'[5]EXP_HUA-Průměry'!$A$63</f>
        <v>3 měsíce</v>
      </c>
      <c r="E122" s="530">
        <f>'[5]EXP_HUA-Průměry'!C63/1000</f>
        <v>2508416.5849100947</v>
      </c>
      <c r="F122" s="529"/>
      <c r="G122" s="1277"/>
    </row>
    <row r="123" spans="1:7" outlineLevel="1">
      <c r="A123" s="1248"/>
      <c r="B123" s="728" t="str">
        <f>'[5]EXP_HUA-Průměry'!$D$55</f>
        <v>Expozice vůči centrálním bankám</v>
      </c>
      <c r="C123" s="724">
        <f>'[5]EXP_HUA-Průměry'!D61/1000</f>
        <v>0</v>
      </c>
      <c r="D123" s="725" t="str">
        <f>'[5]EXP_HUA-Průměry'!$A$62</f>
        <v>2 měsíce</v>
      </c>
      <c r="E123" s="529">
        <f>'[5]EXP_HUA-Průměry'!D62/1000</f>
        <v>0</v>
      </c>
      <c r="F123" s="529"/>
      <c r="G123" s="1277"/>
    </row>
    <row r="124" spans="1:7" ht="15.75" outlineLevel="1" thickBot="1">
      <c r="A124" s="1248"/>
      <c r="B124" s="726"/>
      <c r="C124" s="528"/>
      <c r="D124" s="727" t="str">
        <f>'[5]EXP_HUA-Průměry'!$A$63</f>
        <v>3 měsíce</v>
      </c>
      <c r="E124" s="530">
        <f>'[5]EXP_HUA-Průměry'!D63/1000</f>
        <v>0</v>
      </c>
      <c r="F124" s="529"/>
      <c r="G124" s="1277"/>
    </row>
    <row r="125" spans="1:7" outlineLevel="1">
      <c r="A125" s="1248"/>
      <c r="B125" s="728" t="str">
        <f>'[5]EXP_HUA-Průměry'!$E$55</f>
        <v>Expozice vůči subjektům veřejného sektoru</v>
      </c>
      <c r="C125" s="724">
        <f>'[5]EXP_HUA-Průměry'!E61/1000</f>
        <v>0</v>
      </c>
      <c r="D125" s="725" t="str">
        <f>'[5]EXP_HUA-Průměry'!$A$62</f>
        <v>2 měsíce</v>
      </c>
      <c r="E125" s="529">
        <f>'[5]EXP_HUA-Průměry'!E62/1000</f>
        <v>0</v>
      </c>
      <c r="F125" s="529"/>
      <c r="G125" s="1277"/>
    </row>
    <row r="126" spans="1:7" ht="15.75" outlineLevel="1" thickBot="1">
      <c r="A126" s="1248"/>
      <c r="B126" s="726"/>
      <c r="C126" s="528"/>
      <c r="D126" s="727" t="str">
        <f>'[5]EXP_HUA-Průměry'!$A$63</f>
        <v>3 měsíce</v>
      </c>
      <c r="E126" s="530">
        <f>'[5]EXP_HUA-Průměry'!E63/1000</f>
        <v>0</v>
      </c>
      <c r="F126" s="529"/>
      <c r="G126" s="1277"/>
    </row>
    <row r="127" spans="1:7" outlineLevel="1">
      <c r="A127" s="1248"/>
      <c r="B127" s="728" t="str">
        <f>'[5]EXP_HUA-Průměry'!$F$55</f>
        <v>Expozice vůči mezinárodním rozvojovým bankám</v>
      </c>
      <c r="C127" s="724">
        <f>'[5]EXP_HUA-Průměry'!F61/1000</f>
        <v>0</v>
      </c>
      <c r="D127" s="725" t="str">
        <f>'[5]EXP_HUA-Průměry'!$A$62</f>
        <v>2 měsíce</v>
      </c>
      <c r="E127" s="529">
        <f>'[5]EXP_HUA-Průměry'!F62/1000</f>
        <v>0</v>
      </c>
      <c r="F127" s="529"/>
      <c r="G127" s="1277"/>
    </row>
    <row r="128" spans="1:7" ht="15.75" outlineLevel="1" thickBot="1">
      <c r="A128" s="1248"/>
      <c r="B128" s="726"/>
      <c r="C128" s="528"/>
      <c r="D128" s="727" t="str">
        <f>'[5]EXP_HUA-Průměry'!$A$63</f>
        <v>3 měsíce</v>
      </c>
      <c r="E128" s="530">
        <f>'[5]EXP_HUA-Průměry'!F63/1000</f>
        <v>0</v>
      </c>
      <c r="F128" s="529"/>
      <c r="G128" s="1277"/>
    </row>
    <row r="129" spans="1:7" outlineLevel="1">
      <c r="A129" s="1248"/>
      <c r="B129" s="728" t="str">
        <f>'[5]EXP_HUA-Průměry'!$G$55</f>
        <v>Expozice vůči institucím</v>
      </c>
      <c r="C129" s="724">
        <f>'[5]EXP_HUA-Průměry'!G61/1000</f>
        <v>963839.39876870252</v>
      </c>
      <c r="D129" s="725" t="str">
        <f>'[5]EXP_HUA-Průměry'!$A$62</f>
        <v>2 měsíce</v>
      </c>
      <c r="E129" s="529">
        <f>'[5]EXP_HUA-Průměry'!G62/1000</f>
        <v>680557.94100925</v>
      </c>
      <c r="F129" s="529"/>
      <c r="G129" s="1277"/>
    </row>
    <row r="130" spans="1:7" ht="15.75" outlineLevel="1" thickBot="1">
      <c r="A130" s="1248"/>
      <c r="B130" s="726"/>
      <c r="C130" s="528"/>
      <c r="D130" s="727" t="str">
        <f>'[5]EXP_HUA-Průměry'!$A$63</f>
        <v>3 měsíce</v>
      </c>
      <c r="E130" s="530">
        <f>'[5]EXP_HUA-Průměry'!G63/1000</f>
        <v>283281.45775945246</v>
      </c>
      <c r="F130" s="529"/>
      <c r="G130" s="1162"/>
    </row>
    <row r="131" spans="1:7" outlineLevel="1">
      <c r="A131" s="1248"/>
      <c r="B131" s="728" t="str">
        <f>'[5]EXP_HUA-Průměry'!$H$55</f>
        <v>Expozice vůči podnikům</v>
      </c>
      <c r="C131" s="724">
        <f>'[5]EXP_HUA-Průměry'!H61/1000</f>
        <v>5483079.3272597184</v>
      </c>
      <c r="D131" s="725" t="str">
        <f>'[5]EXP_HUA-Průměry'!$A$62</f>
        <v>2 měsíce</v>
      </c>
      <c r="E131" s="529">
        <f>'[5]EXP_HUA-Průměry'!H62/1000</f>
        <v>5007781.4301374704</v>
      </c>
      <c r="F131" s="733"/>
      <c r="G131" s="1162"/>
    </row>
    <row r="132" spans="1:7" ht="15.75" outlineLevel="1" thickBot="1">
      <c r="A132" s="1248"/>
      <c r="B132" s="726"/>
      <c r="C132" s="528"/>
      <c r="D132" s="727" t="str">
        <f>'[5]EXP_HUA-Průměry'!$A$63</f>
        <v>3 měsíce</v>
      </c>
      <c r="E132" s="530">
        <f>'[5]EXP_HUA-Průměry'!H63/1000</f>
        <v>475297.89712225</v>
      </c>
      <c r="F132" s="733"/>
      <c r="G132" s="1162"/>
    </row>
    <row r="133" spans="1:7" outlineLevel="1">
      <c r="A133" s="1248"/>
      <c r="B133" s="728" t="str">
        <f>'[5]EXP_HUA-Průměry'!$I$55</f>
        <v>Expozice v krytých dluhopisech</v>
      </c>
      <c r="C133" s="724">
        <f>'[5]EXP_HUA-Průměry'!I61/1000</f>
        <v>0</v>
      </c>
      <c r="D133" s="725" t="str">
        <f>'[5]EXP_HUA-Průměry'!$A$62</f>
        <v>2 měsíce</v>
      </c>
      <c r="E133" s="529">
        <f>'[5]EXP_HUA-Průměry'!I62/1000</f>
        <v>0</v>
      </c>
      <c r="F133" s="733"/>
      <c r="G133" s="1162"/>
    </row>
    <row r="134" spans="1:7" ht="15.75" outlineLevel="1" thickBot="1">
      <c r="A134" s="1248"/>
      <c r="B134" s="726"/>
      <c r="C134" s="528"/>
      <c r="D134" s="727" t="str">
        <f>'[5]EXP_HUA-Průměry'!$A$63</f>
        <v>3 měsíce</v>
      </c>
      <c r="E134" s="530">
        <f>'[5]EXP_HUA-Průměry'!I63/1000</f>
        <v>0</v>
      </c>
      <c r="F134" s="733"/>
      <c r="G134" s="1162"/>
    </row>
    <row r="135" spans="1:7" outlineLevel="1">
      <c r="A135" s="1248"/>
      <c r="B135" s="728" t="str">
        <f>'[5]EXP_HUA-Průměry'!$J$55</f>
        <v>Expozice v selhání</v>
      </c>
      <c r="C135" s="724">
        <f>'[5]EXP_HUA-Průměry'!J61/1000</f>
        <v>0</v>
      </c>
      <c r="D135" s="725" t="str">
        <f>'[5]EXP_HUA-Průměry'!$A$62</f>
        <v>2 měsíce</v>
      </c>
      <c r="E135" s="529">
        <f>'[5]EXP_HUA-Průměry'!J62/1000</f>
        <v>0</v>
      </c>
      <c r="F135" s="733"/>
      <c r="G135" s="1162"/>
    </row>
    <row r="136" spans="1:7" ht="15.75" outlineLevel="1" thickBot="1">
      <c r="A136" s="1248"/>
      <c r="B136" s="726"/>
      <c r="C136" s="528"/>
      <c r="D136" s="727" t="str">
        <f>'[5]EXP_HUA-Průměry'!$A$63</f>
        <v>3 měsíce</v>
      </c>
      <c r="E136" s="530">
        <f>'[5]EXP_HUA-Průměry'!J63/1000</f>
        <v>0</v>
      </c>
      <c r="F136" s="733"/>
      <c r="G136" s="1162"/>
    </row>
    <row r="137" spans="1:7" outlineLevel="1">
      <c r="A137" s="1248"/>
      <c r="B137" s="728" t="str">
        <f>'[5]EXP_HUA-Průměry'!$K$55</f>
        <v>Ostatní expozice</v>
      </c>
      <c r="C137" s="724">
        <f>'[5]EXP_HUA-Průměry'!K61/1000</f>
        <v>0</v>
      </c>
      <c r="D137" s="725" t="str">
        <f>'[5]EXP_HUA-Průměry'!$A$62</f>
        <v>2 měsíce</v>
      </c>
      <c r="E137" s="529">
        <f>'[5]EXP_HUA-Průměry'!K62/1000</f>
        <v>0</v>
      </c>
      <c r="F137" s="733"/>
      <c r="G137" s="1162"/>
    </row>
    <row r="138" spans="1:7" ht="15.75" outlineLevel="1" thickBot="1">
      <c r="A138" s="1249"/>
      <c r="B138" s="726"/>
      <c r="C138" s="528"/>
      <c r="D138" s="727" t="str">
        <f>'[5]EXP_HUA-Průměry'!$A$63</f>
        <v>3 měsíce</v>
      </c>
      <c r="E138" s="530">
        <f>'[5]EXP_HUA-Průměry'!K63/1000</f>
        <v>0</v>
      </c>
      <c r="F138" s="530"/>
      <c r="G138" s="1162"/>
    </row>
    <row r="139" spans="1:7">
      <c r="A139" s="1247" t="str">
        <f>'[5]EXP_HUA-Průměry'!$A$64</f>
        <v>Do 6 měsíců</v>
      </c>
      <c r="B139" s="723" t="str">
        <f>'[5]EXP_HUA-Průměry'!$C$55</f>
        <v>Expozice vůči centrálním vládám</v>
      </c>
      <c r="C139" s="724">
        <f>'[5]EXP_HUA-Průměry'!C64/1000</f>
        <v>671343.23415667284</v>
      </c>
      <c r="D139" s="725" t="str">
        <f>'[5]EXP_HUA-Průměry'!$A$65</f>
        <v>4 měsíce</v>
      </c>
      <c r="E139" s="529">
        <f>'[5]EXP_HUA-Průměry'!C65/1000</f>
        <v>20368.664637892503</v>
      </c>
      <c r="F139" s="529"/>
      <c r="G139" s="1162"/>
    </row>
    <row r="140" spans="1:7" outlineLevel="1">
      <c r="A140" s="1248"/>
      <c r="B140" s="723"/>
      <c r="C140" s="734"/>
      <c r="D140" s="735" t="str">
        <f>'[5]EXP_HUA-Průměry'!$A$66</f>
        <v>5 měsíců</v>
      </c>
      <c r="E140" s="525">
        <f>'[5]EXP_HUA-Průměry'!C66/1000</f>
        <v>15494.714939189998</v>
      </c>
      <c r="F140" s="529"/>
      <c r="G140" s="1162"/>
    </row>
    <row r="141" spans="1:7" ht="15.75" outlineLevel="1" thickBot="1">
      <c r="A141" s="1248"/>
      <c r="B141" s="726"/>
      <c r="C141" s="528"/>
      <c r="D141" s="736" t="str">
        <f>'[5]EXP_HUA-Průměry'!$A$67</f>
        <v>6 měsíců</v>
      </c>
      <c r="E141" s="528">
        <f>'[5]EXP_HUA-Průměry'!C67/1000</f>
        <v>635479.85457959038</v>
      </c>
      <c r="F141" s="529"/>
      <c r="G141" s="1162"/>
    </row>
    <row r="142" spans="1:7" outlineLevel="1">
      <c r="A142" s="1248"/>
      <c r="B142" s="723" t="str">
        <f>'[5]EXP_HUA-Průměry'!$D$55</f>
        <v>Expozice vůči centrálním bankám</v>
      </c>
      <c r="C142" s="724">
        <f>'[5]EXP_HUA-Průměry'!D64/1000</f>
        <v>0</v>
      </c>
      <c r="D142" s="725" t="str">
        <f>'[5]EXP_HUA-Průměry'!$A$65</f>
        <v>4 měsíce</v>
      </c>
      <c r="E142" s="529">
        <f>'[5]EXP_HUA-Průměry'!D65/1000</f>
        <v>0</v>
      </c>
      <c r="F142" s="529"/>
      <c r="G142" s="1162"/>
    </row>
    <row r="143" spans="1:7" outlineLevel="1">
      <c r="A143" s="1248"/>
      <c r="B143" s="723"/>
      <c r="C143" s="734"/>
      <c r="D143" s="735" t="str">
        <f>'[5]EXP_HUA-Průměry'!$A$66</f>
        <v>5 měsíců</v>
      </c>
      <c r="E143" s="525">
        <f>'[5]EXP_HUA-Průměry'!D66/1000</f>
        <v>0</v>
      </c>
      <c r="F143" s="733"/>
      <c r="G143" s="1162"/>
    </row>
    <row r="144" spans="1:7" ht="15.75" outlineLevel="1" thickBot="1">
      <c r="A144" s="1248"/>
      <c r="B144" s="726"/>
      <c r="C144" s="528"/>
      <c r="D144" s="736" t="str">
        <f>'[5]EXP_HUA-Průměry'!$A$67</f>
        <v>6 měsíců</v>
      </c>
      <c r="E144" s="528">
        <f>'[5]EXP_HUA-Průměry'!D67/1000</f>
        <v>0</v>
      </c>
      <c r="F144" s="733"/>
      <c r="G144" s="1162"/>
    </row>
    <row r="145" spans="1:7" outlineLevel="1">
      <c r="A145" s="1248"/>
      <c r="B145" s="723" t="str">
        <f>'[5]EXP_HUA-Průměry'!$E$55</f>
        <v>Expozice vůči subjektům veřejného sektoru</v>
      </c>
      <c r="C145" s="724">
        <f>'[5]EXP_HUA-Průměry'!E64/1000</f>
        <v>0</v>
      </c>
      <c r="D145" s="725" t="str">
        <f>'[5]EXP_HUA-Průměry'!$A$65</f>
        <v>4 měsíce</v>
      </c>
      <c r="E145" s="529">
        <f>'[5]EXP_HUA-Průměry'!E65/1000</f>
        <v>0</v>
      </c>
      <c r="F145" s="733"/>
      <c r="G145" s="1162"/>
    </row>
    <row r="146" spans="1:7" outlineLevel="1">
      <c r="A146" s="1248"/>
      <c r="B146" s="723"/>
      <c r="C146" s="734"/>
      <c r="D146" s="735" t="str">
        <f>'[5]EXP_HUA-Průměry'!$A$66</f>
        <v>5 měsíců</v>
      </c>
      <c r="E146" s="525">
        <f>'[5]EXP_HUA-Průměry'!E66/1000</f>
        <v>0</v>
      </c>
      <c r="F146" s="733"/>
      <c r="G146" s="1162"/>
    </row>
    <row r="147" spans="1:7" ht="15.75" outlineLevel="1" thickBot="1">
      <c r="A147" s="1248"/>
      <c r="B147" s="726"/>
      <c r="C147" s="528"/>
      <c r="D147" s="736" t="str">
        <f>'[5]EXP_HUA-Průměry'!$A$67</f>
        <v>6 měsíců</v>
      </c>
      <c r="E147" s="528">
        <f>'[5]EXP_HUA-Průměry'!E67/1000</f>
        <v>0</v>
      </c>
      <c r="F147" s="733"/>
      <c r="G147" s="1162"/>
    </row>
    <row r="148" spans="1:7" outlineLevel="1">
      <c r="A148" s="1248"/>
      <c r="B148" s="723" t="str">
        <f>'[5]EXP_HUA-Průměry'!$F$55</f>
        <v>Expozice vůči mezinárodním rozvojovým bankám</v>
      </c>
      <c r="C148" s="724">
        <f>'[5]EXP_HUA-Průměry'!F64/1000</f>
        <v>0</v>
      </c>
      <c r="D148" s="725" t="str">
        <f>'[5]EXP_HUA-Průměry'!$A$65</f>
        <v>4 měsíce</v>
      </c>
      <c r="E148" s="529">
        <f>'[5]EXP_HUA-Průměry'!F65/1000</f>
        <v>0</v>
      </c>
      <c r="F148" s="733"/>
      <c r="G148" s="1162"/>
    </row>
    <row r="149" spans="1:7" outlineLevel="1">
      <c r="A149" s="1248"/>
      <c r="B149" s="723"/>
      <c r="C149" s="734"/>
      <c r="D149" s="735" t="str">
        <f>'[5]EXP_HUA-Průměry'!$A$66</f>
        <v>5 měsíců</v>
      </c>
      <c r="E149" s="525">
        <f>'[5]EXP_HUA-Průměry'!F66/1000</f>
        <v>0</v>
      </c>
      <c r="F149" s="733"/>
      <c r="G149" s="1162"/>
    </row>
    <row r="150" spans="1:7" ht="15.75" outlineLevel="1" thickBot="1">
      <c r="A150" s="1248"/>
      <c r="B150" s="726"/>
      <c r="C150" s="528"/>
      <c r="D150" s="736" t="str">
        <f>'[5]EXP_HUA-Průměry'!$A$67</f>
        <v>6 měsíců</v>
      </c>
      <c r="E150" s="528">
        <f>'[5]EXP_HUA-Průměry'!F67/1000</f>
        <v>0</v>
      </c>
      <c r="F150" s="733"/>
      <c r="G150" s="1162"/>
    </row>
    <row r="151" spans="1:7" outlineLevel="1">
      <c r="A151" s="1248"/>
      <c r="B151" s="723" t="str">
        <f>'[5]EXP_HUA-Průměry'!$G$55</f>
        <v>Expozice vůči institucím</v>
      </c>
      <c r="C151" s="724">
        <f>'[5]EXP_HUA-Průměry'!G64/1000</f>
        <v>5272.6047500000004</v>
      </c>
      <c r="D151" s="725" t="str">
        <f>'[5]EXP_HUA-Průměry'!$A$65</f>
        <v>4 měsíce</v>
      </c>
      <c r="E151" s="529">
        <f>'[5]EXP_HUA-Průměry'!G65/1000</f>
        <v>5272.6047500000004</v>
      </c>
      <c r="F151" s="733"/>
      <c r="G151" s="1162"/>
    </row>
    <row r="152" spans="1:7" outlineLevel="1">
      <c r="A152" s="1248"/>
      <c r="B152" s="723"/>
      <c r="C152" s="734"/>
      <c r="D152" s="735" t="str">
        <f>'[5]EXP_HUA-Průměry'!$A$66</f>
        <v>5 měsíců</v>
      </c>
      <c r="E152" s="525">
        <f>'[5]EXP_HUA-Průměry'!G66/1000</f>
        <v>0</v>
      </c>
      <c r="F152" s="733"/>
      <c r="G152" s="1162"/>
    </row>
    <row r="153" spans="1:7" ht="15.75" outlineLevel="1" thickBot="1">
      <c r="A153" s="1248"/>
      <c r="B153" s="726"/>
      <c r="C153" s="528"/>
      <c r="D153" s="736" t="str">
        <f>'[5]EXP_HUA-Průměry'!$A$67</f>
        <v>6 měsíců</v>
      </c>
      <c r="E153" s="528">
        <f>'[5]EXP_HUA-Průměry'!G67/1000</f>
        <v>0</v>
      </c>
      <c r="F153" s="733"/>
      <c r="G153" s="1162"/>
    </row>
    <row r="154" spans="1:7" outlineLevel="1">
      <c r="A154" s="1248"/>
      <c r="B154" s="723" t="str">
        <f>'[5]EXP_HUA-Průměry'!$H$55</f>
        <v>Expozice vůči podnikům</v>
      </c>
      <c r="C154" s="724">
        <f>'[5]EXP_HUA-Průměry'!H64/1000</f>
        <v>852424.22233881766</v>
      </c>
      <c r="D154" s="725" t="str">
        <f>'[5]EXP_HUA-Průměry'!$A$65</f>
        <v>4 měsíce</v>
      </c>
      <c r="E154" s="529">
        <f>'[5]EXP_HUA-Průměry'!H65/1000</f>
        <v>495880.06479854742</v>
      </c>
      <c r="F154" s="733"/>
      <c r="G154" s="1162"/>
    </row>
    <row r="155" spans="1:7" outlineLevel="1">
      <c r="A155" s="1248"/>
      <c r="B155" s="723"/>
      <c r="C155" s="734"/>
      <c r="D155" s="735" t="str">
        <f>'[5]EXP_HUA-Průměry'!$A$66</f>
        <v>5 měsíců</v>
      </c>
      <c r="E155" s="525">
        <f>'[5]EXP_HUA-Průměry'!H66/1000</f>
        <v>146492.54468695249</v>
      </c>
      <c r="F155" s="733"/>
      <c r="G155" s="1162"/>
    </row>
    <row r="156" spans="1:7" ht="15.75" outlineLevel="1" thickBot="1">
      <c r="A156" s="1248"/>
      <c r="B156" s="726"/>
      <c r="C156" s="528"/>
      <c r="D156" s="736" t="str">
        <f>'[5]EXP_HUA-Průměry'!$A$67</f>
        <v>6 měsíců</v>
      </c>
      <c r="E156" s="528">
        <f>'[5]EXP_HUA-Průměry'!H67/1000</f>
        <v>210051.61285331764</v>
      </c>
      <c r="F156" s="733"/>
      <c r="G156" s="1162"/>
    </row>
    <row r="157" spans="1:7" outlineLevel="1">
      <c r="A157" s="1248"/>
      <c r="B157" s="723" t="str">
        <f>'[5]EXP_HUA-Průměry'!$I$55</f>
        <v>Expozice v krytých dluhopisech</v>
      </c>
      <c r="C157" s="724">
        <f>'[5]EXP_HUA-Průměry'!I64/1000</f>
        <v>0</v>
      </c>
      <c r="D157" s="725" t="str">
        <f>'[5]EXP_HUA-Průměry'!$A$65</f>
        <v>4 měsíce</v>
      </c>
      <c r="E157" s="529">
        <f>'[5]EXP_HUA-Průměry'!I65/1000</f>
        <v>0</v>
      </c>
      <c r="F157" s="733"/>
      <c r="G157" s="1162"/>
    </row>
    <row r="158" spans="1:7" outlineLevel="1">
      <c r="A158" s="1248"/>
      <c r="B158" s="723"/>
      <c r="C158" s="734"/>
      <c r="D158" s="735" t="str">
        <f>'[5]EXP_HUA-Průměry'!$A$66</f>
        <v>5 měsíců</v>
      </c>
      <c r="E158" s="525">
        <f>'[5]EXP_HUA-Průměry'!I66/1000</f>
        <v>0</v>
      </c>
      <c r="F158" s="733"/>
      <c r="G158" s="1162"/>
    </row>
    <row r="159" spans="1:7" ht="15.75" outlineLevel="1" thickBot="1">
      <c r="A159" s="1248"/>
      <c r="B159" s="726"/>
      <c r="C159" s="528"/>
      <c r="D159" s="736" t="str">
        <f>'[5]EXP_HUA-Průměry'!$A$67</f>
        <v>6 měsíců</v>
      </c>
      <c r="E159" s="528">
        <f>'[5]EXP_HUA-Průměry'!I67/1000</f>
        <v>0</v>
      </c>
      <c r="F159" s="733"/>
      <c r="G159" s="1162"/>
    </row>
    <row r="160" spans="1:7" outlineLevel="1">
      <c r="A160" s="1248"/>
      <c r="B160" s="723" t="str">
        <f>'[5]EXP_HUA-Průměry'!$J$55</f>
        <v>Expozice v selhání</v>
      </c>
      <c r="C160" s="724">
        <f>'[5]EXP_HUA-Průměry'!J64/1000</f>
        <v>0</v>
      </c>
      <c r="D160" s="725" t="str">
        <f>'[5]EXP_HUA-Průměry'!$A$65</f>
        <v>4 měsíce</v>
      </c>
      <c r="E160" s="529">
        <f>'[5]EXP_HUA-Průměry'!J65/1000</f>
        <v>0</v>
      </c>
      <c r="F160" s="733"/>
      <c r="G160" s="1162"/>
    </row>
    <row r="161" spans="1:7" outlineLevel="1">
      <c r="A161" s="1248"/>
      <c r="B161" s="723"/>
      <c r="C161" s="734"/>
      <c r="D161" s="735" t="str">
        <f>'[5]EXP_HUA-Průměry'!$A$66</f>
        <v>5 měsíců</v>
      </c>
      <c r="E161" s="525">
        <f>'[5]EXP_HUA-Průměry'!J66/1000</f>
        <v>0</v>
      </c>
      <c r="F161" s="733"/>
      <c r="G161" s="1162"/>
    </row>
    <row r="162" spans="1:7" ht="15.75" outlineLevel="1" thickBot="1">
      <c r="A162" s="1248"/>
      <c r="B162" s="726"/>
      <c r="C162" s="528"/>
      <c r="D162" s="736" t="str">
        <f>'[5]EXP_HUA-Průměry'!$A$67</f>
        <v>6 měsíců</v>
      </c>
      <c r="E162" s="528">
        <f>'[5]EXP_HUA-Průměry'!J67/1000</f>
        <v>0</v>
      </c>
      <c r="F162" s="733"/>
      <c r="G162" s="1162"/>
    </row>
    <row r="163" spans="1:7" outlineLevel="1">
      <c r="A163" s="1248"/>
      <c r="B163" s="723" t="str">
        <f>'[5]EXP_HUA-Průměry'!$K$55</f>
        <v>Ostatní expozice</v>
      </c>
      <c r="C163" s="724">
        <f>'[5]EXP_HUA-Průměry'!K64/1000</f>
        <v>0</v>
      </c>
      <c r="D163" s="725" t="str">
        <f>'[5]EXP_HUA-Průměry'!$A$65</f>
        <v>4 měsíce</v>
      </c>
      <c r="E163" s="529">
        <f>'[5]EXP_HUA-Průměry'!K65/1000</f>
        <v>0</v>
      </c>
      <c r="F163" s="733"/>
      <c r="G163" s="1162"/>
    </row>
    <row r="164" spans="1:7" outlineLevel="1">
      <c r="A164" s="1248"/>
      <c r="B164" s="723"/>
      <c r="C164" s="734"/>
      <c r="D164" s="735" t="str">
        <f>'[5]EXP_HUA-Průměry'!$A$66</f>
        <v>5 měsíců</v>
      </c>
      <c r="E164" s="525">
        <f>'[5]EXP_HUA-Průměry'!K66/1000</f>
        <v>0</v>
      </c>
      <c r="F164" s="733"/>
      <c r="G164" s="1162"/>
    </row>
    <row r="165" spans="1:7" ht="15.75" outlineLevel="1" thickBot="1">
      <c r="A165" s="1249"/>
      <c r="B165" s="726"/>
      <c r="C165" s="528"/>
      <c r="D165" s="736" t="str">
        <f>'[5]EXP_HUA-Průměry'!$A$67</f>
        <v>6 měsíců</v>
      </c>
      <c r="E165" s="528">
        <f>'[5]EXP_HUA-Průměry'!K67/1000</f>
        <v>0</v>
      </c>
      <c r="F165" s="530"/>
      <c r="G165" s="1162"/>
    </row>
    <row r="166" spans="1:7">
      <c r="A166" s="1247" t="str">
        <f>'[5]EXP_HUA-Průměry'!$A$68</f>
        <v>Do 1 roku</v>
      </c>
      <c r="B166" s="723" t="str">
        <f>'[5]EXP_HUA-Průměry'!$C$55</f>
        <v>Expozice vůči centrálním vládám</v>
      </c>
      <c r="C166" s="724">
        <f>'[5]EXP_HUA-Průměry'!C68/1000</f>
        <v>4279106.5648076423</v>
      </c>
      <c r="D166" s="725" t="str">
        <f>'[5]EXP_HUA-Průměry'!$A$69</f>
        <v>7 měsíců</v>
      </c>
      <c r="E166" s="529">
        <f>'[5]EXP_HUA-Průměry'!C69/1000</f>
        <v>2680398.1413887972</v>
      </c>
      <c r="F166" s="529"/>
      <c r="G166" s="1162"/>
    </row>
    <row r="167" spans="1:7" outlineLevel="1">
      <c r="A167" s="1280"/>
      <c r="B167" s="723"/>
      <c r="C167" s="734"/>
      <c r="D167" s="735" t="str">
        <f>'[5]EXP_HUA-Průměry'!$A$70</f>
        <v>8 měsíců</v>
      </c>
      <c r="E167" s="525">
        <f>'[5]EXP_HUA-Průměry'!C70/1000</f>
        <v>2889.0555600000002</v>
      </c>
      <c r="F167" s="529"/>
      <c r="G167" s="1162"/>
    </row>
    <row r="168" spans="1:7" outlineLevel="1">
      <c r="A168" s="1280"/>
      <c r="B168" s="723"/>
      <c r="C168" s="734"/>
      <c r="D168" s="735" t="str">
        <f>'[5]EXP_HUA-Průměry'!$A$71</f>
        <v>9 měsíců</v>
      </c>
      <c r="E168" s="525">
        <f>'[5]EXP_HUA-Průměry'!C71/1000</f>
        <v>1135.4166599999999</v>
      </c>
      <c r="F168" s="529"/>
      <c r="G168" s="1162"/>
    </row>
    <row r="169" spans="1:7" outlineLevel="1">
      <c r="A169" s="1280"/>
      <c r="B169" s="723"/>
      <c r="C169" s="734"/>
      <c r="D169" s="735" t="str">
        <f>'[5]EXP_HUA-Průměry'!$A$72</f>
        <v>10 měsíců</v>
      </c>
      <c r="E169" s="525">
        <f>'[5]EXP_HUA-Průměry'!C72/1000</f>
        <v>3394.4166700000001</v>
      </c>
      <c r="F169" s="529"/>
      <c r="G169" s="1162"/>
    </row>
    <row r="170" spans="1:7" outlineLevel="1">
      <c r="A170" s="1280"/>
      <c r="B170" s="723"/>
      <c r="C170" s="734"/>
      <c r="D170" s="735" t="str">
        <f>'[5]EXP_HUA-Průměry'!$A$73</f>
        <v>11 měsíců</v>
      </c>
      <c r="E170" s="525">
        <f>'[5]EXP_HUA-Průměry'!C73/1000</f>
        <v>1545864.7942300001</v>
      </c>
      <c r="F170" s="529"/>
      <c r="G170" s="1162"/>
    </row>
    <row r="171" spans="1:7" ht="15.75" outlineLevel="1" thickBot="1">
      <c r="A171" s="1280"/>
      <c r="B171" s="726"/>
      <c r="C171" s="528"/>
      <c r="D171" s="737" t="str">
        <f>'[5]EXP_HUA-Průměry'!$A$74</f>
        <v>12 měsíců</v>
      </c>
      <c r="E171" s="530">
        <f>'[5]EXP_HUA-Průměry'!C74/1000</f>
        <v>45424.740298844998</v>
      </c>
      <c r="F171" s="529"/>
      <c r="G171" s="1162"/>
    </row>
    <row r="172" spans="1:7" outlineLevel="1">
      <c r="A172" s="1280"/>
      <c r="B172" s="723" t="str">
        <f>'[5]EXP_HUA-Průměry'!$D$55</f>
        <v>Expozice vůči centrálním bankám</v>
      </c>
      <c r="C172" s="724">
        <f>'[5]EXP_HUA-Průměry'!D68/1000</f>
        <v>0</v>
      </c>
      <c r="D172" s="725" t="str">
        <f>'[5]EXP_HUA-Průměry'!$A$69</f>
        <v>7 měsíců</v>
      </c>
      <c r="E172" s="529">
        <f>'[5]EXP_HUA-Průměry'!D69/1000</f>
        <v>0</v>
      </c>
      <c r="F172" s="529"/>
      <c r="G172" s="1162"/>
    </row>
    <row r="173" spans="1:7" outlineLevel="1">
      <c r="A173" s="1280"/>
      <c r="B173" s="723"/>
      <c r="C173" s="734"/>
      <c r="D173" s="735" t="str">
        <f>'[5]EXP_HUA-Průměry'!$A$70</f>
        <v>8 měsíců</v>
      </c>
      <c r="E173" s="525">
        <f>'[5]EXP_HUA-Průměry'!D70/1000</f>
        <v>0</v>
      </c>
      <c r="F173" s="733"/>
      <c r="G173" s="1162"/>
    </row>
    <row r="174" spans="1:7" outlineLevel="1">
      <c r="A174" s="1280"/>
      <c r="B174" s="723"/>
      <c r="C174" s="734"/>
      <c r="D174" s="735" t="str">
        <f>'[5]EXP_HUA-Průměry'!$A$71</f>
        <v>9 měsíců</v>
      </c>
      <c r="E174" s="525">
        <f>'[5]EXP_HUA-Průměry'!D71/1000</f>
        <v>0</v>
      </c>
      <c r="F174" s="733"/>
      <c r="G174" s="1162"/>
    </row>
    <row r="175" spans="1:7" outlineLevel="1">
      <c r="A175" s="1280"/>
      <c r="B175" s="723"/>
      <c r="C175" s="734"/>
      <c r="D175" s="735" t="str">
        <f>'[5]EXP_HUA-Průměry'!$A$72</f>
        <v>10 měsíců</v>
      </c>
      <c r="E175" s="525">
        <f>'[5]EXP_HUA-Průměry'!D72/1000</f>
        <v>0</v>
      </c>
      <c r="F175" s="733"/>
      <c r="G175" s="1162"/>
    </row>
    <row r="176" spans="1:7" outlineLevel="1">
      <c r="A176" s="1280"/>
      <c r="B176" s="723"/>
      <c r="C176" s="734"/>
      <c r="D176" s="735" t="str">
        <f>'[5]EXP_HUA-Průměry'!$A$73</f>
        <v>11 měsíců</v>
      </c>
      <c r="E176" s="525">
        <f>'[5]EXP_HUA-Průměry'!D73/1000</f>
        <v>0</v>
      </c>
      <c r="F176" s="733"/>
      <c r="G176" s="1162"/>
    </row>
    <row r="177" spans="1:7" ht="15.75" outlineLevel="1" thickBot="1">
      <c r="A177" s="1280"/>
      <c r="B177" s="726"/>
      <c r="C177" s="528"/>
      <c r="D177" s="737" t="str">
        <f>'[5]EXP_HUA-Průměry'!$A$74</f>
        <v>12 měsíců</v>
      </c>
      <c r="E177" s="530">
        <f>'[5]EXP_HUA-Průměry'!D74/1000</f>
        <v>0</v>
      </c>
      <c r="F177" s="733"/>
      <c r="G177" s="1162"/>
    </row>
    <row r="178" spans="1:7" outlineLevel="1">
      <c r="A178" s="1280"/>
      <c r="B178" s="723" t="str">
        <f>'[5]EXP_HUA-Průměry'!$E$55</f>
        <v>Expozice vůči subjektům veřejného sektoru</v>
      </c>
      <c r="C178" s="724">
        <f>'[5]EXP_HUA-Průměry'!E68/1000</f>
        <v>0</v>
      </c>
      <c r="D178" s="725" t="str">
        <f>'[5]EXP_HUA-Průměry'!$A$69</f>
        <v>7 měsíců</v>
      </c>
      <c r="E178" s="529">
        <f>'[5]EXP_HUA-Průměry'!E69/1000</f>
        <v>0</v>
      </c>
      <c r="F178" s="733"/>
      <c r="G178" s="1162"/>
    </row>
    <row r="179" spans="1:7" outlineLevel="1">
      <c r="A179" s="1280"/>
      <c r="B179" s="723"/>
      <c r="C179" s="734"/>
      <c r="D179" s="735" t="str">
        <f>'[5]EXP_HUA-Průměry'!$A$70</f>
        <v>8 měsíců</v>
      </c>
      <c r="E179" s="525">
        <f>'[5]EXP_HUA-Průměry'!E70/1000</f>
        <v>0</v>
      </c>
      <c r="F179" s="733"/>
      <c r="G179" s="1162"/>
    </row>
    <row r="180" spans="1:7" outlineLevel="1">
      <c r="A180" s="1280"/>
      <c r="B180" s="723"/>
      <c r="C180" s="734"/>
      <c r="D180" s="735" t="str">
        <f>'[5]EXP_HUA-Průměry'!$A$71</f>
        <v>9 měsíců</v>
      </c>
      <c r="E180" s="525">
        <f>'[5]EXP_HUA-Průměry'!E71/1000</f>
        <v>0</v>
      </c>
      <c r="F180" s="733"/>
      <c r="G180" s="1162"/>
    </row>
    <row r="181" spans="1:7" outlineLevel="1">
      <c r="A181" s="1280"/>
      <c r="B181" s="723"/>
      <c r="C181" s="734"/>
      <c r="D181" s="735" t="str">
        <f>'[5]EXP_HUA-Průměry'!$A$72</f>
        <v>10 měsíců</v>
      </c>
      <c r="E181" s="525">
        <f>'[5]EXP_HUA-Průměry'!E72/1000</f>
        <v>0</v>
      </c>
      <c r="F181" s="733"/>
      <c r="G181" s="1162"/>
    </row>
    <row r="182" spans="1:7" outlineLevel="1">
      <c r="A182" s="1280"/>
      <c r="B182" s="723"/>
      <c r="C182" s="734"/>
      <c r="D182" s="735" t="str">
        <f>'[5]EXP_HUA-Průměry'!$A$73</f>
        <v>11 měsíců</v>
      </c>
      <c r="E182" s="525">
        <f>'[5]EXP_HUA-Průměry'!E73/1000</f>
        <v>0</v>
      </c>
      <c r="F182" s="733"/>
      <c r="G182" s="1162"/>
    </row>
    <row r="183" spans="1:7" ht="15.75" outlineLevel="1" thickBot="1">
      <c r="A183" s="1280"/>
      <c r="B183" s="726"/>
      <c r="C183" s="528"/>
      <c r="D183" s="737" t="str">
        <f>'[5]EXP_HUA-Průměry'!$A$74</f>
        <v>12 měsíců</v>
      </c>
      <c r="E183" s="530">
        <f>'[5]EXP_HUA-Průměry'!E74/1000</f>
        <v>0</v>
      </c>
      <c r="F183" s="733"/>
      <c r="G183" s="1162"/>
    </row>
    <row r="184" spans="1:7" outlineLevel="1">
      <c r="A184" s="1280"/>
      <c r="B184" s="723" t="str">
        <f>'[5]EXP_HUA-Průměry'!$F$55</f>
        <v>Expozice vůči mezinárodním rozvojovým bankám</v>
      </c>
      <c r="C184" s="724">
        <f>'[5]EXP_HUA-Průměry'!F68/1000</f>
        <v>2849.8081402499997</v>
      </c>
      <c r="D184" s="725" t="str">
        <f>'[5]EXP_HUA-Průměry'!$A$69</f>
        <v>7 měsíců</v>
      </c>
      <c r="E184" s="529">
        <f>'[5]EXP_HUA-Průměry'!F69/1000</f>
        <v>762.01636070249992</v>
      </c>
      <c r="F184" s="733"/>
      <c r="G184" s="1162"/>
    </row>
    <row r="185" spans="1:7" outlineLevel="1">
      <c r="A185" s="1280"/>
      <c r="B185" s="723"/>
      <c r="C185" s="734"/>
      <c r="D185" s="735" t="str">
        <f>'[5]EXP_HUA-Průměry'!$A$70</f>
        <v>8 měsíců</v>
      </c>
      <c r="E185" s="525">
        <f>'[5]EXP_HUA-Průměry'!F70/1000</f>
        <v>0</v>
      </c>
      <c r="F185" s="733"/>
      <c r="G185" s="1162"/>
    </row>
    <row r="186" spans="1:7" outlineLevel="1">
      <c r="A186" s="1280"/>
      <c r="B186" s="723"/>
      <c r="C186" s="734"/>
      <c r="D186" s="735" t="str">
        <f>'[5]EXP_HUA-Průměry'!$A$71</f>
        <v>9 měsíců</v>
      </c>
      <c r="E186" s="525">
        <f>'[5]EXP_HUA-Průměry'!F71/1000</f>
        <v>0</v>
      </c>
      <c r="F186" s="733"/>
      <c r="G186" s="1162"/>
    </row>
    <row r="187" spans="1:7" outlineLevel="1">
      <c r="A187" s="1280"/>
      <c r="B187" s="723"/>
      <c r="C187" s="734"/>
      <c r="D187" s="735" t="str">
        <f>'[5]EXP_HUA-Průměry'!$A$72</f>
        <v>10 měsíců</v>
      </c>
      <c r="E187" s="525">
        <f>'[5]EXP_HUA-Průměry'!F72/1000</f>
        <v>2087.7917795475</v>
      </c>
      <c r="F187" s="733"/>
      <c r="G187" s="1162"/>
    </row>
    <row r="188" spans="1:7" outlineLevel="1">
      <c r="A188" s="1280"/>
      <c r="B188" s="723"/>
      <c r="C188" s="734"/>
      <c r="D188" s="735" t="str">
        <f>'[5]EXP_HUA-Průměry'!$A$73</f>
        <v>11 měsíců</v>
      </c>
      <c r="E188" s="525">
        <f>'[5]EXP_HUA-Průměry'!F73/1000</f>
        <v>0</v>
      </c>
      <c r="F188" s="733"/>
      <c r="G188" s="1162"/>
    </row>
    <row r="189" spans="1:7" ht="15.75" outlineLevel="1" thickBot="1">
      <c r="A189" s="1280"/>
      <c r="B189" s="726"/>
      <c r="C189" s="528"/>
      <c r="D189" s="737" t="str">
        <f>'[5]EXP_HUA-Průměry'!$A$74</f>
        <v>12 měsíců</v>
      </c>
      <c r="E189" s="530">
        <f>'[5]EXP_HUA-Průměry'!F74/1000</f>
        <v>0</v>
      </c>
      <c r="F189" s="733"/>
      <c r="G189" s="1162"/>
    </row>
    <row r="190" spans="1:7" outlineLevel="1">
      <c r="A190" s="1280"/>
      <c r="B190" s="723" t="str">
        <f>'[5]EXP_HUA-Průměry'!$G$55</f>
        <v>Expozice vůči institucím</v>
      </c>
      <c r="C190" s="724">
        <f>'[5]EXP_HUA-Průměry'!G68/1000</f>
        <v>0</v>
      </c>
      <c r="D190" s="725" t="str">
        <f>'[5]EXP_HUA-Průměry'!$A$69</f>
        <v>7 měsíců</v>
      </c>
      <c r="E190" s="529">
        <f>'[5]EXP_HUA-Průměry'!G69/1000</f>
        <v>0</v>
      </c>
      <c r="F190" s="733"/>
      <c r="G190" s="1162"/>
    </row>
    <row r="191" spans="1:7" outlineLevel="1">
      <c r="A191" s="1280"/>
      <c r="B191" s="723"/>
      <c r="C191" s="734"/>
      <c r="D191" s="735" t="str">
        <f>'[5]EXP_HUA-Průměry'!$A$70</f>
        <v>8 měsíců</v>
      </c>
      <c r="E191" s="525">
        <f>'[5]EXP_HUA-Průměry'!G70/1000</f>
        <v>0</v>
      </c>
      <c r="F191" s="733"/>
      <c r="G191" s="1162"/>
    </row>
    <row r="192" spans="1:7" outlineLevel="1">
      <c r="A192" s="1280"/>
      <c r="B192" s="723"/>
      <c r="C192" s="734"/>
      <c r="D192" s="735" t="str">
        <f>'[5]EXP_HUA-Průměry'!$A$71</f>
        <v>9 měsíců</v>
      </c>
      <c r="E192" s="525">
        <f>'[5]EXP_HUA-Průměry'!G71/1000</f>
        <v>0</v>
      </c>
      <c r="F192" s="733"/>
      <c r="G192" s="1162"/>
    </row>
    <row r="193" spans="1:7" outlineLevel="1">
      <c r="A193" s="1280"/>
      <c r="B193" s="723"/>
      <c r="C193" s="734"/>
      <c r="D193" s="735" t="str">
        <f>'[5]EXP_HUA-Průměry'!$A$72</f>
        <v>10 měsíců</v>
      </c>
      <c r="E193" s="525">
        <f>'[5]EXP_HUA-Průměry'!G72/1000</f>
        <v>0</v>
      </c>
      <c r="F193" s="733"/>
      <c r="G193" s="1162"/>
    </row>
    <row r="194" spans="1:7" outlineLevel="1">
      <c r="A194" s="1280"/>
      <c r="B194" s="723"/>
      <c r="C194" s="734"/>
      <c r="D194" s="735" t="str">
        <f>'[5]EXP_HUA-Průměry'!$A$73</f>
        <v>11 měsíců</v>
      </c>
      <c r="E194" s="525">
        <f>'[5]EXP_HUA-Průměry'!G73/1000</f>
        <v>0</v>
      </c>
      <c r="F194" s="733"/>
      <c r="G194" s="1162"/>
    </row>
    <row r="195" spans="1:7" ht="15.75" outlineLevel="1" thickBot="1">
      <c r="A195" s="1280"/>
      <c r="B195" s="726"/>
      <c r="C195" s="528"/>
      <c r="D195" s="737" t="str">
        <f>'[5]EXP_HUA-Průměry'!$A$74</f>
        <v>12 měsíců</v>
      </c>
      <c r="E195" s="530">
        <f>'[5]EXP_HUA-Průměry'!G74/1000</f>
        <v>0</v>
      </c>
      <c r="F195" s="733"/>
      <c r="G195" s="1162"/>
    </row>
    <row r="196" spans="1:7" outlineLevel="1">
      <c r="A196" s="1280"/>
      <c r="B196" s="723" t="str">
        <f>'[5]EXP_HUA-Průměry'!$H$55</f>
        <v>Expozice vůči podnikům</v>
      </c>
      <c r="C196" s="724">
        <f>'[5]EXP_HUA-Průměry'!H68/1000</f>
        <v>19009698.123531383</v>
      </c>
      <c r="D196" s="725" t="str">
        <f>'[5]EXP_HUA-Průměry'!$A$69</f>
        <v>7 měsíců</v>
      </c>
      <c r="E196" s="529">
        <f>'[5]EXP_HUA-Průměry'!H69/1000</f>
        <v>6596742.3994313627</v>
      </c>
      <c r="F196" s="733"/>
      <c r="G196" s="1162"/>
    </row>
    <row r="197" spans="1:7" outlineLevel="1">
      <c r="A197" s="1280"/>
      <c r="B197" s="723"/>
      <c r="C197" s="734"/>
      <c r="D197" s="735" t="str">
        <f>'[5]EXP_HUA-Průměry'!$A$70</f>
        <v>8 měsíců</v>
      </c>
      <c r="E197" s="525">
        <f>'[5]EXP_HUA-Průměry'!H70/1000</f>
        <v>10368342.598270405</v>
      </c>
      <c r="F197" s="733"/>
      <c r="G197" s="1162"/>
    </row>
    <row r="198" spans="1:7" outlineLevel="1">
      <c r="A198" s="1280"/>
      <c r="B198" s="723"/>
      <c r="C198" s="734"/>
      <c r="D198" s="735" t="str">
        <f>'[5]EXP_HUA-Průměry'!$A$71</f>
        <v>9 měsíců</v>
      </c>
      <c r="E198" s="525">
        <f>'[5]EXP_HUA-Průměry'!H71/1000</f>
        <v>0</v>
      </c>
      <c r="F198" s="733"/>
      <c r="G198" s="1162"/>
    </row>
    <row r="199" spans="1:7" outlineLevel="1">
      <c r="A199" s="1280"/>
      <c r="B199" s="723"/>
      <c r="C199" s="734"/>
      <c r="D199" s="735" t="str">
        <f>'[5]EXP_HUA-Průměry'!$A$72</f>
        <v>10 měsíců</v>
      </c>
      <c r="E199" s="525">
        <f>'[5]EXP_HUA-Průměry'!H72/1000</f>
        <v>0</v>
      </c>
      <c r="F199" s="733"/>
      <c r="G199" s="1162"/>
    </row>
    <row r="200" spans="1:7" outlineLevel="1">
      <c r="A200" s="1280"/>
      <c r="B200" s="723"/>
      <c r="C200" s="734"/>
      <c r="D200" s="735" t="str">
        <f>'[5]EXP_HUA-Průměry'!$A$73</f>
        <v>11 měsíců</v>
      </c>
      <c r="E200" s="525">
        <f>'[5]EXP_HUA-Průměry'!H73/1000</f>
        <v>1625766.3720107165</v>
      </c>
      <c r="F200" s="733"/>
      <c r="G200" s="1162"/>
    </row>
    <row r="201" spans="1:7" ht="15.75" outlineLevel="1" thickBot="1">
      <c r="A201" s="1280"/>
      <c r="B201" s="726"/>
      <c r="C201" s="528"/>
      <c r="D201" s="737" t="str">
        <f>'[5]EXP_HUA-Průměry'!$A$74</f>
        <v>12 měsíců</v>
      </c>
      <c r="E201" s="530">
        <f>'[5]EXP_HUA-Průměry'!H74/1000</f>
        <v>418846.7538189019</v>
      </c>
      <c r="F201" s="733"/>
      <c r="G201" s="1162"/>
    </row>
    <row r="202" spans="1:7" outlineLevel="1">
      <c r="A202" s="1280"/>
      <c r="B202" s="723" t="str">
        <f>'[5]EXP_HUA-Průměry'!$I$55</f>
        <v>Expozice v krytých dluhopisech</v>
      </c>
      <c r="C202" s="724">
        <f>'[5]EXP_HUA-Průměry'!I68/1000</f>
        <v>0</v>
      </c>
      <c r="D202" s="725" t="str">
        <f>'[5]EXP_HUA-Průměry'!$A$69</f>
        <v>7 měsíců</v>
      </c>
      <c r="E202" s="529">
        <f>'[5]EXP_HUA-Průměry'!I69/1000</f>
        <v>0</v>
      </c>
      <c r="F202" s="733"/>
      <c r="G202" s="1162"/>
    </row>
    <row r="203" spans="1:7" outlineLevel="1">
      <c r="A203" s="1280"/>
      <c r="B203" s="723"/>
      <c r="C203" s="734"/>
      <c r="D203" s="735" t="str">
        <f>'[5]EXP_HUA-Průměry'!$A$70</f>
        <v>8 měsíců</v>
      </c>
      <c r="E203" s="525">
        <f>'[5]EXP_HUA-Průměry'!I70/1000</f>
        <v>0</v>
      </c>
      <c r="F203" s="733"/>
      <c r="G203" s="1162"/>
    </row>
    <row r="204" spans="1:7" outlineLevel="1">
      <c r="A204" s="1280"/>
      <c r="B204" s="723"/>
      <c r="C204" s="734"/>
      <c r="D204" s="735" t="str">
        <f>'[5]EXP_HUA-Průměry'!$A$71</f>
        <v>9 měsíců</v>
      </c>
      <c r="E204" s="525">
        <f>'[5]EXP_HUA-Průměry'!I71/1000</f>
        <v>0</v>
      </c>
      <c r="F204" s="733"/>
      <c r="G204" s="1162"/>
    </row>
    <row r="205" spans="1:7" outlineLevel="1">
      <c r="A205" s="1280"/>
      <c r="B205" s="723"/>
      <c r="C205" s="734"/>
      <c r="D205" s="735" t="str">
        <f>'[5]EXP_HUA-Průměry'!$A$72</f>
        <v>10 měsíců</v>
      </c>
      <c r="E205" s="525">
        <f>'[5]EXP_HUA-Průměry'!I72/1000</f>
        <v>0</v>
      </c>
      <c r="F205" s="733"/>
      <c r="G205" s="1162"/>
    </row>
    <row r="206" spans="1:7" outlineLevel="1">
      <c r="A206" s="1280"/>
      <c r="B206" s="723"/>
      <c r="C206" s="734"/>
      <c r="D206" s="735" t="str">
        <f>'[5]EXP_HUA-Průměry'!$A$73</f>
        <v>11 měsíců</v>
      </c>
      <c r="E206" s="525">
        <f>'[5]EXP_HUA-Průměry'!I73/1000</f>
        <v>0</v>
      </c>
      <c r="F206" s="733"/>
      <c r="G206" s="1162"/>
    </row>
    <row r="207" spans="1:7" ht="15.75" outlineLevel="1" thickBot="1">
      <c r="A207" s="1280"/>
      <c r="B207" s="726"/>
      <c r="C207" s="528"/>
      <c r="D207" s="737" t="str">
        <f>'[5]EXP_HUA-Průměry'!$A$74</f>
        <v>12 měsíců</v>
      </c>
      <c r="E207" s="530">
        <f>'[5]EXP_HUA-Průměry'!I74/1000</f>
        <v>0</v>
      </c>
      <c r="F207" s="733"/>
      <c r="G207" s="1162"/>
    </row>
    <row r="208" spans="1:7" outlineLevel="1">
      <c r="A208" s="1280"/>
      <c r="B208" s="723" t="str">
        <f>'[5]EXP_HUA-Průměry'!$J$55</f>
        <v>Expozice v selhání</v>
      </c>
      <c r="C208" s="724">
        <f>'[5]EXP_HUA-Průměry'!J68/1000</f>
        <v>0</v>
      </c>
      <c r="D208" s="725" t="str">
        <f>'[5]EXP_HUA-Průměry'!$A$69</f>
        <v>7 měsíců</v>
      </c>
      <c r="E208" s="529">
        <f>'[5]EXP_HUA-Průměry'!J69/1000</f>
        <v>0</v>
      </c>
      <c r="F208" s="733"/>
      <c r="G208" s="1162"/>
    </row>
    <row r="209" spans="1:7" outlineLevel="1">
      <c r="A209" s="1280"/>
      <c r="B209" s="723"/>
      <c r="C209" s="734"/>
      <c r="D209" s="735" t="str">
        <f>'[5]EXP_HUA-Průměry'!$A$70</f>
        <v>8 měsíců</v>
      </c>
      <c r="E209" s="525">
        <f>'[5]EXP_HUA-Průměry'!J70/1000</f>
        <v>0</v>
      </c>
      <c r="F209" s="733"/>
      <c r="G209" s="1162"/>
    </row>
    <row r="210" spans="1:7" outlineLevel="1">
      <c r="A210" s="1280"/>
      <c r="B210" s="723"/>
      <c r="C210" s="734"/>
      <c r="D210" s="735" t="str">
        <f>'[5]EXP_HUA-Průměry'!$A$71</f>
        <v>9 měsíců</v>
      </c>
      <c r="E210" s="525">
        <f>'[5]EXP_HUA-Průměry'!J71/1000</f>
        <v>0</v>
      </c>
      <c r="F210" s="733"/>
      <c r="G210" s="1162"/>
    </row>
    <row r="211" spans="1:7" outlineLevel="1">
      <c r="A211" s="1280"/>
      <c r="B211" s="723"/>
      <c r="C211" s="734"/>
      <c r="D211" s="735" t="str">
        <f>'[5]EXP_HUA-Průměry'!$A$72</f>
        <v>10 měsíců</v>
      </c>
      <c r="E211" s="525">
        <f>'[5]EXP_HUA-Průměry'!J72/1000</f>
        <v>0</v>
      </c>
      <c r="F211" s="733"/>
      <c r="G211" s="1162"/>
    </row>
    <row r="212" spans="1:7" outlineLevel="1">
      <c r="A212" s="1280"/>
      <c r="B212" s="723"/>
      <c r="C212" s="734"/>
      <c r="D212" s="735" t="str">
        <f>'[5]EXP_HUA-Průměry'!$A$73</f>
        <v>11 měsíců</v>
      </c>
      <c r="E212" s="525">
        <f>'[5]EXP_HUA-Průměry'!J73/1000</f>
        <v>0</v>
      </c>
      <c r="F212" s="733"/>
      <c r="G212" s="1162"/>
    </row>
    <row r="213" spans="1:7" ht="15.75" outlineLevel="1" thickBot="1">
      <c r="A213" s="1280"/>
      <c r="B213" s="726"/>
      <c r="C213" s="528"/>
      <c r="D213" s="737" t="str">
        <f>'[5]EXP_HUA-Průměry'!$A$74</f>
        <v>12 měsíců</v>
      </c>
      <c r="E213" s="530">
        <f>'[5]EXP_HUA-Průměry'!J74/1000</f>
        <v>0</v>
      </c>
      <c r="F213" s="733"/>
      <c r="G213" s="1162"/>
    </row>
    <row r="214" spans="1:7" outlineLevel="1">
      <c r="A214" s="1280"/>
      <c r="B214" s="723" t="str">
        <f>'[5]EXP_HUA-Průměry'!$K$55</f>
        <v>Ostatní expozice</v>
      </c>
      <c r="C214" s="724">
        <f>'[5]EXP_HUA-Průměry'!K68/1000</f>
        <v>145340.3547213843</v>
      </c>
      <c r="D214" s="725" t="str">
        <f>'[5]EXP_HUA-Průměry'!$A$69</f>
        <v>7 měsíců</v>
      </c>
      <c r="E214" s="529">
        <f>'[5]EXP_HUA-Průměry'!K69/1000</f>
        <v>0</v>
      </c>
      <c r="F214" s="733"/>
      <c r="G214" s="1162"/>
    </row>
    <row r="215" spans="1:7" outlineLevel="1">
      <c r="A215" s="1280"/>
      <c r="B215" s="723"/>
      <c r="C215" s="734"/>
      <c r="D215" s="735" t="str">
        <f>'[5]EXP_HUA-Průměry'!$A$70</f>
        <v>8 měsíců</v>
      </c>
      <c r="E215" s="525">
        <f>'[5]EXP_HUA-Průměry'!K70/1000</f>
        <v>0</v>
      </c>
      <c r="F215" s="733"/>
      <c r="G215" s="1162"/>
    </row>
    <row r="216" spans="1:7" outlineLevel="1">
      <c r="A216" s="1280"/>
      <c r="B216" s="723"/>
      <c r="C216" s="734"/>
      <c r="D216" s="735" t="str">
        <f>'[5]EXP_HUA-Průměry'!$A$71</f>
        <v>9 měsíců</v>
      </c>
      <c r="E216" s="525">
        <f>'[5]EXP_HUA-Průměry'!K71/1000</f>
        <v>0</v>
      </c>
      <c r="F216" s="733"/>
      <c r="G216" s="1162"/>
    </row>
    <row r="217" spans="1:7" outlineLevel="1">
      <c r="A217" s="1248"/>
      <c r="B217" s="723"/>
      <c r="C217" s="734"/>
      <c r="D217" s="735" t="str">
        <f>'[5]EXP_HUA-Průměry'!$A$72</f>
        <v>10 měsíců</v>
      </c>
      <c r="E217" s="525">
        <f>'[5]EXP_HUA-Průměry'!K72/1000</f>
        <v>0</v>
      </c>
      <c r="F217" s="733"/>
      <c r="G217" s="1162"/>
    </row>
    <row r="218" spans="1:7" outlineLevel="1">
      <c r="A218" s="1248"/>
      <c r="B218" s="723"/>
      <c r="C218" s="734"/>
      <c r="D218" s="735" t="str">
        <f>'[5]EXP_HUA-Průměry'!$A$73</f>
        <v>11 měsíců</v>
      </c>
      <c r="E218" s="525">
        <f>'[5]EXP_HUA-Průměry'!K73/1000</f>
        <v>0</v>
      </c>
      <c r="F218" s="532"/>
      <c r="G218" s="1162"/>
    </row>
    <row r="219" spans="1:7" ht="15.75" outlineLevel="1" thickBot="1">
      <c r="A219" s="1249"/>
      <c r="B219" s="726"/>
      <c r="C219" s="528"/>
      <c r="D219" s="737" t="str">
        <f>'[5]EXP_HUA-Průměry'!$A$74</f>
        <v>12 měsíců</v>
      </c>
      <c r="E219" s="530">
        <f>'[5]EXP_HUA-Průměry'!K74/1000</f>
        <v>145340.3547213843</v>
      </c>
      <c r="F219" s="530"/>
      <c r="G219" s="1162"/>
    </row>
    <row r="220" spans="1:7">
      <c r="A220" s="1247" t="str">
        <f>'[5]EXP_HUA-Průměry'!$A$75</f>
        <v>Do 2 let</v>
      </c>
      <c r="B220" s="723" t="str">
        <f>'[5]EXP_HUA-Průměry'!$C$55</f>
        <v>Expozice vůči centrálním vládám</v>
      </c>
      <c r="C220" s="724">
        <f>'[5]EXP_HUA-Průměry'!C75/1000</f>
        <v>2436776.3551899996</v>
      </c>
      <c r="D220" s="725" t="str">
        <f>'[5]EXP_HUA-Průměry'!$A$76</f>
        <v>1 - 1,5 roku</v>
      </c>
      <c r="E220" s="529">
        <f>'[5]EXP_HUA-Průměry'!C76/1000</f>
        <v>289767.71460000001</v>
      </c>
      <c r="F220" s="532"/>
      <c r="G220" s="1162"/>
    </row>
    <row r="221" spans="1:7" ht="15.75" outlineLevel="1" thickBot="1">
      <c r="A221" s="1248"/>
      <c r="B221" s="726"/>
      <c r="C221" s="528"/>
      <c r="D221" s="727" t="str">
        <f>'[5]EXP_HUA-Průměry'!$A$77</f>
        <v>1,5 - 2 roky</v>
      </c>
      <c r="E221" s="530">
        <f>'[5]EXP_HUA-Průměry'!C77/1000</f>
        <v>2147008.64059</v>
      </c>
      <c r="F221" s="733"/>
      <c r="G221" s="1162"/>
    </row>
    <row r="222" spans="1:7" outlineLevel="1">
      <c r="A222" s="1248"/>
      <c r="B222" s="728" t="str">
        <f>'[5]EXP_HUA-Průměry'!$D$55</f>
        <v>Expozice vůči centrálním bankám</v>
      </c>
      <c r="C222" s="724">
        <f>'[5]EXP_HUA-Průměry'!D75/1000</f>
        <v>0</v>
      </c>
      <c r="D222" s="725" t="str">
        <f>'[5]EXP_HUA-Průměry'!$A$76</f>
        <v>1 - 1,5 roku</v>
      </c>
      <c r="E222" s="529">
        <f>'[5]EXP_HUA-Průměry'!D76/1000</f>
        <v>0</v>
      </c>
      <c r="F222" s="733"/>
      <c r="G222" s="1162"/>
    </row>
    <row r="223" spans="1:7" ht="15.75" outlineLevel="1" thickBot="1">
      <c r="A223" s="1248"/>
      <c r="B223" s="726"/>
      <c r="C223" s="528"/>
      <c r="D223" s="727" t="str">
        <f>'[5]EXP_HUA-Průměry'!$A$77</f>
        <v>1,5 - 2 roky</v>
      </c>
      <c r="E223" s="530">
        <f>'[5]EXP_HUA-Průměry'!D77/1000</f>
        <v>0</v>
      </c>
      <c r="F223" s="733"/>
      <c r="G223" s="1162"/>
    </row>
    <row r="224" spans="1:7" outlineLevel="1">
      <c r="A224" s="1248"/>
      <c r="B224" s="728" t="str">
        <f>'[5]EXP_HUA-Průměry'!$E$55</f>
        <v>Expozice vůči subjektům veřejného sektoru</v>
      </c>
      <c r="C224" s="724">
        <f>'[5]EXP_HUA-Průměry'!E75/1000</f>
        <v>0</v>
      </c>
      <c r="D224" s="725" t="str">
        <f>'[5]EXP_HUA-Průměry'!$A$76</f>
        <v>1 - 1,5 roku</v>
      </c>
      <c r="E224" s="529">
        <f>'[5]EXP_HUA-Průměry'!E76/1000</f>
        <v>0</v>
      </c>
      <c r="F224" s="733"/>
      <c r="G224" s="1162"/>
    </row>
    <row r="225" spans="1:7" ht="15.75" outlineLevel="1" thickBot="1">
      <c r="A225" s="1248"/>
      <c r="B225" s="726"/>
      <c r="C225" s="528"/>
      <c r="D225" s="727" t="str">
        <f>'[5]EXP_HUA-Průměry'!$A$77</f>
        <v>1,5 - 2 roky</v>
      </c>
      <c r="E225" s="530">
        <f>'[5]EXP_HUA-Průměry'!E77/1000</f>
        <v>0</v>
      </c>
      <c r="F225" s="733"/>
      <c r="G225" s="1162"/>
    </row>
    <row r="226" spans="1:7" outlineLevel="1">
      <c r="A226" s="1248"/>
      <c r="B226" s="728" t="str">
        <f>'[5]EXP_HUA-Průměry'!$F$55</f>
        <v>Expozice vůči mezinárodním rozvojovým bankám</v>
      </c>
      <c r="C226" s="724">
        <f>'[5]EXP_HUA-Průměry'!F75/1000</f>
        <v>147087.61624999996</v>
      </c>
      <c r="D226" s="725" t="str">
        <f>'[5]EXP_HUA-Průměry'!$A$76</f>
        <v>1 - 1,5 roku</v>
      </c>
      <c r="E226" s="529">
        <f>'[5]EXP_HUA-Průměry'!F76/1000</f>
        <v>0</v>
      </c>
      <c r="F226" s="733"/>
      <c r="G226" s="1162"/>
    </row>
    <row r="227" spans="1:7" ht="15.75" outlineLevel="1" thickBot="1">
      <c r="A227" s="1248"/>
      <c r="B227" s="726"/>
      <c r="C227" s="528"/>
      <c r="D227" s="727" t="str">
        <f>'[5]EXP_HUA-Průměry'!$A$77</f>
        <v>1,5 - 2 roky</v>
      </c>
      <c r="E227" s="530">
        <f>'[5]EXP_HUA-Průměry'!F77/1000</f>
        <v>147087.61624999996</v>
      </c>
      <c r="F227" s="733"/>
      <c r="G227" s="1162"/>
    </row>
    <row r="228" spans="1:7" outlineLevel="1">
      <c r="A228" s="1248"/>
      <c r="B228" s="728" t="str">
        <f>'[5]EXP_HUA-Průměry'!$G$55</f>
        <v>Expozice vůči institucím</v>
      </c>
      <c r="C228" s="724">
        <f>'[5]EXP_HUA-Průměry'!G75/1000</f>
        <v>343626.27067985031</v>
      </c>
      <c r="D228" s="725" t="str">
        <f>'[5]EXP_HUA-Průměry'!$A$76</f>
        <v>1 - 1,5 roku</v>
      </c>
      <c r="E228" s="529">
        <f>'[5]EXP_HUA-Průměry'!G76/1000</f>
        <v>290605.2092582304</v>
      </c>
      <c r="F228" s="733"/>
      <c r="G228" s="1162"/>
    </row>
    <row r="229" spans="1:7" ht="15.75" outlineLevel="1" thickBot="1">
      <c r="A229" s="1248"/>
      <c r="B229" s="726"/>
      <c r="C229" s="528"/>
      <c r="D229" s="727" t="str">
        <f>'[5]EXP_HUA-Průměry'!$A$77</f>
        <v>1,5 - 2 roky</v>
      </c>
      <c r="E229" s="530">
        <f>'[5]EXP_HUA-Průměry'!G77/1000</f>
        <v>53021.061421619997</v>
      </c>
      <c r="F229" s="733"/>
      <c r="G229" s="1162"/>
    </row>
    <row r="230" spans="1:7" outlineLevel="1">
      <c r="A230" s="1248"/>
      <c r="B230" s="728" t="str">
        <f>'[5]EXP_HUA-Průměry'!$H$55</f>
        <v>Expozice vůči podnikům</v>
      </c>
      <c r="C230" s="724">
        <f>'[5]EXP_HUA-Průměry'!H75/1000</f>
        <v>1813937.8114690175</v>
      </c>
      <c r="D230" s="725" t="str">
        <f>'[5]EXP_HUA-Průměry'!$A$76</f>
        <v>1 - 1,5 roku</v>
      </c>
      <c r="E230" s="529">
        <f>'[5]EXP_HUA-Průměry'!H76/1000</f>
        <v>612202.76371719246</v>
      </c>
      <c r="F230" s="733"/>
      <c r="G230" s="1162"/>
    </row>
    <row r="231" spans="1:7" ht="15.75" outlineLevel="1" thickBot="1">
      <c r="A231" s="1248"/>
      <c r="B231" s="726"/>
      <c r="C231" s="528"/>
      <c r="D231" s="727" t="str">
        <f>'[5]EXP_HUA-Průměry'!$A$77</f>
        <v>1,5 - 2 roky</v>
      </c>
      <c r="E231" s="530">
        <f>'[5]EXP_HUA-Průměry'!H77/1000</f>
        <v>1201735.0477518248</v>
      </c>
      <c r="F231" s="733"/>
      <c r="G231" s="1162"/>
    </row>
    <row r="232" spans="1:7" outlineLevel="1">
      <c r="A232" s="1248"/>
      <c r="B232" s="728" t="str">
        <f>'[5]EXP_HUA-Průměry'!$I$55</f>
        <v>Expozice v krytých dluhopisech</v>
      </c>
      <c r="C232" s="724">
        <f>'[5]EXP_HUA-Průměry'!I75/1000</f>
        <v>0</v>
      </c>
      <c r="D232" s="725" t="str">
        <f>'[5]EXP_HUA-Průměry'!$A$76</f>
        <v>1 - 1,5 roku</v>
      </c>
      <c r="E232" s="529">
        <f>'[5]EXP_HUA-Průměry'!I76/1000</f>
        <v>0</v>
      </c>
      <c r="F232" s="733"/>
      <c r="G232" s="1162"/>
    </row>
    <row r="233" spans="1:7" ht="15.75" outlineLevel="1" thickBot="1">
      <c r="A233" s="1248"/>
      <c r="B233" s="726"/>
      <c r="C233" s="528"/>
      <c r="D233" s="727" t="str">
        <f>'[5]EXP_HUA-Průměry'!$A$77</f>
        <v>1,5 - 2 roky</v>
      </c>
      <c r="E233" s="530">
        <f>'[5]EXP_HUA-Průměry'!I77/1000</f>
        <v>0</v>
      </c>
      <c r="F233" s="733"/>
      <c r="G233" s="1162"/>
    </row>
    <row r="234" spans="1:7" outlineLevel="1">
      <c r="A234" s="1248"/>
      <c r="B234" s="728" t="str">
        <f>'[5]EXP_HUA-Průměry'!$J$55</f>
        <v>Expozice v selhání</v>
      </c>
      <c r="C234" s="724">
        <f>'[5]EXP_HUA-Průměry'!J75/1000</f>
        <v>0</v>
      </c>
      <c r="D234" s="725" t="str">
        <f>'[5]EXP_HUA-Průměry'!$A$76</f>
        <v>1 - 1,5 roku</v>
      </c>
      <c r="E234" s="529">
        <f>'[5]EXP_HUA-Průměry'!J76/1000</f>
        <v>0</v>
      </c>
      <c r="F234" s="733"/>
      <c r="G234" s="1162"/>
    </row>
    <row r="235" spans="1:7" ht="15.75" outlineLevel="1" thickBot="1">
      <c r="A235" s="1248"/>
      <c r="B235" s="726"/>
      <c r="C235" s="528"/>
      <c r="D235" s="727" t="str">
        <f>'[5]EXP_HUA-Průměry'!$A$77</f>
        <v>1,5 - 2 roky</v>
      </c>
      <c r="E235" s="530">
        <f>'[5]EXP_HUA-Průměry'!J77/1000</f>
        <v>0</v>
      </c>
      <c r="F235" s="733"/>
      <c r="G235" s="1162"/>
    </row>
    <row r="236" spans="1:7" outlineLevel="1">
      <c r="A236" s="1248"/>
      <c r="B236" s="728" t="str">
        <f>'[5]EXP_HUA-Průměry'!$K$55</f>
        <v>Ostatní expozice</v>
      </c>
      <c r="C236" s="724">
        <f>'[5]EXP_HUA-Průměry'!K75/1000</f>
        <v>0</v>
      </c>
      <c r="D236" s="725" t="str">
        <f>'[5]EXP_HUA-Průměry'!$A$76</f>
        <v>1 - 1,5 roku</v>
      </c>
      <c r="E236" s="529">
        <f>'[5]EXP_HUA-Průměry'!K76/1000</f>
        <v>0</v>
      </c>
      <c r="F236" s="733"/>
      <c r="G236" s="1162"/>
    </row>
    <row r="237" spans="1:7" ht="15.75" outlineLevel="1" thickBot="1">
      <c r="A237" s="1249"/>
      <c r="B237" s="726"/>
      <c r="C237" s="528"/>
      <c r="D237" s="727" t="str">
        <f>'[5]EXP_HUA-Průměry'!$A$77</f>
        <v>1,5 - 2 roky</v>
      </c>
      <c r="E237" s="530">
        <f>'[5]EXP_HUA-Průměry'!K77/1000</f>
        <v>0</v>
      </c>
      <c r="F237" s="733"/>
      <c r="G237" s="1162"/>
    </row>
    <row r="238" spans="1:7">
      <c r="A238" s="1247" t="str">
        <f>'[5]EXP_HUA-Průměry'!$A$78</f>
        <v>Do 5 let</v>
      </c>
      <c r="B238" s="723" t="str">
        <f>'[5]EXP_HUA-Průměry'!$C$55</f>
        <v>Expozice vůči centrálním vládám</v>
      </c>
      <c r="C238" s="724">
        <f>'[5]EXP_HUA-Průměry'!C78/1000</f>
        <v>1001538.4153975968</v>
      </c>
      <c r="D238" s="725" t="str">
        <f>'[5]EXP_HUA-Průměry'!$A$79</f>
        <v>2 - 3 roky</v>
      </c>
      <c r="E238" s="529">
        <f>'[5]EXP_HUA-Průměry'!C79/1000</f>
        <v>524966.60492944485</v>
      </c>
      <c r="F238" s="733"/>
      <c r="G238" s="1162"/>
    </row>
    <row r="239" spans="1:7" outlineLevel="1">
      <c r="A239" s="1248"/>
      <c r="B239" s="723"/>
      <c r="C239" s="734"/>
      <c r="D239" s="735" t="str">
        <f>'[5]EXP_HUA-Průměry'!$A$80</f>
        <v>3 - 4 roky</v>
      </c>
      <c r="E239" s="525">
        <f>'[5]EXP_HUA-Průměry'!C80/1000</f>
        <v>285943.02854904474</v>
      </c>
      <c r="F239" s="733"/>
      <c r="G239" s="1162"/>
    </row>
    <row r="240" spans="1:7" ht="15.75" outlineLevel="1" thickBot="1">
      <c r="A240" s="1248"/>
      <c r="B240" s="726"/>
      <c r="C240" s="528"/>
      <c r="D240" s="736" t="str">
        <f>'[5]EXP_HUA-Průměry'!$A$81</f>
        <v>4 - 5 let</v>
      </c>
      <c r="E240" s="528">
        <f>'[5]EXP_HUA-Průměry'!C81/1000</f>
        <v>190628.78191910751</v>
      </c>
      <c r="F240" s="733"/>
      <c r="G240" s="1162"/>
    </row>
    <row r="241" spans="1:7" outlineLevel="1">
      <c r="A241" s="1248"/>
      <c r="B241" s="723" t="str">
        <f>'[5]EXP_HUA-Průměry'!$D$55</f>
        <v>Expozice vůči centrálním bankám</v>
      </c>
      <c r="C241" s="724">
        <f>'[5]EXP_HUA-Průměry'!D78/1000</f>
        <v>0</v>
      </c>
      <c r="D241" s="725" t="str">
        <f>'[5]EXP_HUA-Průměry'!$A$79</f>
        <v>2 - 3 roky</v>
      </c>
      <c r="E241" s="529">
        <f>'[5]EXP_HUA-Průměry'!D79/1000</f>
        <v>0</v>
      </c>
      <c r="F241" s="733"/>
      <c r="G241" s="1162"/>
    </row>
    <row r="242" spans="1:7" outlineLevel="1">
      <c r="A242" s="1248"/>
      <c r="B242" s="723"/>
      <c r="C242" s="734"/>
      <c r="D242" s="735" t="str">
        <f>'[5]EXP_HUA-Průměry'!$A$80</f>
        <v>3 - 4 roky</v>
      </c>
      <c r="E242" s="525">
        <f>'[5]EXP_HUA-Průměry'!D80/1000</f>
        <v>0</v>
      </c>
      <c r="F242" s="733"/>
      <c r="G242" s="1162"/>
    </row>
    <row r="243" spans="1:7" ht="15.75" outlineLevel="1" thickBot="1">
      <c r="A243" s="1248"/>
      <c r="B243" s="726"/>
      <c r="C243" s="528"/>
      <c r="D243" s="736" t="str">
        <f>'[5]EXP_HUA-Průměry'!$A$81</f>
        <v>4 - 5 let</v>
      </c>
      <c r="E243" s="528">
        <f>'[5]EXP_HUA-Průměry'!D81/1000</f>
        <v>0</v>
      </c>
      <c r="F243" s="733"/>
      <c r="G243" s="1162"/>
    </row>
    <row r="244" spans="1:7" outlineLevel="1">
      <c r="A244" s="1248"/>
      <c r="B244" s="723" t="str">
        <f>'[5]EXP_HUA-Průměry'!$E$55</f>
        <v>Expozice vůči subjektům veřejného sektoru</v>
      </c>
      <c r="C244" s="724">
        <f>'[5]EXP_HUA-Průměry'!E78/1000</f>
        <v>0</v>
      </c>
      <c r="D244" s="725" t="str">
        <f>'[5]EXP_HUA-Průměry'!$A$79</f>
        <v>2 - 3 roky</v>
      </c>
      <c r="E244" s="529">
        <f>'[5]EXP_HUA-Průměry'!E79/1000</f>
        <v>0</v>
      </c>
      <c r="F244" s="733"/>
      <c r="G244" s="1162"/>
    </row>
    <row r="245" spans="1:7" outlineLevel="1">
      <c r="A245" s="1248"/>
      <c r="B245" s="723"/>
      <c r="C245" s="734"/>
      <c r="D245" s="735" t="str">
        <f>'[5]EXP_HUA-Průměry'!$A$80</f>
        <v>3 - 4 roky</v>
      </c>
      <c r="E245" s="525">
        <f>'[5]EXP_HUA-Průměry'!E80/1000</f>
        <v>0</v>
      </c>
      <c r="F245" s="733"/>
      <c r="G245" s="1162"/>
    </row>
    <row r="246" spans="1:7" ht="15.75" outlineLevel="1" thickBot="1">
      <c r="A246" s="1248"/>
      <c r="B246" s="726"/>
      <c r="C246" s="528"/>
      <c r="D246" s="736" t="str">
        <f>'[5]EXP_HUA-Průměry'!$A$81</f>
        <v>4 - 5 let</v>
      </c>
      <c r="E246" s="528">
        <f>'[5]EXP_HUA-Průměry'!E81/1000</f>
        <v>0</v>
      </c>
      <c r="F246" s="733"/>
      <c r="G246" s="1162"/>
    </row>
    <row r="247" spans="1:7" outlineLevel="1">
      <c r="A247" s="1248"/>
      <c r="B247" s="723" t="str">
        <f>'[5]EXP_HUA-Průměry'!$F$55</f>
        <v>Expozice vůči mezinárodním rozvojovým bankám</v>
      </c>
      <c r="C247" s="724">
        <f>'[5]EXP_HUA-Průměry'!F78/1000</f>
        <v>206346.41474999997</v>
      </c>
      <c r="D247" s="725" t="str">
        <f>'[5]EXP_HUA-Průměry'!$A$79</f>
        <v>2 - 3 roky</v>
      </c>
      <c r="E247" s="529">
        <f>'[5]EXP_HUA-Průměry'!F79/1000</f>
        <v>145068.84874999998</v>
      </c>
      <c r="F247" s="733"/>
      <c r="G247" s="1162"/>
    </row>
    <row r="248" spans="1:7" outlineLevel="1">
      <c r="A248" s="1248"/>
      <c r="B248" s="723"/>
      <c r="C248" s="734"/>
      <c r="D248" s="735" t="str">
        <f>'[5]EXP_HUA-Průměry'!$A$80</f>
        <v>3 - 4 roky</v>
      </c>
      <c r="E248" s="525">
        <f>'[5]EXP_HUA-Průměry'!F80/1000</f>
        <v>0</v>
      </c>
      <c r="F248" s="733"/>
      <c r="G248" s="1162"/>
    </row>
    <row r="249" spans="1:7" ht="15.75" outlineLevel="1" thickBot="1">
      <c r="A249" s="1248"/>
      <c r="B249" s="726"/>
      <c r="C249" s="528"/>
      <c r="D249" s="736" t="str">
        <f>'[5]EXP_HUA-Průměry'!$A$81</f>
        <v>4 - 5 let</v>
      </c>
      <c r="E249" s="528">
        <f>'[5]EXP_HUA-Průměry'!F81/1000</f>
        <v>61277.565999999999</v>
      </c>
      <c r="F249" s="733"/>
      <c r="G249" s="1162"/>
    </row>
    <row r="250" spans="1:7" outlineLevel="1">
      <c r="A250" s="1248"/>
      <c r="B250" s="723" t="str">
        <f>'[5]EXP_HUA-Průměry'!$G$55</f>
        <v>Expozice vůči institucím</v>
      </c>
      <c r="C250" s="724">
        <f>'[5]EXP_HUA-Průměry'!G78/1000</f>
        <v>402159.66749999998</v>
      </c>
      <c r="D250" s="725" t="str">
        <f>'[5]EXP_HUA-Průměry'!$A$79</f>
        <v>2 - 3 roky</v>
      </c>
      <c r="E250" s="529">
        <f>'[5]EXP_HUA-Průměry'!G79/1000</f>
        <v>383622.46750000003</v>
      </c>
      <c r="F250" s="733"/>
      <c r="G250" s="1162"/>
    </row>
    <row r="251" spans="1:7" outlineLevel="1">
      <c r="A251" s="1248"/>
      <c r="B251" s="723"/>
      <c r="C251" s="734"/>
      <c r="D251" s="735" t="str">
        <f>'[5]EXP_HUA-Průměry'!$A$80</f>
        <v>3 - 4 roky</v>
      </c>
      <c r="E251" s="525">
        <f>'[5]EXP_HUA-Průměry'!G80/1000</f>
        <v>17296</v>
      </c>
      <c r="F251" s="733"/>
      <c r="G251" s="1162"/>
    </row>
    <row r="252" spans="1:7" ht="15.75" outlineLevel="1" thickBot="1">
      <c r="A252" s="1248"/>
      <c r="B252" s="726"/>
      <c r="C252" s="528"/>
      <c r="D252" s="736" t="str">
        <f>'[5]EXP_HUA-Průměry'!$A$81</f>
        <v>4 - 5 let</v>
      </c>
      <c r="E252" s="528">
        <f>'[5]EXP_HUA-Průměry'!G81/1000</f>
        <v>1241.2</v>
      </c>
      <c r="F252" s="733"/>
      <c r="G252" s="1162"/>
    </row>
    <row r="253" spans="1:7" outlineLevel="1">
      <c r="A253" s="1248"/>
      <c r="B253" s="723" t="str">
        <f>'[5]EXP_HUA-Průměry'!$H$55</f>
        <v>Expozice vůči podnikům</v>
      </c>
      <c r="C253" s="724">
        <f>'[5]EXP_HUA-Průměry'!H78/1000</f>
        <v>3338915.8994103549</v>
      </c>
      <c r="D253" s="725" t="str">
        <f>'[5]EXP_HUA-Průměry'!$A$79</f>
        <v>2 - 3 roky</v>
      </c>
      <c r="E253" s="529">
        <f>'[5]EXP_HUA-Průměry'!H79/1000</f>
        <v>537392.49625920248</v>
      </c>
      <c r="F253" s="733"/>
      <c r="G253" s="1162"/>
    </row>
    <row r="254" spans="1:7" outlineLevel="1">
      <c r="A254" s="1248"/>
      <c r="B254" s="723"/>
      <c r="C254" s="734"/>
      <c r="D254" s="735" t="str">
        <f>'[5]EXP_HUA-Průměry'!$A$80</f>
        <v>3 - 4 roky</v>
      </c>
      <c r="E254" s="525">
        <f>'[5]EXP_HUA-Průměry'!H80/1000</f>
        <v>42619.540070957402</v>
      </c>
      <c r="F254" s="733"/>
      <c r="G254" s="1162"/>
    </row>
    <row r="255" spans="1:7" ht="15.75" outlineLevel="1" thickBot="1">
      <c r="A255" s="1248"/>
      <c r="B255" s="726"/>
      <c r="C255" s="528"/>
      <c r="D255" s="736" t="str">
        <f>'[5]EXP_HUA-Průměry'!$A$81</f>
        <v>4 - 5 let</v>
      </c>
      <c r="E255" s="528">
        <f>'[5]EXP_HUA-Průměry'!H81/1000</f>
        <v>2758903.8630801947</v>
      </c>
      <c r="F255" s="733"/>
      <c r="G255" s="1162"/>
    </row>
    <row r="256" spans="1:7" outlineLevel="1">
      <c r="A256" s="1248"/>
      <c r="B256" s="723" t="str">
        <f>'[5]EXP_HUA-Průměry'!$I$55</f>
        <v>Expozice v krytých dluhopisech</v>
      </c>
      <c r="C256" s="724">
        <f>'[5]EXP_HUA-Průměry'!I78/1000</f>
        <v>0</v>
      </c>
      <c r="D256" s="725" t="str">
        <f>'[5]EXP_HUA-Průměry'!$A$79</f>
        <v>2 - 3 roky</v>
      </c>
      <c r="E256" s="529">
        <f>'[5]EXP_HUA-Průměry'!I79/1000</f>
        <v>0</v>
      </c>
      <c r="F256" s="733"/>
      <c r="G256" s="1162"/>
    </row>
    <row r="257" spans="1:7" outlineLevel="1">
      <c r="A257" s="1248"/>
      <c r="B257" s="723"/>
      <c r="C257" s="734"/>
      <c r="D257" s="735" t="str">
        <f>'[5]EXP_HUA-Průměry'!$A$80</f>
        <v>3 - 4 roky</v>
      </c>
      <c r="E257" s="525">
        <f>'[5]EXP_HUA-Průměry'!I80/1000</f>
        <v>0</v>
      </c>
      <c r="F257" s="733"/>
      <c r="G257" s="1162"/>
    </row>
    <row r="258" spans="1:7" ht="15.75" outlineLevel="1" thickBot="1">
      <c r="A258" s="1248"/>
      <c r="B258" s="726"/>
      <c r="C258" s="528"/>
      <c r="D258" s="736" t="str">
        <f>'[5]EXP_HUA-Průměry'!$A$81</f>
        <v>4 - 5 let</v>
      </c>
      <c r="E258" s="528">
        <f>'[5]EXP_HUA-Průměry'!I81/1000</f>
        <v>0</v>
      </c>
      <c r="F258" s="733"/>
      <c r="G258" s="1162"/>
    </row>
    <row r="259" spans="1:7" outlineLevel="1">
      <c r="A259" s="1248"/>
      <c r="B259" s="723" t="str">
        <f>'[5]EXP_HUA-Průměry'!$J$55</f>
        <v>Expozice v selhání</v>
      </c>
      <c r="C259" s="724">
        <f>'[5]EXP_HUA-Průměry'!J78/1000</f>
        <v>0</v>
      </c>
      <c r="D259" s="725" t="str">
        <f>'[5]EXP_HUA-Průměry'!$A$79</f>
        <v>2 - 3 roky</v>
      </c>
      <c r="E259" s="529">
        <f>'[5]EXP_HUA-Průměry'!J79/1000</f>
        <v>0</v>
      </c>
      <c r="F259" s="733"/>
      <c r="G259" s="1162"/>
    </row>
    <row r="260" spans="1:7" outlineLevel="1">
      <c r="A260" s="1248"/>
      <c r="B260" s="723"/>
      <c r="C260" s="734"/>
      <c r="D260" s="735" t="str">
        <f>'[5]EXP_HUA-Průměry'!$A$80</f>
        <v>3 - 4 roky</v>
      </c>
      <c r="E260" s="525">
        <f>'[5]EXP_HUA-Průměry'!J80/1000</f>
        <v>0</v>
      </c>
      <c r="F260" s="733"/>
      <c r="G260" s="1162"/>
    </row>
    <row r="261" spans="1:7" ht="15.75" outlineLevel="1" thickBot="1">
      <c r="A261" s="1248"/>
      <c r="B261" s="726"/>
      <c r="C261" s="528"/>
      <c r="D261" s="736" t="str">
        <f>'[5]EXP_HUA-Průměry'!$A$81</f>
        <v>4 - 5 let</v>
      </c>
      <c r="E261" s="528">
        <f>'[5]EXP_HUA-Průměry'!J81/1000</f>
        <v>0</v>
      </c>
      <c r="F261" s="733"/>
      <c r="G261" s="1162"/>
    </row>
    <row r="262" spans="1:7" outlineLevel="1">
      <c r="A262" s="1248"/>
      <c r="B262" s="723" t="str">
        <f>'[5]EXP_HUA-Průměry'!$K$55</f>
        <v>Ostatní expozice</v>
      </c>
      <c r="C262" s="724">
        <f>'[5]EXP_HUA-Průměry'!K78/1000</f>
        <v>0</v>
      </c>
      <c r="D262" s="725" t="str">
        <f>'[5]EXP_HUA-Průměry'!$A$79</f>
        <v>2 - 3 roky</v>
      </c>
      <c r="E262" s="529">
        <f>'[5]EXP_HUA-Průměry'!K79/1000</f>
        <v>0</v>
      </c>
      <c r="F262" s="733"/>
      <c r="G262" s="1162"/>
    </row>
    <row r="263" spans="1:7" outlineLevel="1">
      <c r="A263" s="1248"/>
      <c r="B263" s="723"/>
      <c r="C263" s="734"/>
      <c r="D263" s="735" t="str">
        <f>'[5]EXP_HUA-Průměry'!$A$80</f>
        <v>3 - 4 roky</v>
      </c>
      <c r="E263" s="525">
        <f>'[5]EXP_HUA-Průměry'!K80/1000</f>
        <v>0</v>
      </c>
      <c r="F263" s="733"/>
      <c r="G263" s="1162"/>
    </row>
    <row r="264" spans="1:7" ht="15.75" outlineLevel="1" thickBot="1">
      <c r="A264" s="1249"/>
      <c r="B264" s="726"/>
      <c r="C264" s="528"/>
      <c r="D264" s="736" t="str">
        <f>'[5]EXP_HUA-Průměry'!$A$81</f>
        <v>4 - 5 let</v>
      </c>
      <c r="E264" s="528">
        <f>'[5]EXP_HUA-Průměry'!K81/1000</f>
        <v>0</v>
      </c>
      <c r="F264" s="738"/>
      <c r="G264" s="1162"/>
    </row>
    <row r="265" spans="1:7">
      <c r="A265" s="1247" t="str">
        <f>'[5]EXP_HUA-Průměry'!$A$82</f>
        <v>Nad 5 let</v>
      </c>
      <c r="B265" s="723" t="str">
        <f>'[5]EXP_HUA-Průměry'!$C$55</f>
        <v>Expozice vůči centrálním vládám</v>
      </c>
      <c r="C265" s="724">
        <f>'[5]EXP_HUA-Průměry'!C82/1000</f>
        <v>2163946.8025684049</v>
      </c>
      <c r="D265" s="725" t="str">
        <f>'[5]EXP_HUA-Průměry'!$A$83</f>
        <v>5 - 6 let</v>
      </c>
      <c r="E265" s="529">
        <f>'[5]EXP_HUA-Průměry'!C83/1000</f>
        <v>452684.44721920247</v>
      </c>
      <c r="F265" s="739"/>
      <c r="G265" s="1162"/>
    </row>
    <row r="266" spans="1:7" outlineLevel="1">
      <c r="A266" s="1280"/>
      <c r="B266" s="723"/>
      <c r="C266" s="734"/>
      <c r="D266" s="735" t="str">
        <f>'[5]EXP_HUA-Průměry'!$A$84</f>
        <v>6 - 7 let</v>
      </c>
      <c r="E266" s="525">
        <f>'[5]EXP_HUA-Průměry'!C84/1000</f>
        <v>562479.41060975008</v>
      </c>
      <c r="F266" s="733"/>
      <c r="G266" s="1162"/>
    </row>
    <row r="267" spans="1:7" outlineLevel="1">
      <c r="A267" s="1280"/>
      <c r="B267" s="723"/>
      <c r="C267" s="734"/>
      <c r="D267" s="735" t="str">
        <f>'[5]EXP_HUA-Průměry'!$A$85</f>
        <v>7 - 8 let</v>
      </c>
      <c r="E267" s="525">
        <f>'[5]EXP_HUA-Průměry'!C85/1000</f>
        <v>1014315.5188394524</v>
      </c>
      <c r="F267" s="733"/>
      <c r="G267" s="1162"/>
    </row>
    <row r="268" spans="1:7" outlineLevel="1">
      <c r="A268" s="1280"/>
      <c r="B268" s="723"/>
      <c r="C268" s="734"/>
      <c r="D268" s="735" t="str">
        <f>'[5]EXP_HUA-Průměry'!$A$86</f>
        <v>8 - 9 let</v>
      </c>
      <c r="E268" s="525">
        <f>'[5]EXP_HUA-Průměry'!C86/1000</f>
        <v>16957.425899999998</v>
      </c>
      <c r="F268" s="733"/>
      <c r="G268" s="1162"/>
    </row>
    <row r="269" spans="1:7" outlineLevel="1">
      <c r="A269" s="1280"/>
      <c r="B269" s="723"/>
      <c r="C269" s="734"/>
      <c r="D269" s="735" t="str">
        <f>'[5]EXP_HUA-Průměry'!$A$87</f>
        <v>9 - 10 let</v>
      </c>
      <c r="E269" s="525">
        <f>'[5]EXP_HUA-Průměry'!C87/1000</f>
        <v>0</v>
      </c>
      <c r="F269" s="733"/>
      <c r="G269" s="1162"/>
    </row>
    <row r="270" spans="1:7" ht="15.75" outlineLevel="1" thickBot="1">
      <c r="A270" s="1280"/>
      <c r="B270" s="726"/>
      <c r="C270" s="528"/>
      <c r="D270" s="737" t="str">
        <f>'[5]EXP_HUA-Průměry'!$A$88</f>
        <v>více než 10 let</v>
      </c>
      <c r="E270" s="530">
        <f>'[5]EXP_HUA-Průměry'!C88/1000</f>
        <v>117510</v>
      </c>
      <c r="F270" s="733"/>
      <c r="G270" s="1162"/>
    </row>
    <row r="271" spans="1:7" outlineLevel="1">
      <c r="A271" s="1280"/>
      <c r="B271" s="723" t="str">
        <f>'[5]EXP_HUA-Průměry'!$D$55</f>
        <v>Expozice vůči centrálním bankám</v>
      </c>
      <c r="C271" s="724">
        <f>'[5]EXP_HUA-Průměry'!D82/1000</f>
        <v>0</v>
      </c>
      <c r="D271" s="725" t="str">
        <f>'[5]EXP_HUA-Průměry'!$A$83</f>
        <v>5 - 6 let</v>
      </c>
      <c r="E271" s="529">
        <f>'[5]EXP_HUA-Průměry'!D83/1000</f>
        <v>0</v>
      </c>
      <c r="F271" s="733"/>
      <c r="G271" s="1162"/>
    </row>
    <row r="272" spans="1:7" outlineLevel="1">
      <c r="A272" s="1280"/>
      <c r="B272" s="723"/>
      <c r="C272" s="734"/>
      <c r="D272" s="735" t="str">
        <f>'[5]EXP_HUA-Průměry'!$A$84</f>
        <v>6 - 7 let</v>
      </c>
      <c r="E272" s="525">
        <f>'[5]EXP_HUA-Průměry'!D84/1000</f>
        <v>0</v>
      </c>
      <c r="F272" s="733"/>
      <c r="G272" s="1162"/>
    </row>
    <row r="273" spans="1:7" outlineLevel="1">
      <c r="A273" s="1280"/>
      <c r="B273" s="723"/>
      <c r="C273" s="734"/>
      <c r="D273" s="735" t="str">
        <f>'[5]EXP_HUA-Průměry'!$A$85</f>
        <v>7 - 8 let</v>
      </c>
      <c r="E273" s="525">
        <f>'[5]EXP_HUA-Průměry'!D85/1000</f>
        <v>0</v>
      </c>
      <c r="F273" s="733"/>
      <c r="G273" s="1162"/>
    </row>
    <row r="274" spans="1:7" outlineLevel="1">
      <c r="A274" s="1280"/>
      <c r="B274" s="723"/>
      <c r="C274" s="734"/>
      <c r="D274" s="735" t="str">
        <f>'[5]EXP_HUA-Průměry'!$A$86</f>
        <v>8 - 9 let</v>
      </c>
      <c r="E274" s="525">
        <f>'[5]EXP_HUA-Průměry'!D86/1000</f>
        <v>0</v>
      </c>
      <c r="F274" s="733"/>
      <c r="G274" s="1162"/>
    </row>
    <row r="275" spans="1:7" outlineLevel="1">
      <c r="A275" s="1280"/>
      <c r="B275" s="723"/>
      <c r="C275" s="734"/>
      <c r="D275" s="735" t="str">
        <f>'[5]EXP_HUA-Průměry'!$A$87</f>
        <v>9 - 10 let</v>
      </c>
      <c r="E275" s="525">
        <f>'[5]EXP_HUA-Průměry'!D87/1000</f>
        <v>0</v>
      </c>
      <c r="F275" s="733"/>
      <c r="G275" s="1162"/>
    </row>
    <row r="276" spans="1:7" ht="15.75" outlineLevel="1" thickBot="1">
      <c r="A276" s="1280"/>
      <c r="B276" s="726"/>
      <c r="C276" s="528"/>
      <c r="D276" s="737" t="str">
        <f>'[5]EXP_HUA-Průměry'!$A$88</f>
        <v>více než 10 let</v>
      </c>
      <c r="E276" s="530">
        <f>'[5]EXP_HUA-Průměry'!D88/1000</f>
        <v>0</v>
      </c>
      <c r="F276" s="733"/>
      <c r="G276" s="1162"/>
    </row>
    <row r="277" spans="1:7" outlineLevel="1">
      <c r="A277" s="1280"/>
      <c r="B277" s="723" t="str">
        <f>'[5]EXP_HUA-Průměry'!$E$55</f>
        <v>Expozice vůči subjektům veřejného sektoru</v>
      </c>
      <c r="C277" s="724">
        <f>'[5]EXP_HUA-Průměry'!E82/1000</f>
        <v>0</v>
      </c>
      <c r="D277" s="725" t="str">
        <f>'[5]EXP_HUA-Průměry'!$A$83</f>
        <v>5 - 6 let</v>
      </c>
      <c r="E277" s="529">
        <f>'[5]EXP_HUA-Průměry'!E83/1000</f>
        <v>0</v>
      </c>
      <c r="F277" s="733"/>
      <c r="G277" s="1162"/>
    </row>
    <row r="278" spans="1:7" outlineLevel="1">
      <c r="A278" s="1280"/>
      <c r="B278" s="723"/>
      <c r="C278" s="734"/>
      <c r="D278" s="735" t="str">
        <f>'[5]EXP_HUA-Průměry'!$A$84</f>
        <v>6 - 7 let</v>
      </c>
      <c r="E278" s="525">
        <f>'[5]EXP_HUA-Průměry'!E84/1000</f>
        <v>0</v>
      </c>
      <c r="F278" s="733"/>
      <c r="G278" s="1162"/>
    </row>
    <row r="279" spans="1:7" outlineLevel="1">
      <c r="A279" s="1280"/>
      <c r="B279" s="723"/>
      <c r="C279" s="734"/>
      <c r="D279" s="735" t="str">
        <f>'[5]EXP_HUA-Průměry'!$A$85</f>
        <v>7 - 8 let</v>
      </c>
      <c r="E279" s="525">
        <f>'[5]EXP_HUA-Průměry'!E85/1000</f>
        <v>0</v>
      </c>
      <c r="F279" s="733"/>
      <c r="G279" s="1162"/>
    </row>
    <row r="280" spans="1:7" outlineLevel="1">
      <c r="A280" s="1280"/>
      <c r="B280" s="723"/>
      <c r="C280" s="734"/>
      <c r="D280" s="735" t="str">
        <f>'[5]EXP_HUA-Průměry'!$A$86</f>
        <v>8 - 9 let</v>
      </c>
      <c r="E280" s="525">
        <f>'[5]EXP_HUA-Průměry'!E86/1000</f>
        <v>0</v>
      </c>
      <c r="F280" s="733"/>
      <c r="G280" s="1162"/>
    </row>
    <row r="281" spans="1:7" outlineLevel="1">
      <c r="A281" s="1280"/>
      <c r="B281" s="723"/>
      <c r="C281" s="734"/>
      <c r="D281" s="735" t="str">
        <f>'[5]EXP_HUA-Průměry'!$A$87</f>
        <v>9 - 10 let</v>
      </c>
      <c r="E281" s="525">
        <f>'[5]EXP_HUA-Průměry'!E87/1000</f>
        <v>0</v>
      </c>
      <c r="F281" s="733"/>
      <c r="G281" s="1162"/>
    </row>
    <row r="282" spans="1:7" ht="15.75" outlineLevel="1" thickBot="1">
      <c r="A282" s="1280"/>
      <c r="B282" s="726"/>
      <c r="C282" s="528"/>
      <c r="D282" s="737" t="str">
        <f>'[5]EXP_HUA-Průměry'!$A$88</f>
        <v>více než 10 let</v>
      </c>
      <c r="E282" s="530">
        <f>'[5]EXP_HUA-Průměry'!E88/1000</f>
        <v>0</v>
      </c>
      <c r="F282" s="733"/>
      <c r="G282" s="1162"/>
    </row>
    <row r="283" spans="1:7" outlineLevel="1">
      <c r="A283" s="1280"/>
      <c r="B283" s="723" t="str">
        <f>'[5]EXP_HUA-Průměry'!$F$55</f>
        <v>Expozice vůči mezinárodním rozvojovým bankám</v>
      </c>
      <c r="C283" s="724">
        <f>'[5]EXP_HUA-Průměry'!F82/1000</f>
        <v>139366.57375000001</v>
      </c>
      <c r="D283" s="725" t="str">
        <f>'[5]EXP_HUA-Průměry'!$A$83</f>
        <v>5 - 6 let</v>
      </c>
      <c r="E283" s="529">
        <f>'[5]EXP_HUA-Průměry'!F83/1000</f>
        <v>0</v>
      </c>
      <c r="F283" s="733"/>
      <c r="G283" s="1162"/>
    </row>
    <row r="284" spans="1:7" outlineLevel="1">
      <c r="A284" s="1280"/>
      <c r="B284" s="723"/>
      <c r="C284" s="734"/>
      <c r="D284" s="735" t="str">
        <f>'[5]EXP_HUA-Průměry'!$A$84</f>
        <v>6 - 7 let</v>
      </c>
      <c r="E284" s="525">
        <f>'[5]EXP_HUA-Průměry'!F84/1000</f>
        <v>139366.57375000001</v>
      </c>
      <c r="F284" s="733"/>
      <c r="G284" s="1162"/>
    </row>
    <row r="285" spans="1:7" outlineLevel="1">
      <c r="A285" s="1280"/>
      <c r="B285" s="723"/>
      <c r="C285" s="734"/>
      <c r="D285" s="735" t="str">
        <f>'[5]EXP_HUA-Průměry'!$A$85</f>
        <v>7 - 8 let</v>
      </c>
      <c r="E285" s="525">
        <f>'[5]EXP_HUA-Průměry'!F85/1000</f>
        <v>0</v>
      </c>
      <c r="F285" s="733"/>
      <c r="G285" s="1162"/>
    </row>
    <row r="286" spans="1:7" outlineLevel="1">
      <c r="A286" s="1280"/>
      <c r="B286" s="723"/>
      <c r="C286" s="734"/>
      <c r="D286" s="735" t="str">
        <f>'[5]EXP_HUA-Průměry'!$A$86</f>
        <v>8 - 9 let</v>
      </c>
      <c r="E286" s="525">
        <f>'[5]EXP_HUA-Průměry'!F86/1000</f>
        <v>0</v>
      </c>
      <c r="F286" s="733"/>
      <c r="G286" s="1162"/>
    </row>
    <row r="287" spans="1:7" outlineLevel="1">
      <c r="A287" s="1280"/>
      <c r="B287" s="723"/>
      <c r="C287" s="734"/>
      <c r="D287" s="735" t="str">
        <f>'[5]EXP_HUA-Průměry'!$A$87</f>
        <v>9 - 10 let</v>
      </c>
      <c r="E287" s="525">
        <f>'[5]EXP_HUA-Průměry'!F87/1000</f>
        <v>0</v>
      </c>
      <c r="F287" s="733"/>
      <c r="G287" s="1162"/>
    </row>
    <row r="288" spans="1:7" ht="15.75" outlineLevel="1" thickBot="1">
      <c r="A288" s="1280"/>
      <c r="B288" s="726"/>
      <c r="C288" s="528"/>
      <c r="D288" s="737" t="str">
        <f>'[5]EXP_HUA-Průměry'!$A$88</f>
        <v>více než 10 let</v>
      </c>
      <c r="E288" s="530">
        <f>'[5]EXP_HUA-Průměry'!F88/1000</f>
        <v>0</v>
      </c>
      <c r="F288" s="733"/>
      <c r="G288" s="1162"/>
    </row>
    <row r="289" spans="1:7" outlineLevel="1">
      <c r="A289" s="1280"/>
      <c r="B289" s="723" t="str">
        <f>'[5]EXP_HUA-Průměry'!$G$55</f>
        <v>Expozice vůči institucím</v>
      </c>
      <c r="C289" s="724">
        <f>'[5]EXP_HUA-Průměry'!G82/1000</f>
        <v>283732.5</v>
      </c>
      <c r="D289" s="725" t="str">
        <f>'[5]EXP_HUA-Průměry'!$A$83</f>
        <v>5 - 6 let</v>
      </c>
      <c r="E289" s="529">
        <f>'[5]EXP_HUA-Průměry'!G83/1000</f>
        <v>279678.75</v>
      </c>
      <c r="F289" s="733"/>
      <c r="G289" s="1162"/>
    </row>
    <row r="290" spans="1:7" outlineLevel="1">
      <c r="A290" s="1280"/>
      <c r="B290" s="723"/>
      <c r="C290" s="734"/>
      <c r="D290" s="735" t="str">
        <f>'[5]EXP_HUA-Průměry'!$A$84</f>
        <v>6 - 7 let</v>
      </c>
      <c r="E290" s="525">
        <f>'[5]EXP_HUA-Průměry'!G84/1000</f>
        <v>4053.75</v>
      </c>
      <c r="F290" s="733"/>
      <c r="G290" s="1162"/>
    </row>
    <row r="291" spans="1:7" outlineLevel="1">
      <c r="A291" s="1280"/>
      <c r="B291" s="723"/>
      <c r="C291" s="734"/>
      <c r="D291" s="735" t="str">
        <f>'[5]EXP_HUA-Průměry'!$A$85</f>
        <v>7 - 8 let</v>
      </c>
      <c r="E291" s="525">
        <f>'[5]EXP_HUA-Průměry'!G85/1000</f>
        <v>0</v>
      </c>
      <c r="F291" s="733"/>
      <c r="G291" s="1162"/>
    </row>
    <row r="292" spans="1:7" outlineLevel="1">
      <c r="A292" s="1280"/>
      <c r="B292" s="723"/>
      <c r="C292" s="734"/>
      <c r="D292" s="735" t="str">
        <f>'[5]EXP_HUA-Průměry'!$A$86</f>
        <v>8 - 9 let</v>
      </c>
      <c r="E292" s="525">
        <f>'[5]EXP_HUA-Průměry'!G86/1000</f>
        <v>0</v>
      </c>
      <c r="F292" s="733"/>
      <c r="G292" s="1162"/>
    </row>
    <row r="293" spans="1:7" outlineLevel="1">
      <c r="A293" s="1280"/>
      <c r="B293" s="723"/>
      <c r="C293" s="734"/>
      <c r="D293" s="735" t="str">
        <f>'[5]EXP_HUA-Průměry'!$A$87</f>
        <v>9 - 10 let</v>
      </c>
      <c r="E293" s="525">
        <f>'[5]EXP_HUA-Průměry'!G87/1000</f>
        <v>0</v>
      </c>
      <c r="F293" s="733"/>
      <c r="G293" s="1162"/>
    </row>
    <row r="294" spans="1:7" ht="15.75" outlineLevel="1" thickBot="1">
      <c r="A294" s="1280"/>
      <c r="B294" s="726"/>
      <c r="C294" s="528"/>
      <c r="D294" s="737" t="str">
        <f>'[5]EXP_HUA-Průměry'!$A$88</f>
        <v>více než 10 let</v>
      </c>
      <c r="E294" s="530">
        <f>'[5]EXP_HUA-Průměry'!G88/1000</f>
        <v>0</v>
      </c>
      <c r="F294" s="733"/>
      <c r="G294" s="1162"/>
    </row>
    <row r="295" spans="1:7" outlineLevel="1">
      <c r="A295" s="1280"/>
      <c r="B295" s="723" t="str">
        <f>'[5]EXP_HUA-Průměry'!$H$55</f>
        <v>Expozice vůči podnikům</v>
      </c>
      <c r="C295" s="724">
        <f>'[5]EXP_HUA-Průměry'!H82/1000</f>
        <v>4518767.7925885515</v>
      </c>
      <c r="D295" s="725" t="str">
        <f>'[5]EXP_HUA-Průměry'!$A$83</f>
        <v>5 - 6 let</v>
      </c>
      <c r="E295" s="529">
        <f>'[5]EXP_HUA-Průměry'!H83/1000</f>
        <v>2405371.0538768922</v>
      </c>
      <c r="F295" s="733"/>
      <c r="G295" s="1162"/>
    </row>
    <row r="296" spans="1:7" outlineLevel="1">
      <c r="A296" s="1280"/>
      <c r="B296" s="723"/>
      <c r="C296" s="734"/>
      <c r="D296" s="735" t="str">
        <f>'[5]EXP_HUA-Průměry'!$A$84</f>
        <v>6 - 7 let</v>
      </c>
      <c r="E296" s="525">
        <f>'[5]EXP_HUA-Průměry'!H84/1000</f>
        <v>393699.84477968008</v>
      </c>
      <c r="F296" s="733"/>
      <c r="G296" s="1162"/>
    </row>
    <row r="297" spans="1:7" outlineLevel="1">
      <c r="A297" s="1280"/>
      <c r="B297" s="723"/>
      <c r="C297" s="734"/>
      <c r="D297" s="735" t="str">
        <f>'[5]EXP_HUA-Průměry'!$A$85</f>
        <v>7 - 8 let</v>
      </c>
      <c r="E297" s="525">
        <f>'[5]EXP_HUA-Průměry'!H85/1000</f>
        <v>551178.58023163653</v>
      </c>
      <c r="F297" s="733"/>
      <c r="G297" s="1162"/>
    </row>
    <row r="298" spans="1:7" outlineLevel="1">
      <c r="A298" s="1280"/>
      <c r="B298" s="723"/>
      <c r="C298" s="734"/>
      <c r="D298" s="735" t="str">
        <f>'[5]EXP_HUA-Průměry'!$A$86</f>
        <v>8 - 9 let</v>
      </c>
      <c r="E298" s="525">
        <f>'[5]EXP_HUA-Průměry'!H86/1000</f>
        <v>0</v>
      </c>
      <c r="F298" s="733"/>
      <c r="G298" s="1162"/>
    </row>
    <row r="299" spans="1:7" outlineLevel="1">
      <c r="A299" s="1280"/>
      <c r="B299" s="723"/>
      <c r="C299" s="734"/>
      <c r="D299" s="735" t="str">
        <f>'[5]EXP_HUA-Průměry'!$A$87</f>
        <v>9 - 10 let</v>
      </c>
      <c r="E299" s="525">
        <f>'[5]EXP_HUA-Průměry'!H87/1000</f>
        <v>0</v>
      </c>
      <c r="F299" s="733"/>
      <c r="G299" s="1162"/>
    </row>
    <row r="300" spans="1:7" ht="15.75" outlineLevel="1" thickBot="1">
      <c r="A300" s="1280"/>
      <c r="B300" s="726"/>
      <c r="C300" s="528"/>
      <c r="D300" s="737" t="str">
        <f>'[5]EXP_HUA-Průměry'!$A$88</f>
        <v>více než 10 let</v>
      </c>
      <c r="E300" s="530">
        <f>'[5]EXP_HUA-Průměry'!H88/1000</f>
        <v>1168518.3137003395</v>
      </c>
      <c r="F300" s="733"/>
      <c r="G300" s="1162"/>
    </row>
    <row r="301" spans="1:7" outlineLevel="1">
      <c r="A301" s="1280"/>
      <c r="B301" s="723" t="str">
        <f>'[5]EXP_HUA-Průměry'!$I$55</f>
        <v>Expozice v krytých dluhopisech</v>
      </c>
      <c r="C301" s="724">
        <f>'[5]EXP_HUA-Průměry'!I82/1000</f>
        <v>0</v>
      </c>
      <c r="D301" s="725" t="str">
        <f>'[5]EXP_HUA-Průměry'!$A$83</f>
        <v>5 - 6 let</v>
      </c>
      <c r="E301" s="529">
        <f>'[5]EXP_HUA-Průměry'!I83/1000</f>
        <v>0</v>
      </c>
      <c r="F301" s="733"/>
      <c r="G301" s="1162"/>
    </row>
    <row r="302" spans="1:7" outlineLevel="1">
      <c r="A302" s="1280"/>
      <c r="B302" s="723"/>
      <c r="C302" s="734"/>
      <c r="D302" s="735" t="str">
        <f>'[5]EXP_HUA-Průměry'!$A$84</f>
        <v>6 - 7 let</v>
      </c>
      <c r="E302" s="525">
        <f>'[5]EXP_HUA-Průměry'!I84/1000</f>
        <v>0</v>
      </c>
      <c r="F302" s="733"/>
      <c r="G302" s="1162"/>
    </row>
    <row r="303" spans="1:7" outlineLevel="1">
      <c r="A303" s="1280"/>
      <c r="B303" s="723"/>
      <c r="C303" s="734"/>
      <c r="D303" s="735" t="str">
        <f>'[5]EXP_HUA-Průměry'!$A$85</f>
        <v>7 - 8 let</v>
      </c>
      <c r="E303" s="525">
        <f>'[5]EXP_HUA-Průměry'!I85/1000</f>
        <v>0</v>
      </c>
      <c r="F303" s="733"/>
      <c r="G303" s="1162"/>
    </row>
    <row r="304" spans="1:7" outlineLevel="1">
      <c r="A304" s="1280"/>
      <c r="B304" s="723"/>
      <c r="C304" s="734"/>
      <c r="D304" s="735" t="str">
        <f>'[5]EXP_HUA-Průměry'!$A$86</f>
        <v>8 - 9 let</v>
      </c>
      <c r="E304" s="525">
        <f>'[5]EXP_HUA-Průměry'!I86/1000</f>
        <v>0</v>
      </c>
      <c r="F304" s="733"/>
      <c r="G304" s="1162"/>
    </row>
    <row r="305" spans="1:7" outlineLevel="1">
      <c r="A305" s="1280"/>
      <c r="B305" s="723"/>
      <c r="C305" s="734"/>
      <c r="D305" s="735" t="str">
        <f>'[5]EXP_HUA-Průměry'!$A$87</f>
        <v>9 - 10 let</v>
      </c>
      <c r="E305" s="525">
        <f>'[5]EXP_HUA-Průměry'!I87/1000</f>
        <v>0</v>
      </c>
      <c r="F305" s="733"/>
      <c r="G305" s="1162"/>
    </row>
    <row r="306" spans="1:7" ht="15.75" outlineLevel="1" thickBot="1">
      <c r="A306" s="1280"/>
      <c r="B306" s="726"/>
      <c r="C306" s="528"/>
      <c r="D306" s="737" t="str">
        <f>'[5]EXP_HUA-Průměry'!$A$88</f>
        <v>více než 10 let</v>
      </c>
      <c r="E306" s="530">
        <f>'[5]EXP_HUA-Průměry'!I88/1000</f>
        <v>0</v>
      </c>
      <c r="F306" s="733"/>
      <c r="G306" s="1162"/>
    </row>
    <row r="307" spans="1:7" outlineLevel="1">
      <c r="A307" s="1280"/>
      <c r="B307" s="723" t="str">
        <f>'[5]EXP_HUA-Průměry'!$J$55</f>
        <v>Expozice v selhání</v>
      </c>
      <c r="C307" s="724">
        <f>'[5]EXP_HUA-Průměry'!J82/1000</f>
        <v>0</v>
      </c>
      <c r="D307" s="725" t="str">
        <f>'[5]EXP_HUA-Průměry'!$A$83</f>
        <v>5 - 6 let</v>
      </c>
      <c r="E307" s="529">
        <f>'[5]EXP_HUA-Průměry'!J83/1000</f>
        <v>0</v>
      </c>
      <c r="F307" s="733"/>
      <c r="G307" s="1162"/>
    </row>
    <row r="308" spans="1:7" outlineLevel="1">
      <c r="A308" s="1280"/>
      <c r="B308" s="723"/>
      <c r="C308" s="734"/>
      <c r="D308" s="735" t="str">
        <f>'[5]EXP_HUA-Průměry'!$A$84</f>
        <v>6 - 7 let</v>
      </c>
      <c r="E308" s="525">
        <f>'[5]EXP_HUA-Průměry'!J84/1000</f>
        <v>0</v>
      </c>
      <c r="F308" s="733"/>
      <c r="G308" s="1162"/>
    </row>
    <row r="309" spans="1:7" outlineLevel="1">
      <c r="A309" s="1280"/>
      <c r="B309" s="723"/>
      <c r="C309" s="734"/>
      <c r="D309" s="735" t="str">
        <f>'[5]EXP_HUA-Průměry'!$A$85</f>
        <v>7 - 8 let</v>
      </c>
      <c r="E309" s="525">
        <f>'[5]EXP_HUA-Průměry'!J85/1000</f>
        <v>0</v>
      </c>
      <c r="F309" s="733"/>
      <c r="G309" s="1162"/>
    </row>
    <row r="310" spans="1:7" outlineLevel="1">
      <c r="A310" s="1280"/>
      <c r="B310" s="723"/>
      <c r="C310" s="734"/>
      <c r="D310" s="735" t="str">
        <f>'[5]EXP_HUA-Průměry'!$A$86</f>
        <v>8 - 9 let</v>
      </c>
      <c r="E310" s="525">
        <f>'[5]EXP_HUA-Průměry'!J86/1000</f>
        <v>0</v>
      </c>
      <c r="F310" s="733"/>
      <c r="G310" s="1162"/>
    </row>
    <row r="311" spans="1:7" outlineLevel="1">
      <c r="A311" s="1280"/>
      <c r="B311" s="723"/>
      <c r="C311" s="734"/>
      <c r="D311" s="735" t="str">
        <f>'[5]EXP_HUA-Průměry'!$A$87</f>
        <v>9 - 10 let</v>
      </c>
      <c r="E311" s="525">
        <f>'[5]EXP_HUA-Průměry'!J87/1000</f>
        <v>0</v>
      </c>
      <c r="F311" s="733"/>
      <c r="G311" s="1162"/>
    </row>
    <row r="312" spans="1:7" ht="15.75" outlineLevel="1" thickBot="1">
      <c r="A312" s="1280"/>
      <c r="B312" s="726"/>
      <c r="C312" s="528"/>
      <c r="D312" s="737" t="str">
        <f>'[5]EXP_HUA-Průměry'!$A$88</f>
        <v>více než 10 let</v>
      </c>
      <c r="E312" s="530">
        <f>'[5]EXP_HUA-Průměry'!J88/1000</f>
        <v>0</v>
      </c>
      <c r="F312" s="733"/>
      <c r="G312" s="1162"/>
    </row>
    <row r="313" spans="1:7" outlineLevel="1">
      <c r="A313" s="1280"/>
      <c r="B313" s="723" t="str">
        <f>'[5]EXP_HUA-Průměry'!$K$55</f>
        <v>Ostatní expozice</v>
      </c>
      <c r="C313" s="724">
        <f>'[5]EXP_HUA-Průměry'!K82/1000</f>
        <v>156297.08489</v>
      </c>
      <c r="D313" s="725" t="str">
        <f>'[5]EXP_HUA-Průměry'!$A$83</f>
        <v>5 - 6 let</v>
      </c>
      <c r="E313" s="529">
        <f>'[5]EXP_HUA-Průměry'!K83/1000</f>
        <v>156297.08489</v>
      </c>
      <c r="F313" s="733"/>
      <c r="G313" s="1162"/>
    </row>
    <row r="314" spans="1:7" outlineLevel="1">
      <c r="A314" s="1280"/>
      <c r="B314" s="723"/>
      <c r="C314" s="734"/>
      <c r="D314" s="735" t="str">
        <f>'[5]EXP_HUA-Průměry'!$A$84</f>
        <v>6 - 7 let</v>
      </c>
      <c r="E314" s="525">
        <f>'[5]EXP_HUA-Průměry'!K84/1000</f>
        <v>0</v>
      </c>
      <c r="F314" s="733"/>
      <c r="G314" s="1162"/>
    </row>
    <row r="315" spans="1:7" outlineLevel="1">
      <c r="A315" s="1280"/>
      <c r="B315" s="723"/>
      <c r="C315" s="734"/>
      <c r="D315" s="735" t="str">
        <f>'[5]EXP_HUA-Průměry'!$A$85</f>
        <v>7 - 8 let</v>
      </c>
      <c r="E315" s="525">
        <f>'[5]EXP_HUA-Průměry'!K85/1000</f>
        <v>0</v>
      </c>
      <c r="F315" s="733"/>
      <c r="G315" s="1162"/>
    </row>
    <row r="316" spans="1:7" outlineLevel="1">
      <c r="A316" s="1248"/>
      <c r="B316" s="723"/>
      <c r="C316" s="734"/>
      <c r="D316" s="735" t="str">
        <f>'[5]EXP_HUA-Průměry'!$A$86</f>
        <v>8 - 9 let</v>
      </c>
      <c r="E316" s="525">
        <f>'[5]EXP_HUA-Průměry'!K86/1000</f>
        <v>0</v>
      </c>
      <c r="F316" s="733"/>
      <c r="G316" s="1162"/>
    </row>
    <row r="317" spans="1:7" outlineLevel="1">
      <c r="A317" s="1248"/>
      <c r="B317" s="723"/>
      <c r="C317" s="734"/>
      <c r="D317" s="735" t="str">
        <f>'[5]EXP_HUA-Průměry'!$A$87</f>
        <v>9 - 10 let</v>
      </c>
      <c r="E317" s="525">
        <f>'[5]EXP_HUA-Průměry'!K87/1000</f>
        <v>0</v>
      </c>
      <c r="F317" s="733"/>
      <c r="G317" s="1162"/>
    </row>
    <row r="318" spans="1:7" ht="15.75" outlineLevel="1" thickBot="1">
      <c r="A318" s="1249"/>
      <c r="B318" s="726"/>
      <c r="C318" s="528"/>
      <c r="D318" s="737" t="str">
        <f>'[5]EXP_HUA-Průměry'!$A$88</f>
        <v>více než 10 let</v>
      </c>
      <c r="E318" s="530">
        <f>'[5]EXP_HUA-Průměry'!K88/1000</f>
        <v>0</v>
      </c>
      <c r="F318" s="738"/>
      <c r="G318" s="1162"/>
    </row>
    <row r="319" spans="1:7" ht="15.75" thickBot="1">
      <c r="A319" s="740" t="str">
        <f>'[5]EXP_HUA-Průměry'!$A$89</f>
        <v>V selhání</v>
      </c>
      <c r="B319" s="738" t="str">
        <f>'[5]EXP_HUA-Průměry'!$J$55</f>
        <v>Expozice v selhání</v>
      </c>
      <c r="C319" s="531">
        <f>'[5]EXP_HUA-Průměry'!$J$89/1000</f>
        <v>38381705.658382148</v>
      </c>
      <c r="D319" s="741"/>
      <c r="E319" s="738"/>
      <c r="F319" s="738"/>
      <c r="G319" s="902"/>
    </row>
    <row r="320" spans="1:7" s="161" customFormat="1" ht="16.5" customHeight="1" thickBot="1">
      <c r="A320" s="1268" t="s">
        <v>945</v>
      </c>
      <c r="B320" s="1269"/>
      <c r="C320" s="1269"/>
      <c r="D320" s="1269"/>
      <c r="E320" s="1269"/>
      <c r="F320" s="1269"/>
      <c r="G320" s="1270"/>
    </row>
    <row r="321" spans="2:7" s="161" customFormat="1"/>
    <row r="322" spans="2:7">
      <c r="B322" s="136"/>
      <c r="C322" s="136"/>
      <c r="D322" s="136"/>
      <c r="E322" s="136"/>
      <c r="F322" s="136"/>
      <c r="G322" s="136"/>
    </row>
    <row r="323" spans="2:7">
      <c r="B323" s="136"/>
      <c r="C323" s="533"/>
      <c r="D323" s="136"/>
      <c r="E323" s="136"/>
      <c r="F323" s="136"/>
      <c r="G323" s="136"/>
    </row>
    <row r="324" spans="2:7">
      <c r="B324" s="130"/>
      <c r="C324" s="130"/>
      <c r="D324" s="130"/>
      <c r="E324" s="130"/>
      <c r="F324" s="130"/>
      <c r="G324" s="130"/>
    </row>
    <row r="325" spans="2:7">
      <c r="B325" s="130"/>
      <c r="C325" s="130"/>
      <c r="D325" s="130"/>
      <c r="E325" s="130"/>
      <c r="F325" s="130"/>
      <c r="G325" s="130"/>
    </row>
    <row r="326" spans="2:7">
      <c r="B326" s="130"/>
      <c r="C326" s="130"/>
      <c r="D326" s="130"/>
      <c r="E326" s="130"/>
      <c r="F326" s="130"/>
      <c r="G326" s="130"/>
    </row>
    <row r="327" spans="2:7">
      <c r="B327" s="130"/>
      <c r="C327" s="130"/>
      <c r="D327" s="130"/>
      <c r="E327" s="130"/>
      <c r="F327" s="130"/>
      <c r="G327" s="130"/>
    </row>
    <row r="328" spans="2:7">
      <c r="B328" s="130"/>
      <c r="C328" s="130"/>
      <c r="D328" s="130"/>
      <c r="E328" s="130"/>
      <c r="F328" s="130"/>
      <c r="G328" s="130"/>
    </row>
    <row r="329" spans="2:7">
      <c r="B329" s="130"/>
      <c r="C329" s="130"/>
      <c r="D329" s="130"/>
      <c r="E329" s="130"/>
      <c r="F329" s="130"/>
      <c r="G329" s="130"/>
    </row>
    <row r="330" spans="2:7">
      <c r="B330" s="130"/>
      <c r="C330" s="130"/>
      <c r="D330" s="130"/>
      <c r="E330" s="130"/>
      <c r="F330" s="130"/>
      <c r="G330" s="130"/>
    </row>
    <row r="331" spans="2:7">
      <c r="B331" s="130"/>
      <c r="C331" s="130"/>
      <c r="D331" s="130"/>
      <c r="E331" s="130"/>
      <c r="F331" s="130"/>
      <c r="G331" s="130"/>
    </row>
    <row r="332" spans="2:7">
      <c r="B332" s="130"/>
      <c r="C332" s="130"/>
      <c r="D332" s="130"/>
      <c r="E332" s="130"/>
      <c r="F332" s="130"/>
      <c r="G332" s="130"/>
    </row>
    <row r="333" spans="2:7">
      <c r="B333" s="130"/>
      <c r="C333" s="130"/>
      <c r="D333" s="130"/>
      <c r="E333" s="130"/>
      <c r="F333" s="130"/>
      <c r="G333" s="130"/>
    </row>
    <row r="334" spans="2:7">
      <c r="B334" s="130"/>
      <c r="C334" s="130"/>
      <c r="D334" s="130"/>
      <c r="E334" s="130"/>
      <c r="F334" s="130"/>
      <c r="G334" s="130"/>
    </row>
    <row r="335" spans="2:7">
      <c r="B335" s="130"/>
      <c r="C335" s="130"/>
      <c r="D335" s="130"/>
      <c r="E335" s="130"/>
      <c r="F335" s="130"/>
      <c r="G335" s="130"/>
    </row>
    <row r="336" spans="2:7">
      <c r="B336" s="130"/>
      <c r="C336" s="130"/>
      <c r="D336" s="130"/>
      <c r="E336" s="130"/>
      <c r="F336" s="130"/>
      <c r="G336" s="130"/>
    </row>
    <row r="337" spans="2:7">
      <c r="B337" s="130"/>
      <c r="C337" s="130"/>
      <c r="D337" s="130"/>
      <c r="E337" s="130"/>
      <c r="F337" s="130"/>
      <c r="G337" s="130"/>
    </row>
    <row r="338" spans="2:7">
      <c r="B338" s="130"/>
      <c r="C338" s="130"/>
      <c r="D338" s="130"/>
      <c r="E338" s="130"/>
      <c r="F338" s="130"/>
      <c r="G338" s="130"/>
    </row>
    <row r="339" spans="2:7">
      <c r="B339" s="136"/>
      <c r="C339" s="136"/>
      <c r="D339" s="136"/>
      <c r="E339" s="136"/>
      <c r="F339" s="136"/>
      <c r="G339" s="136"/>
    </row>
    <row r="340" spans="2:7">
      <c r="B340" s="136"/>
      <c r="C340" s="136"/>
      <c r="D340" s="136"/>
      <c r="E340" s="136"/>
      <c r="F340" s="136"/>
      <c r="G340" s="136"/>
    </row>
    <row r="341" spans="2:7">
      <c r="B341" s="136"/>
      <c r="C341" s="136"/>
      <c r="D341" s="136"/>
      <c r="E341" s="136"/>
      <c r="F341" s="136"/>
      <c r="G341" s="136"/>
    </row>
    <row r="342" spans="2:7">
      <c r="B342" s="136"/>
      <c r="C342" s="136"/>
      <c r="D342" s="136"/>
      <c r="E342" s="136"/>
      <c r="F342" s="136"/>
      <c r="G342" s="136"/>
    </row>
    <row r="343" spans="2:7">
      <c r="B343" s="136"/>
      <c r="C343" s="136"/>
      <c r="D343" s="136"/>
      <c r="E343" s="136"/>
      <c r="F343" s="136"/>
      <c r="G343" s="136"/>
    </row>
    <row r="344" spans="2:7">
      <c r="B344" s="136"/>
      <c r="C344" s="136"/>
      <c r="D344" s="136"/>
      <c r="E344" s="136"/>
      <c r="F344" s="136"/>
      <c r="G344" s="136"/>
    </row>
    <row r="345" spans="2:7">
      <c r="B345" s="136"/>
      <c r="C345" s="136"/>
      <c r="D345" s="136"/>
      <c r="E345" s="136"/>
      <c r="F345" s="136"/>
      <c r="G345" s="136"/>
    </row>
    <row r="346" spans="2:7">
      <c r="B346" s="136"/>
      <c r="C346" s="136"/>
      <c r="D346" s="136"/>
      <c r="E346" s="136"/>
      <c r="F346" s="136"/>
      <c r="G346" s="136"/>
    </row>
    <row r="347" spans="2:7">
      <c r="B347" s="136"/>
      <c r="C347" s="136"/>
      <c r="D347" s="136"/>
      <c r="E347" s="136"/>
      <c r="F347" s="136"/>
      <c r="G347" s="136"/>
    </row>
    <row r="348" spans="2:7">
      <c r="B348" s="136"/>
      <c r="C348" s="136"/>
      <c r="D348" s="136"/>
      <c r="E348" s="136"/>
      <c r="F348" s="136"/>
      <c r="G348" s="136"/>
    </row>
    <row r="349" spans="2:7">
      <c r="B349" s="136"/>
      <c r="C349" s="136"/>
      <c r="D349" s="136"/>
      <c r="E349" s="136"/>
      <c r="F349" s="136"/>
      <c r="G349" s="136"/>
    </row>
    <row r="350" spans="2:7">
      <c r="B350" s="136"/>
      <c r="C350" s="136"/>
      <c r="D350" s="136"/>
      <c r="E350" s="136"/>
      <c r="F350" s="136"/>
      <c r="G350" s="136"/>
    </row>
    <row r="351" spans="2:7">
      <c r="B351" s="136"/>
      <c r="C351" s="136"/>
      <c r="D351" s="136"/>
      <c r="E351" s="136"/>
      <c r="F351" s="136"/>
      <c r="G351" s="136"/>
    </row>
    <row r="352" spans="2:7">
      <c r="B352" s="136"/>
      <c r="C352" s="136"/>
      <c r="D352" s="136"/>
      <c r="E352" s="136"/>
      <c r="F352" s="136"/>
      <c r="G352" s="136"/>
    </row>
    <row r="353" spans="2:7">
      <c r="B353" s="136"/>
      <c r="C353" s="136"/>
      <c r="D353" s="136"/>
      <c r="E353" s="136"/>
      <c r="F353" s="136"/>
      <c r="G353" s="136"/>
    </row>
    <row r="354" spans="2:7">
      <c r="B354" s="136"/>
      <c r="C354" s="136"/>
      <c r="D354" s="136"/>
      <c r="E354" s="136"/>
      <c r="F354" s="136"/>
      <c r="G354" s="136"/>
    </row>
    <row r="355" spans="2:7">
      <c r="B355" s="136"/>
      <c r="C355" s="136"/>
      <c r="D355" s="136"/>
      <c r="E355" s="136"/>
      <c r="F355" s="136"/>
      <c r="G355" s="136"/>
    </row>
    <row r="356" spans="2:7">
      <c r="B356" s="136"/>
      <c r="C356" s="136"/>
      <c r="D356" s="136"/>
      <c r="E356" s="136"/>
      <c r="F356" s="136"/>
      <c r="G356" s="136"/>
    </row>
    <row r="357" spans="2:7">
      <c r="B357" s="136"/>
      <c r="C357" s="136"/>
      <c r="D357" s="136"/>
      <c r="E357" s="136"/>
      <c r="F357" s="136"/>
      <c r="G357" s="136"/>
    </row>
  </sheetData>
  <mergeCells count="118">
    <mergeCell ref="A44:B44"/>
    <mergeCell ref="A46:B46"/>
    <mergeCell ref="A47:B47"/>
    <mergeCell ref="A49:B49"/>
    <mergeCell ref="A53:B53"/>
    <mergeCell ref="A54:B54"/>
    <mergeCell ref="A56:B56"/>
    <mergeCell ref="A57:B57"/>
    <mergeCell ref="G14:G33"/>
    <mergeCell ref="A20:E20"/>
    <mergeCell ref="A1:F1"/>
    <mergeCell ref="A2:F2"/>
    <mergeCell ref="A4:F5"/>
    <mergeCell ref="G7:G10"/>
    <mergeCell ref="A10:F10"/>
    <mergeCell ref="A11:F11"/>
    <mergeCell ref="A12:F12"/>
    <mergeCell ref="A13:F13"/>
    <mergeCell ref="G11:G13"/>
    <mergeCell ref="A6:B6"/>
    <mergeCell ref="A7:F7"/>
    <mergeCell ref="A8:F8"/>
    <mergeCell ref="A3:G3"/>
    <mergeCell ref="A9:F9"/>
    <mergeCell ref="G4:G5"/>
    <mergeCell ref="A30:E30"/>
    <mergeCell ref="A31:E31"/>
    <mergeCell ref="A21:E21"/>
    <mergeCell ref="A22:E22"/>
    <mergeCell ref="A23:E23"/>
    <mergeCell ref="A24:E24"/>
    <mergeCell ref="A25:E25"/>
    <mergeCell ref="A63:B64"/>
    <mergeCell ref="A65:B65"/>
    <mergeCell ref="A37:B37"/>
    <mergeCell ref="A66:B66"/>
    <mergeCell ref="A51:B51"/>
    <mergeCell ref="A50:B50"/>
    <mergeCell ref="G34:G61"/>
    <mergeCell ref="A81:B81"/>
    <mergeCell ref="C63:C64"/>
    <mergeCell ref="E63:E64"/>
    <mergeCell ref="A73:B73"/>
    <mergeCell ref="A74:B74"/>
    <mergeCell ref="A75:B75"/>
    <mergeCell ref="A76:B76"/>
    <mergeCell ref="A52:B52"/>
    <mergeCell ref="A55:B55"/>
    <mergeCell ref="A59:B59"/>
    <mergeCell ref="A60:B60"/>
    <mergeCell ref="A58:B58"/>
    <mergeCell ref="A38:B38"/>
    <mergeCell ref="A39:B39"/>
    <mergeCell ref="A40:B40"/>
    <mergeCell ref="A42:B42"/>
    <mergeCell ref="A43:B43"/>
    <mergeCell ref="A320:G320"/>
    <mergeCell ref="A91:F91"/>
    <mergeCell ref="A92:A93"/>
    <mergeCell ref="G91:G319"/>
    <mergeCell ref="C92:C93"/>
    <mergeCell ref="E92:E93"/>
    <mergeCell ref="F35:F36"/>
    <mergeCell ref="A166:A219"/>
    <mergeCell ref="A220:A237"/>
    <mergeCell ref="A238:A264"/>
    <mergeCell ref="A265:A318"/>
    <mergeCell ref="A89:B89"/>
    <mergeCell ref="A90:B90"/>
    <mergeCell ref="F92:F93"/>
    <mergeCell ref="B92:B93"/>
    <mergeCell ref="D92:D93"/>
    <mergeCell ref="A88:B88"/>
    <mergeCell ref="D63:D64"/>
    <mergeCell ref="D35:D36"/>
    <mergeCell ref="A41:B41"/>
    <mergeCell ref="A45:B45"/>
    <mergeCell ref="A48:B48"/>
    <mergeCell ref="G62:G90"/>
    <mergeCell ref="F63:F64"/>
    <mergeCell ref="A14:E14"/>
    <mergeCell ref="C35:C36"/>
    <mergeCell ref="E35:E36"/>
    <mergeCell ref="A67:B67"/>
    <mergeCell ref="A68:B68"/>
    <mergeCell ref="A69:B69"/>
    <mergeCell ref="A70:B70"/>
    <mergeCell ref="A71:B71"/>
    <mergeCell ref="A72:B72"/>
    <mergeCell ref="A32:E32"/>
    <mergeCell ref="A33:E33"/>
    <mergeCell ref="A34:F34"/>
    <mergeCell ref="A35:B36"/>
    <mergeCell ref="A27:E27"/>
    <mergeCell ref="A28:E28"/>
    <mergeCell ref="A29:E29"/>
    <mergeCell ref="A26:E26"/>
    <mergeCell ref="A15:E15"/>
    <mergeCell ref="A16:E16"/>
    <mergeCell ref="A17:E17"/>
    <mergeCell ref="A18:E18"/>
    <mergeCell ref="A19:E19"/>
    <mergeCell ref="A61:B61"/>
    <mergeCell ref="A62:F62"/>
    <mergeCell ref="A82:B82"/>
    <mergeCell ref="A83:B83"/>
    <mergeCell ref="A84:B84"/>
    <mergeCell ref="A94:A111"/>
    <mergeCell ref="A112:A120"/>
    <mergeCell ref="A121:A138"/>
    <mergeCell ref="A139:A165"/>
    <mergeCell ref="A77:B77"/>
    <mergeCell ref="A78:B78"/>
    <mergeCell ref="A85:B85"/>
    <mergeCell ref="A86:B86"/>
    <mergeCell ref="A79:B79"/>
    <mergeCell ref="A80:B80"/>
    <mergeCell ref="A87:B87"/>
  </mergeCells>
  <phoneticPr fontId="10" type="noConversion"/>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dimension ref="A1:BB93"/>
  <sheetViews>
    <sheetView showGridLines="0" zoomScale="80" zoomScaleNormal="80" workbookViewId="0">
      <pane xSplit="53" ySplit="6" topLeftCell="BB7" activePane="bottomRight" state="frozen"/>
      <selection sqref="A1:D1"/>
      <selection pane="topRight" sqref="A1:D1"/>
      <selection pane="bottomLeft" sqref="A1:D1"/>
      <selection pane="bottomRight" sqref="A1:D1"/>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915" t="s">
        <v>727</v>
      </c>
      <c r="B1" s="915"/>
      <c r="C1" s="915"/>
      <c r="D1" s="915"/>
      <c r="E1" s="240"/>
      <c r="F1" s="161"/>
    </row>
    <row r="2" spans="1:53">
      <c r="A2" s="915" t="s">
        <v>248</v>
      </c>
      <c r="B2" s="915"/>
      <c r="C2" s="915"/>
      <c r="D2" s="915"/>
      <c r="E2" s="240"/>
      <c r="F2" s="161"/>
    </row>
    <row r="3" spans="1:53" ht="15.75" thickBot="1">
      <c r="A3" s="1338" t="s">
        <v>1044</v>
      </c>
      <c r="B3" s="1338"/>
      <c r="C3" s="1338"/>
      <c r="D3" s="1338"/>
      <c r="E3" s="1338"/>
    </row>
    <row r="4" spans="1:53">
      <c r="A4" s="917" t="s">
        <v>783</v>
      </c>
      <c r="B4" s="918"/>
      <c r="C4" s="918"/>
      <c r="D4" s="918"/>
      <c r="E4" s="1347"/>
    </row>
    <row r="5" spans="1:53" ht="15.75" thickBot="1">
      <c r="A5" s="920"/>
      <c r="B5" s="921"/>
      <c r="C5" s="921"/>
      <c r="D5" s="921"/>
      <c r="E5" s="1348"/>
    </row>
    <row r="6" spans="1:53" ht="15.75" thickBot="1">
      <c r="A6" s="252" t="str">
        <f>Obsah!A3</f>
        <v>Informace platné k datu</v>
      </c>
      <c r="B6" s="253"/>
      <c r="C6" s="253"/>
      <c r="D6" s="254" t="str">
        <f>Obsah!C3</f>
        <v>(31/12/2015)</v>
      </c>
      <c r="E6" s="255"/>
    </row>
    <row r="7" spans="1:53" ht="15.75" thickBot="1">
      <c r="A7" s="1339" t="s">
        <v>1030</v>
      </c>
      <c r="B7" s="1349" t="s">
        <v>767</v>
      </c>
      <c r="C7" s="1350"/>
      <c r="D7" s="1350"/>
      <c r="E7" s="1351"/>
      <c r="F7" s="1331" t="s">
        <v>233</v>
      </c>
      <c r="G7" s="1333"/>
      <c r="H7" s="1333"/>
      <c r="I7" s="1334"/>
      <c r="J7" s="1329" t="s">
        <v>233</v>
      </c>
      <c r="K7" s="1333"/>
      <c r="L7" s="1333"/>
      <c r="M7" s="1334"/>
      <c r="N7" s="1329" t="s">
        <v>233</v>
      </c>
      <c r="O7" s="1333"/>
      <c r="P7" s="1333"/>
      <c r="Q7" s="1334"/>
      <c r="R7" s="1329" t="s">
        <v>233</v>
      </c>
      <c r="S7" s="1333"/>
      <c r="T7" s="1333"/>
      <c r="U7" s="1334"/>
      <c r="V7" s="1329" t="s">
        <v>233</v>
      </c>
      <c r="W7" s="1333"/>
      <c r="X7" s="1333"/>
      <c r="Y7" s="1334"/>
      <c r="Z7" s="1329" t="s">
        <v>233</v>
      </c>
      <c r="AA7" s="1333"/>
      <c r="AB7" s="1333"/>
      <c r="AC7" s="1334"/>
      <c r="AD7" s="1329" t="s">
        <v>233</v>
      </c>
      <c r="AE7" s="1333"/>
      <c r="AF7" s="1333"/>
      <c r="AG7" s="1334"/>
      <c r="AH7" s="1329" t="s">
        <v>233</v>
      </c>
      <c r="AI7" s="1333"/>
      <c r="AJ7" s="1333"/>
      <c r="AK7" s="1334"/>
      <c r="AL7" s="1329" t="s">
        <v>233</v>
      </c>
      <c r="AM7" s="1333"/>
      <c r="AN7" s="1333"/>
      <c r="AO7" s="1334"/>
      <c r="AP7" s="1329" t="s">
        <v>233</v>
      </c>
      <c r="AQ7" s="1333"/>
      <c r="AR7" s="1333"/>
      <c r="AS7" s="1334"/>
      <c r="AT7" s="1329" t="s">
        <v>233</v>
      </c>
      <c r="AU7" s="1333"/>
      <c r="AV7" s="1333"/>
      <c r="AW7" s="1333"/>
      <c r="AX7" s="1329" t="s">
        <v>233</v>
      </c>
      <c r="AY7" s="1333"/>
      <c r="AZ7" s="1333"/>
      <c r="BA7" s="1334"/>
    </row>
    <row r="8" spans="1:53" ht="15.75" thickBot="1">
      <c r="A8" s="1340"/>
      <c r="B8" s="1343" t="s">
        <v>227</v>
      </c>
      <c r="C8" s="1344"/>
      <c r="D8" s="1344"/>
      <c r="E8" s="1344"/>
      <c r="F8" s="1332" t="s">
        <v>227</v>
      </c>
      <c r="G8" s="1346"/>
      <c r="H8" s="1346"/>
      <c r="I8" s="1346"/>
      <c r="J8" s="1335" t="s">
        <v>227</v>
      </c>
      <c r="K8" s="1346"/>
      <c r="L8" s="1346"/>
      <c r="M8" s="1346"/>
      <c r="N8" s="1335" t="s">
        <v>227</v>
      </c>
      <c r="O8" s="1346"/>
      <c r="P8" s="1346"/>
      <c r="Q8" s="1346"/>
      <c r="R8" s="1335" t="s">
        <v>227</v>
      </c>
      <c r="S8" s="1346"/>
      <c r="T8" s="1346"/>
      <c r="U8" s="1346"/>
      <c r="V8" s="1335" t="s">
        <v>227</v>
      </c>
      <c r="W8" s="1346"/>
      <c r="X8" s="1346"/>
      <c r="Y8" s="1346"/>
      <c r="Z8" s="1335" t="s">
        <v>227</v>
      </c>
      <c r="AA8" s="1346"/>
      <c r="AB8" s="1346"/>
      <c r="AC8" s="1346"/>
      <c r="AD8" s="1335" t="s">
        <v>227</v>
      </c>
      <c r="AE8" s="1346"/>
      <c r="AF8" s="1346"/>
      <c r="AG8" s="1346"/>
      <c r="AH8" s="1335" t="s">
        <v>227</v>
      </c>
      <c r="AI8" s="1346"/>
      <c r="AJ8" s="1346"/>
      <c r="AK8" s="1346"/>
      <c r="AL8" s="1335" t="s">
        <v>227</v>
      </c>
      <c r="AM8" s="1346"/>
      <c r="AN8" s="1346"/>
      <c r="AO8" s="1346"/>
      <c r="AP8" s="1335" t="s">
        <v>227</v>
      </c>
      <c r="AQ8" s="1346"/>
      <c r="AR8" s="1346"/>
      <c r="AS8" s="1346"/>
      <c r="AT8" s="1335" t="s">
        <v>227</v>
      </c>
      <c r="AU8" s="1346"/>
      <c r="AV8" s="1346"/>
      <c r="AW8" s="1352"/>
      <c r="AX8" s="1335" t="s">
        <v>227</v>
      </c>
      <c r="AY8" s="1346"/>
      <c r="AZ8" s="1346"/>
      <c r="BA8" s="1346"/>
    </row>
    <row r="9" spans="1:53" ht="15.75" thickBot="1">
      <c r="A9" s="184" t="s">
        <v>711</v>
      </c>
      <c r="B9" s="180"/>
      <c r="C9" s="183"/>
      <c r="D9" s="181"/>
      <c r="E9" s="181"/>
      <c r="F9" s="222"/>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484"/>
      <c r="AX9" s="223"/>
      <c r="AY9" s="223"/>
      <c r="AZ9" s="223"/>
      <c r="BA9" s="223"/>
    </row>
    <row r="10" spans="1:53">
      <c r="A10" s="155" t="s">
        <v>228</v>
      </c>
      <c r="B10" s="167"/>
      <c r="C10" s="167"/>
      <c r="D10" s="167"/>
      <c r="E10" s="168"/>
      <c r="F10" s="224"/>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485"/>
      <c r="AX10" s="491"/>
      <c r="AY10" s="225"/>
      <c r="AZ10" s="225"/>
      <c r="BA10" s="225"/>
    </row>
    <row r="11" spans="1:53">
      <c r="A11" s="138" t="s">
        <v>229</v>
      </c>
      <c r="B11" s="131"/>
      <c r="C11" s="131"/>
      <c r="D11" s="131"/>
      <c r="E11" s="150"/>
      <c r="F11" s="226"/>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486"/>
      <c r="AX11" s="492"/>
      <c r="AY11" s="227"/>
      <c r="AZ11" s="227"/>
      <c r="BA11" s="227"/>
    </row>
    <row r="12" spans="1:53">
      <c r="A12" s="138" t="s">
        <v>232</v>
      </c>
      <c r="B12" s="131"/>
      <c r="C12" s="131"/>
      <c r="D12" s="131"/>
      <c r="E12" s="150"/>
      <c r="F12" s="226"/>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7"/>
      <c r="AV12" s="227"/>
      <c r="AW12" s="486"/>
      <c r="AX12" s="492"/>
      <c r="AY12" s="227"/>
      <c r="AZ12" s="227"/>
      <c r="BA12" s="227"/>
    </row>
    <row r="13" spans="1:53">
      <c r="A13" s="138" t="s">
        <v>226</v>
      </c>
      <c r="B13" s="131"/>
      <c r="C13" s="131"/>
      <c r="D13" s="131"/>
      <c r="E13" s="150"/>
      <c r="F13" s="226"/>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486"/>
      <c r="AX13" s="492"/>
      <c r="AY13" s="227"/>
      <c r="AZ13" s="227"/>
      <c r="BA13" s="227"/>
    </row>
    <row r="14" spans="1:53" ht="26.25">
      <c r="A14" s="138" t="s">
        <v>230</v>
      </c>
      <c r="B14" s="131"/>
      <c r="C14" s="131"/>
      <c r="D14" s="131"/>
      <c r="E14" s="150"/>
      <c r="F14" s="226"/>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486"/>
      <c r="AX14" s="492"/>
      <c r="AY14" s="227"/>
      <c r="AZ14" s="227"/>
      <c r="BA14" s="227"/>
    </row>
    <row r="15" spans="1:53" ht="27" thickBot="1">
      <c r="A15" s="139" t="s">
        <v>231</v>
      </c>
      <c r="B15" s="134"/>
      <c r="C15" s="134"/>
      <c r="D15" s="134"/>
      <c r="E15" s="151"/>
      <c r="F15" s="228"/>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487"/>
      <c r="AX15" s="493"/>
      <c r="AY15" s="229"/>
      <c r="AZ15" s="229"/>
      <c r="BA15" s="229"/>
    </row>
    <row r="16" spans="1:53" ht="15.75" thickBot="1">
      <c r="A16" s="1341" t="s">
        <v>1030</v>
      </c>
      <c r="B16" s="1349" t="s">
        <v>768</v>
      </c>
      <c r="C16" s="1350"/>
      <c r="D16" s="1350"/>
      <c r="E16" s="1351"/>
      <c r="F16" s="1331" t="s">
        <v>234</v>
      </c>
      <c r="G16" s="1333"/>
      <c r="H16" s="1333"/>
      <c r="I16" s="1334"/>
      <c r="J16" s="1329" t="s">
        <v>234</v>
      </c>
      <c r="K16" s="1333"/>
      <c r="L16" s="1333"/>
      <c r="M16" s="1334"/>
      <c r="N16" s="1329" t="s">
        <v>234</v>
      </c>
      <c r="O16" s="1333"/>
      <c r="P16" s="1333"/>
      <c r="Q16" s="1334"/>
      <c r="R16" s="1329" t="s">
        <v>234</v>
      </c>
      <c r="S16" s="1333"/>
      <c r="T16" s="1333"/>
      <c r="U16" s="1334"/>
      <c r="V16" s="1329" t="s">
        <v>234</v>
      </c>
      <c r="W16" s="1333"/>
      <c r="X16" s="1333"/>
      <c r="Y16" s="1334"/>
      <c r="Z16" s="1329" t="s">
        <v>234</v>
      </c>
      <c r="AA16" s="1333"/>
      <c r="AB16" s="1333"/>
      <c r="AC16" s="1334"/>
      <c r="AD16" s="1329" t="s">
        <v>234</v>
      </c>
      <c r="AE16" s="1333"/>
      <c r="AF16" s="1333"/>
      <c r="AG16" s="1334"/>
      <c r="AH16" s="1329" t="s">
        <v>234</v>
      </c>
      <c r="AI16" s="1333"/>
      <c r="AJ16" s="1333"/>
      <c r="AK16" s="1334"/>
      <c r="AL16" s="1329" t="s">
        <v>234</v>
      </c>
      <c r="AM16" s="1333"/>
      <c r="AN16" s="1333"/>
      <c r="AO16" s="1334"/>
      <c r="AP16" s="1329" t="s">
        <v>234</v>
      </c>
      <c r="AQ16" s="1333"/>
      <c r="AR16" s="1333"/>
      <c r="AS16" s="1334"/>
      <c r="AT16" s="1329" t="s">
        <v>234</v>
      </c>
      <c r="AU16" s="1333"/>
      <c r="AV16" s="1333"/>
      <c r="AW16" s="1333"/>
      <c r="AX16" s="1329" t="s">
        <v>234</v>
      </c>
      <c r="AY16" s="1333"/>
      <c r="AZ16" s="1333"/>
      <c r="BA16" s="1334"/>
    </row>
    <row r="17" spans="1:53" ht="15.75" thickBot="1">
      <c r="A17" s="1342"/>
      <c r="B17" s="1343" t="s">
        <v>235</v>
      </c>
      <c r="C17" s="1345"/>
      <c r="D17" s="1345"/>
      <c r="E17" s="1345"/>
      <c r="F17" s="1332" t="s">
        <v>235</v>
      </c>
      <c r="G17" s="1346"/>
      <c r="H17" s="1346"/>
      <c r="I17" s="1346"/>
      <c r="J17" s="1335" t="s">
        <v>235</v>
      </c>
      <c r="K17" s="1346"/>
      <c r="L17" s="1346"/>
      <c r="M17" s="1346"/>
      <c r="N17" s="1335" t="s">
        <v>235</v>
      </c>
      <c r="O17" s="1346"/>
      <c r="P17" s="1346"/>
      <c r="Q17" s="1346"/>
      <c r="R17" s="1335" t="s">
        <v>235</v>
      </c>
      <c r="S17" s="1346"/>
      <c r="T17" s="1346"/>
      <c r="U17" s="1346"/>
      <c r="V17" s="1335" t="s">
        <v>235</v>
      </c>
      <c r="W17" s="1346"/>
      <c r="X17" s="1346"/>
      <c r="Y17" s="1346"/>
      <c r="Z17" s="1335" t="s">
        <v>235</v>
      </c>
      <c r="AA17" s="1346"/>
      <c r="AB17" s="1346"/>
      <c r="AC17" s="1346"/>
      <c r="AD17" s="1335" t="s">
        <v>235</v>
      </c>
      <c r="AE17" s="1346"/>
      <c r="AF17" s="1346"/>
      <c r="AG17" s="1346"/>
      <c r="AH17" s="1335" t="s">
        <v>235</v>
      </c>
      <c r="AI17" s="1346"/>
      <c r="AJ17" s="1346"/>
      <c r="AK17" s="1346"/>
      <c r="AL17" s="1335" t="s">
        <v>235</v>
      </c>
      <c r="AM17" s="1346"/>
      <c r="AN17" s="1346"/>
      <c r="AO17" s="1346"/>
      <c r="AP17" s="1335" t="s">
        <v>235</v>
      </c>
      <c r="AQ17" s="1346"/>
      <c r="AR17" s="1346"/>
      <c r="AS17" s="1346"/>
      <c r="AT17" s="1335" t="s">
        <v>235</v>
      </c>
      <c r="AU17" s="1346"/>
      <c r="AV17" s="1346"/>
      <c r="AW17" s="1352"/>
      <c r="AX17" s="1335" t="s">
        <v>235</v>
      </c>
      <c r="AY17" s="1346"/>
      <c r="AZ17" s="1346"/>
      <c r="BA17" s="1346"/>
    </row>
    <row r="18" spans="1:53" ht="15.75" thickBot="1">
      <c r="A18" s="180" t="s">
        <v>710</v>
      </c>
      <c r="B18" s="179"/>
      <c r="C18" s="179"/>
      <c r="D18" s="179"/>
      <c r="E18" s="179"/>
      <c r="F18" s="230"/>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488"/>
      <c r="AX18" s="231"/>
      <c r="AY18" s="231"/>
      <c r="AZ18" s="231"/>
      <c r="BA18" s="231"/>
    </row>
    <row r="19" spans="1:53">
      <c r="A19" s="155" t="s">
        <v>238</v>
      </c>
      <c r="B19" s="135"/>
      <c r="C19" s="135"/>
      <c r="D19" s="135"/>
      <c r="E19" s="187"/>
      <c r="F19" s="232"/>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489"/>
      <c r="AX19" s="494"/>
      <c r="AY19" s="233"/>
      <c r="AZ19" s="233"/>
      <c r="BA19" s="495"/>
    </row>
    <row r="20" spans="1:53">
      <c r="A20" s="138" t="s">
        <v>239</v>
      </c>
      <c r="B20" s="128"/>
      <c r="C20" s="128"/>
      <c r="D20" s="128"/>
      <c r="E20" s="188"/>
      <c r="F20" s="234"/>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490"/>
      <c r="AX20" s="190"/>
      <c r="AY20" s="235"/>
      <c r="AZ20" s="235"/>
      <c r="BA20" s="496"/>
    </row>
    <row r="21" spans="1:53" ht="25.5">
      <c r="A21" s="132" t="s">
        <v>236</v>
      </c>
      <c r="B21" s="128"/>
      <c r="C21" s="128"/>
      <c r="D21" s="128"/>
      <c r="E21" s="188"/>
      <c r="F21" s="234"/>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490"/>
      <c r="AX21" s="190"/>
      <c r="AY21" s="235"/>
      <c r="AZ21" s="235"/>
      <c r="BA21" s="496"/>
    </row>
    <row r="22" spans="1:53" ht="26.25" thickBot="1">
      <c r="A22" s="133" t="s">
        <v>237</v>
      </c>
      <c r="B22" s="128"/>
      <c r="C22" s="128"/>
      <c r="D22" s="128"/>
      <c r="E22" s="188"/>
      <c r="F22" s="234"/>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490"/>
      <c r="AX22" s="190"/>
      <c r="AY22" s="235"/>
      <c r="AZ22" s="235"/>
      <c r="BA22" s="496"/>
    </row>
    <row r="23" spans="1:53" ht="15.75" thickBot="1">
      <c r="A23" s="1341" t="s">
        <v>1030</v>
      </c>
      <c r="B23" s="1329" t="s">
        <v>769</v>
      </c>
      <c r="C23" s="1333"/>
      <c r="D23" s="1333"/>
      <c r="E23" s="1334"/>
      <c r="F23" s="1329" t="s">
        <v>769</v>
      </c>
      <c r="G23" s="1333"/>
      <c r="H23" s="1333"/>
      <c r="I23" s="1334"/>
      <c r="J23" s="1329" t="s">
        <v>769</v>
      </c>
      <c r="K23" s="1333"/>
      <c r="L23" s="1333"/>
      <c r="M23" s="1334"/>
      <c r="N23" s="1329" t="s">
        <v>769</v>
      </c>
      <c r="O23" s="1333"/>
      <c r="P23" s="1333"/>
      <c r="Q23" s="1334"/>
      <c r="R23" s="1329" t="s">
        <v>769</v>
      </c>
      <c r="S23" s="1333"/>
      <c r="T23" s="1333"/>
      <c r="U23" s="1334"/>
      <c r="V23" s="1329" t="s">
        <v>769</v>
      </c>
      <c r="W23" s="1333"/>
      <c r="X23" s="1333"/>
      <c r="Y23" s="1334"/>
      <c r="Z23" s="1329" t="s">
        <v>769</v>
      </c>
      <c r="AA23" s="1333"/>
      <c r="AB23" s="1333"/>
      <c r="AC23" s="1334"/>
      <c r="AD23" s="1329" t="s">
        <v>769</v>
      </c>
      <c r="AE23" s="1333"/>
      <c r="AF23" s="1333"/>
      <c r="AG23" s="1334"/>
      <c r="AH23" s="1329" t="s">
        <v>769</v>
      </c>
      <c r="AI23" s="1333"/>
      <c r="AJ23" s="1333"/>
      <c r="AK23" s="1334"/>
      <c r="AL23" s="1329" t="s">
        <v>769</v>
      </c>
      <c r="AM23" s="1333"/>
      <c r="AN23" s="1333"/>
      <c r="AO23" s="1334"/>
      <c r="AP23" s="1329" t="s">
        <v>769</v>
      </c>
      <c r="AQ23" s="1333"/>
      <c r="AR23" s="1333"/>
      <c r="AS23" s="1334"/>
      <c r="AT23" s="1329" t="s">
        <v>769</v>
      </c>
      <c r="AU23" s="1333"/>
      <c r="AV23" s="1333"/>
      <c r="AW23" s="1333"/>
      <c r="AX23" s="1329" t="s">
        <v>769</v>
      </c>
      <c r="AY23" s="1333"/>
      <c r="AZ23" s="1333"/>
      <c r="BA23" s="1334"/>
    </row>
    <row r="24" spans="1:53" ht="31.5" customHeight="1" thickBot="1">
      <c r="A24" s="1342"/>
      <c r="B24" s="1335" t="s">
        <v>713</v>
      </c>
      <c r="C24" s="1336"/>
      <c r="D24" s="1336"/>
      <c r="E24" s="1336"/>
      <c r="F24" s="1335" t="s">
        <v>713</v>
      </c>
      <c r="G24" s="1336"/>
      <c r="H24" s="1336"/>
      <c r="I24" s="1336"/>
      <c r="J24" s="1335" t="s">
        <v>713</v>
      </c>
      <c r="K24" s="1336"/>
      <c r="L24" s="1336"/>
      <c r="M24" s="1336"/>
      <c r="N24" s="1335" t="s">
        <v>713</v>
      </c>
      <c r="O24" s="1336"/>
      <c r="P24" s="1336"/>
      <c r="Q24" s="1336"/>
      <c r="R24" s="1335" t="s">
        <v>713</v>
      </c>
      <c r="S24" s="1336"/>
      <c r="T24" s="1336"/>
      <c r="U24" s="1336"/>
      <c r="V24" s="1335" t="s">
        <v>713</v>
      </c>
      <c r="W24" s="1336"/>
      <c r="X24" s="1336"/>
      <c r="Y24" s="1336"/>
      <c r="Z24" s="1335" t="s">
        <v>713</v>
      </c>
      <c r="AA24" s="1336"/>
      <c r="AB24" s="1336"/>
      <c r="AC24" s="1336"/>
      <c r="AD24" s="1335" t="s">
        <v>713</v>
      </c>
      <c r="AE24" s="1336"/>
      <c r="AF24" s="1336"/>
      <c r="AG24" s="1336"/>
      <c r="AH24" s="1335" t="s">
        <v>713</v>
      </c>
      <c r="AI24" s="1336"/>
      <c r="AJ24" s="1336"/>
      <c r="AK24" s="1336"/>
      <c r="AL24" s="1335" t="s">
        <v>713</v>
      </c>
      <c r="AM24" s="1336"/>
      <c r="AN24" s="1336"/>
      <c r="AO24" s="1336"/>
      <c r="AP24" s="1335" t="s">
        <v>713</v>
      </c>
      <c r="AQ24" s="1336"/>
      <c r="AR24" s="1336"/>
      <c r="AS24" s="1336"/>
      <c r="AT24" s="1335" t="s">
        <v>713</v>
      </c>
      <c r="AU24" s="1336"/>
      <c r="AV24" s="1336"/>
      <c r="AW24" s="1337"/>
      <c r="AX24" s="1335" t="s">
        <v>713</v>
      </c>
      <c r="AY24" s="1336"/>
      <c r="AZ24" s="1336"/>
      <c r="BA24" s="1336"/>
    </row>
    <row r="25" spans="1:53" ht="31.5" customHeight="1" thickBot="1">
      <c r="A25" s="182"/>
      <c r="B25" s="1329" t="s">
        <v>950</v>
      </c>
      <c r="C25" s="1330"/>
      <c r="D25" s="1329" t="s">
        <v>712</v>
      </c>
      <c r="E25" s="1332"/>
      <c r="F25" s="1329" t="s">
        <v>950</v>
      </c>
      <c r="G25" s="1330"/>
      <c r="H25" s="1329" t="s">
        <v>712</v>
      </c>
      <c r="I25" s="1332"/>
      <c r="J25" s="1329" t="s">
        <v>950</v>
      </c>
      <c r="K25" s="1330"/>
      <c r="L25" s="1329" t="s">
        <v>712</v>
      </c>
      <c r="M25" s="1332"/>
      <c r="N25" s="1329" t="s">
        <v>950</v>
      </c>
      <c r="O25" s="1330"/>
      <c r="P25" s="1329" t="s">
        <v>712</v>
      </c>
      <c r="Q25" s="1332"/>
      <c r="R25" s="1329" t="s">
        <v>950</v>
      </c>
      <c r="S25" s="1330"/>
      <c r="T25" s="1329" t="s">
        <v>712</v>
      </c>
      <c r="U25" s="1332"/>
      <c r="V25" s="1329" t="s">
        <v>950</v>
      </c>
      <c r="W25" s="1330"/>
      <c r="X25" s="1329" t="s">
        <v>712</v>
      </c>
      <c r="Y25" s="1332"/>
      <c r="Z25" s="1329" t="s">
        <v>950</v>
      </c>
      <c r="AA25" s="1330"/>
      <c r="AB25" s="1329" t="s">
        <v>712</v>
      </c>
      <c r="AC25" s="1332"/>
      <c r="AD25" s="1329" t="s">
        <v>950</v>
      </c>
      <c r="AE25" s="1330"/>
      <c r="AF25" s="1329" t="s">
        <v>712</v>
      </c>
      <c r="AG25" s="1332"/>
      <c r="AH25" s="1329" t="s">
        <v>950</v>
      </c>
      <c r="AI25" s="1330"/>
      <c r="AJ25" s="1329" t="s">
        <v>712</v>
      </c>
      <c r="AK25" s="1332"/>
      <c r="AL25" s="1329" t="s">
        <v>950</v>
      </c>
      <c r="AM25" s="1330"/>
      <c r="AN25" s="1329" t="s">
        <v>712</v>
      </c>
      <c r="AO25" s="1332"/>
      <c r="AP25" s="1329" t="s">
        <v>950</v>
      </c>
      <c r="AQ25" s="1330"/>
      <c r="AR25" s="1329" t="s">
        <v>712</v>
      </c>
      <c r="AS25" s="1332"/>
      <c r="AT25" s="1329" t="s">
        <v>950</v>
      </c>
      <c r="AU25" s="1330"/>
      <c r="AV25" s="1329" t="s">
        <v>712</v>
      </c>
      <c r="AW25" s="1331"/>
      <c r="AX25" s="1329" t="s">
        <v>950</v>
      </c>
      <c r="AY25" s="1330"/>
      <c r="AZ25" s="1329" t="s">
        <v>712</v>
      </c>
      <c r="BA25" s="1332"/>
    </row>
    <row r="26" spans="1:53" ht="25.5">
      <c r="A26" s="189" t="s">
        <v>714</v>
      </c>
      <c r="B26" s="1326"/>
      <c r="C26" s="1325"/>
      <c r="D26" s="1326"/>
      <c r="E26" s="1327"/>
      <c r="F26" s="1326"/>
      <c r="G26" s="1325"/>
      <c r="H26" s="1326"/>
      <c r="I26" s="1327"/>
      <c r="J26" s="1326"/>
      <c r="K26" s="1325"/>
      <c r="L26" s="1326"/>
      <c r="M26" s="1327"/>
      <c r="N26" s="1326"/>
      <c r="O26" s="1325"/>
      <c r="P26" s="1326"/>
      <c r="Q26" s="1327"/>
      <c r="R26" s="1326"/>
      <c r="S26" s="1325"/>
      <c r="T26" s="1326"/>
      <c r="U26" s="1327"/>
      <c r="V26" s="1326"/>
      <c r="W26" s="1325"/>
      <c r="X26" s="1326"/>
      <c r="Y26" s="1327"/>
      <c r="Z26" s="1326"/>
      <c r="AA26" s="1325"/>
      <c r="AB26" s="1326"/>
      <c r="AC26" s="1327"/>
      <c r="AD26" s="1326"/>
      <c r="AE26" s="1325"/>
      <c r="AF26" s="1326"/>
      <c r="AG26" s="1327"/>
      <c r="AH26" s="1326"/>
      <c r="AI26" s="1325"/>
      <c r="AJ26" s="1326"/>
      <c r="AK26" s="1327"/>
      <c r="AL26" s="1326"/>
      <c r="AM26" s="1325"/>
      <c r="AN26" s="1326"/>
      <c r="AO26" s="1327"/>
      <c r="AP26" s="1326"/>
      <c r="AQ26" s="1325"/>
      <c r="AR26" s="1326"/>
      <c r="AS26" s="1327"/>
      <c r="AT26" s="1326"/>
      <c r="AU26" s="1325"/>
      <c r="AV26" s="1326"/>
      <c r="AW26" s="1328"/>
      <c r="AX26" s="1324"/>
      <c r="AY26" s="1325"/>
      <c r="AZ26" s="1326"/>
      <c r="BA26" s="1327"/>
    </row>
    <row r="27" spans="1:53">
      <c r="A27" s="132" t="s">
        <v>240</v>
      </c>
      <c r="B27" s="1321"/>
      <c r="C27" s="1320"/>
      <c r="D27" s="1321"/>
      <c r="E27" s="1322"/>
      <c r="F27" s="1321"/>
      <c r="G27" s="1320"/>
      <c r="H27" s="1321"/>
      <c r="I27" s="1322"/>
      <c r="J27" s="1321"/>
      <c r="K27" s="1320"/>
      <c r="L27" s="1321"/>
      <c r="M27" s="1322"/>
      <c r="N27" s="1321"/>
      <c r="O27" s="1320"/>
      <c r="P27" s="1321"/>
      <c r="Q27" s="1322"/>
      <c r="R27" s="1321"/>
      <c r="S27" s="1320"/>
      <c r="T27" s="1321"/>
      <c r="U27" s="1322"/>
      <c r="V27" s="1321"/>
      <c r="W27" s="1320"/>
      <c r="X27" s="1321"/>
      <c r="Y27" s="1322"/>
      <c r="Z27" s="1321"/>
      <c r="AA27" s="1320"/>
      <c r="AB27" s="1321"/>
      <c r="AC27" s="1322"/>
      <c r="AD27" s="1321"/>
      <c r="AE27" s="1320"/>
      <c r="AF27" s="1321"/>
      <c r="AG27" s="1322"/>
      <c r="AH27" s="1321"/>
      <c r="AI27" s="1320"/>
      <c r="AJ27" s="1321"/>
      <c r="AK27" s="1322"/>
      <c r="AL27" s="1321"/>
      <c r="AM27" s="1320"/>
      <c r="AN27" s="1321"/>
      <c r="AO27" s="1322"/>
      <c r="AP27" s="1321"/>
      <c r="AQ27" s="1320"/>
      <c r="AR27" s="1321"/>
      <c r="AS27" s="1322"/>
      <c r="AT27" s="1321"/>
      <c r="AU27" s="1320"/>
      <c r="AV27" s="1321"/>
      <c r="AW27" s="1323"/>
      <c r="AX27" s="1319"/>
      <c r="AY27" s="1320"/>
      <c r="AZ27" s="1321"/>
      <c r="BA27" s="1322"/>
    </row>
    <row r="28" spans="1:53">
      <c r="A28" s="132" t="s">
        <v>242</v>
      </c>
      <c r="B28" s="1321"/>
      <c r="C28" s="1320"/>
      <c r="D28" s="1321"/>
      <c r="E28" s="1322"/>
      <c r="F28" s="1321"/>
      <c r="G28" s="1320"/>
      <c r="H28" s="1321"/>
      <c r="I28" s="1322"/>
      <c r="J28" s="1321"/>
      <c r="K28" s="1320"/>
      <c r="L28" s="1321"/>
      <c r="M28" s="1322"/>
      <c r="N28" s="1321"/>
      <c r="O28" s="1320"/>
      <c r="P28" s="1321"/>
      <c r="Q28" s="1322"/>
      <c r="R28" s="1321"/>
      <c r="S28" s="1320"/>
      <c r="T28" s="1321"/>
      <c r="U28" s="1322"/>
      <c r="V28" s="1321"/>
      <c r="W28" s="1320"/>
      <c r="X28" s="1321"/>
      <c r="Y28" s="1322"/>
      <c r="Z28" s="1321"/>
      <c r="AA28" s="1320"/>
      <c r="AB28" s="1321"/>
      <c r="AC28" s="1322"/>
      <c r="AD28" s="1321"/>
      <c r="AE28" s="1320"/>
      <c r="AF28" s="1321"/>
      <c r="AG28" s="1322"/>
      <c r="AH28" s="1321"/>
      <c r="AI28" s="1320"/>
      <c r="AJ28" s="1321"/>
      <c r="AK28" s="1322"/>
      <c r="AL28" s="1321"/>
      <c r="AM28" s="1320"/>
      <c r="AN28" s="1321"/>
      <c r="AO28" s="1322"/>
      <c r="AP28" s="1321"/>
      <c r="AQ28" s="1320"/>
      <c r="AR28" s="1321"/>
      <c r="AS28" s="1322"/>
      <c r="AT28" s="1321"/>
      <c r="AU28" s="1320"/>
      <c r="AV28" s="1321"/>
      <c r="AW28" s="1323"/>
      <c r="AX28" s="1319"/>
      <c r="AY28" s="1320"/>
      <c r="AZ28" s="1321"/>
      <c r="BA28" s="1322"/>
    </row>
    <row r="29" spans="1:53" ht="76.5">
      <c r="A29" s="132" t="s">
        <v>243</v>
      </c>
      <c r="B29" s="1321"/>
      <c r="C29" s="1320"/>
      <c r="D29" s="1321"/>
      <c r="E29" s="1322"/>
      <c r="F29" s="1321"/>
      <c r="G29" s="1320"/>
      <c r="H29" s="1321"/>
      <c r="I29" s="1322"/>
      <c r="J29" s="1321"/>
      <c r="K29" s="1320"/>
      <c r="L29" s="1321"/>
      <c r="M29" s="1322"/>
      <c r="N29" s="1321"/>
      <c r="O29" s="1320"/>
      <c r="P29" s="1321"/>
      <c r="Q29" s="1322"/>
      <c r="R29" s="1321"/>
      <c r="S29" s="1320"/>
      <c r="T29" s="1321"/>
      <c r="U29" s="1322"/>
      <c r="V29" s="1321"/>
      <c r="W29" s="1320"/>
      <c r="X29" s="1321"/>
      <c r="Y29" s="1322"/>
      <c r="Z29" s="1321"/>
      <c r="AA29" s="1320"/>
      <c r="AB29" s="1321"/>
      <c r="AC29" s="1322"/>
      <c r="AD29" s="1321"/>
      <c r="AE29" s="1320"/>
      <c r="AF29" s="1321"/>
      <c r="AG29" s="1322"/>
      <c r="AH29" s="1321"/>
      <c r="AI29" s="1320"/>
      <c r="AJ29" s="1321"/>
      <c r="AK29" s="1322"/>
      <c r="AL29" s="1321"/>
      <c r="AM29" s="1320"/>
      <c r="AN29" s="1321"/>
      <c r="AO29" s="1322"/>
      <c r="AP29" s="1321"/>
      <c r="AQ29" s="1320"/>
      <c r="AR29" s="1321"/>
      <c r="AS29" s="1322"/>
      <c r="AT29" s="1321"/>
      <c r="AU29" s="1320"/>
      <c r="AV29" s="1321"/>
      <c r="AW29" s="1323"/>
      <c r="AX29" s="1319"/>
      <c r="AY29" s="1320"/>
      <c r="AZ29" s="1321"/>
      <c r="BA29" s="1322"/>
    </row>
    <row r="30" spans="1:53" ht="15.75" thickBot="1">
      <c r="A30" s="133" t="s">
        <v>241</v>
      </c>
      <c r="B30" s="1314"/>
      <c r="C30" s="1316"/>
      <c r="D30" s="1314"/>
      <c r="E30" s="1315"/>
      <c r="F30" s="1314"/>
      <c r="G30" s="1316"/>
      <c r="H30" s="1314"/>
      <c r="I30" s="1315"/>
      <c r="J30" s="1314"/>
      <c r="K30" s="1316"/>
      <c r="L30" s="1314"/>
      <c r="M30" s="1315"/>
      <c r="N30" s="1314"/>
      <c r="O30" s="1316"/>
      <c r="P30" s="1314"/>
      <c r="Q30" s="1315"/>
      <c r="R30" s="1314"/>
      <c r="S30" s="1316"/>
      <c r="T30" s="1314"/>
      <c r="U30" s="1315"/>
      <c r="V30" s="1314"/>
      <c r="W30" s="1316"/>
      <c r="X30" s="1314"/>
      <c r="Y30" s="1315"/>
      <c r="Z30" s="1314"/>
      <c r="AA30" s="1316"/>
      <c r="AB30" s="1314"/>
      <c r="AC30" s="1315"/>
      <c r="AD30" s="1314"/>
      <c r="AE30" s="1316"/>
      <c r="AF30" s="1314"/>
      <c r="AG30" s="1315"/>
      <c r="AH30" s="1314"/>
      <c r="AI30" s="1316"/>
      <c r="AJ30" s="1314"/>
      <c r="AK30" s="1315"/>
      <c r="AL30" s="1314"/>
      <c r="AM30" s="1316"/>
      <c r="AN30" s="1314"/>
      <c r="AO30" s="1315"/>
      <c r="AP30" s="1314"/>
      <c r="AQ30" s="1316"/>
      <c r="AR30" s="1314"/>
      <c r="AS30" s="1315"/>
      <c r="AT30" s="1314"/>
      <c r="AU30" s="1316"/>
      <c r="AV30" s="1314"/>
      <c r="AW30" s="1317"/>
      <c r="AX30" s="1318"/>
      <c r="AY30" s="1316"/>
      <c r="AZ30" s="1314"/>
      <c r="BA30" s="1315"/>
    </row>
    <row r="31" spans="1:53">
      <c r="A31" s="130"/>
      <c r="B31" s="130"/>
      <c r="C31" s="130"/>
      <c r="D31" s="130"/>
      <c r="E31" s="130"/>
      <c r="F31" s="130"/>
    </row>
    <row r="32" spans="1:53">
      <c r="A32" s="130"/>
      <c r="B32" s="130"/>
      <c r="C32" s="130"/>
      <c r="D32" s="130"/>
      <c r="E32" s="130"/>
      <c r="F32" s="130"/>
    </row>
    <row r="33" spans="1:6">
      <c r="A33" s="130"/>
      <c r="B33" s="130"/>
      <c r="C33" s="130"/>
      <c r="D33" s="130"/>
      <c r="E33" s="130"/>
      <c r="F33" s="130"/>
    </row>
    <row r="34" spans="1:6">
      <c r="A34" s="130"/>
      <c r="B34" s="130"/>
      <c r="C34" s="130"/>
      <c r="D34" s="130"/>
      <c r="E34" s="130"/>
      <c r="F34" s="130"/>
    </row>
    <row r="35" spans="1:6">
      <c r="A35" s="130"/>
      <c r="B35" s="130"/>
      <c r="C35" s="130"/>
      <c r="D35" s="130"/>
      <c r="E35" s="130"/>
      <c r="F35" s="130"/>
    </row>
    <row r="36" spans="1:6">
      <c r="A36" s="130"/>
      <c r="B36" s="130"/>
      <c r="C36" s="130"/>
      <c r="D36" s="130"/>
      <c r="E36" s="130"/>
      <c r="F36" s="130"/>
    </row>
    <row r="37" spans="1:6">
      <c r="A37" s="130"/>
      <c r="B37" s="130"/>
      <c r="C37" s="130"/>
      <c r="D37" s="130"/>
      <c r="E37" s="130"/>
      <c r="F37" s="130"/>
    </row>
    <row r="38" spans="1:6">
      <c r="A38" s="130"/>
      <c r="B38" s="130"/>
      <c r="C38" s="130"/>
      <c r="D38" s="130"/>
      <c r="E38" s="130"/>
      <c r="F38" s="130"/>
    </row>
    <row r="39" spans="1:6">
      <c r="A39" s="130"/>
      <c r="B39" s="130"/>
      <c r="C39" s="130"/>
      <c r="D39" s="130"/>
      <c r="E39" s="130"/>
      <c r="F39" s="130"/>
    </row>
    <row r="40" spans="1:6">
      <c r="A40" s="130"/>
      <c r="B40" s="130"/>
      <c r="C40" s="130"/>
      <c r="D40" s="130"/>
      <c r="E40" s="130"/>
      <c r="F40" s="130"/>
    </row>
    <row r="41" spans="1:6">
      <c r="A41" s="130"/>
      <c r="B41" s="130"/>
      <c r="C41" s="130"/>
      <c r="D41" s="130"/>
      <c r="E41" s="130"/>
      <c r="F41" s="130"/>
    </row>
    <row r="42" spans="1:6">
      <c r="A42" s="130"/>
      <c r="B42" s="130"/>
      <c r="C42" s="130"/>
      <c r="D42" s="130"/>
      <c r="E42" s="130"/>
      <c r="F42" s="130"/>
    </row>
    <row r="43" spans="1:6">
      <c r="A43" s="130"/>
      <c r="B43" s="130"/>
      <c r="C43" s="130"/>
      <c r="D43" s="130"/>
      <c r="E43" s="130"/>
      <c r="F43" s="130"/>
    </row>
    <row r="44" spans="1:6">
      <c r="A44" s="130"/>
      <c r="B44" s="130"/>
      <c r="C44" s="130"/>
      <c r="D44" s="130"/>
      <c r="E44" s="130"/>
      <c r="F44" s="130"/>
    </row>
    <row r="45" spans="1:6">
      <c r="A45" s="130"/>
      <c r="B45" s="130"/>
      <c r="C45" s="130"/>
      <c r="D45" s="130"/>
      <c r="E45" s="130"/>
      <c r="F45" s="130"/>
    </row>
    <row r="46" spans="1:6">
      <c r="A46" s="130"/>
      <c r="B46" s="130"/>
      <c r="C46" s="130"/>
      <c r="D46" s="130"/>
      <c r="E46" s="130"/>
      <c r="F46" s="130"/>
    </row>
    <row r="47" spans="1:6">
      <c r="A47" s="130"/>
      <c r="B47" s="130"/>
      <c r="C47" s="130"/>
      <c r="D47" s="130"/>
      <c r="E47" s="130"/>
      <c r="F47" s="130"/>
    </row>
    <row r="48" spans="1:6">
      <c r="A48" s="130"/>
      <c r="B48" s="130"/>
      <c r="C48" s="130"/>
      <c r="D48" s="130"/>
      <c r="E48" s="130"/>
      <c r="F48" s="130"/>
    </row>
    <row r="49" spans="1:6">
      <c r="A49" s="130"/>
      <c r="B49" s="130"/>
      <c r="C49" s="130"/>
      <c r="D49" s="130"/>
      <c r="E49" s="130"/>
      <c r="F49" s="130"/>
    </row>
    <row r="50" spans="1:6">
      <c r="A50" s="130"/>
      <c r="B50" s="130"/>
      <c r="C50" s="130"/>
      <c r="D50" s="130"/>
      <c r="E50" s="130"/>
      <c r="F50" s="130"/>
    </row>
    <row r="51" spans="1:6">
      <c r="A51" s="130"/>
      <c r="B51" s="130"/>
      <c r="C51" s="130"/>
      <c r="D51" s="130"/>
      <c r="E51" s="130"/>
      <c r="F51" s="130"/>
    </row>
    <row r="52" spans="1:6">
      <c r="A52" s="130"/>
      <c r="B52" s="130"/>
      <c r="C52" s="130"/>
      <c r="D52" s="130"/>
      <c r="E52" s="130"/>
      <c r="F52" s="130"/>
    </row>
    <row r="53" spans="1:6">
      <c r="A53" s="130"/>
      <c r="B53" s="130"/>
      <c r="C53" s="130"/>
      <c r="D53" s="130"/>
      <c r="E53" s="130"/>
      <c r="F53" s="130"/>
    </row>
    <row r="54" spans="1:6">
      <c r="A54" s="130"/>
      <c r="B54" s="130"/>
      <c r="C54" s="130"/>
      <c r="D54" s="130"/>
      <c r="E54" s="130"/>
      <c r="F54" s="130"/>
    </row>
    <row r="55" spans="1:6">
      <c r="A55" s="130"/>
      <c r="B55" s="130"/>
      <c r="C55" s="130"/>
      <c r="D55" s="130"/>
      <c r="E55" s="130"/>
      <c r="F55" s="130"/>
    </row>
    <row r="56" spans="1:6">
      <c r="A56" s="130"/>
      <c r="B56" s="130"/>
      <c r="C56" s="130"/>
      <c r="D56" s="130"/>
      <c r="E56" s="130"/>
      <c r="F56" s="130"/>
    </row>
    <row r="57" spans="1:6">
      <c r="A57" s="130"/>
      <c r="B57" s="130"/>
      <c r="C57" s="130"/>
      <c r="D57" s="130"/>
      <c r="E57" s="130"/>
      <c r="F57" s="130"/>
    </row>
    <row r="58" spans="1:6">
      <c r="A58" s="130"/>
      <c r="B58" s="130"/>
      <c r="C58" s="130"/>
      <c r="D58" s="130"/>
      <c r="E58" s="130"/>
      <c r="F58" s="130"/>
    </row>
    <row r="59" spans="1:6">
      <c r="A59" s="130"/>
      <c r="B59" s="130"/>
      <c r="C59" s="130"/>
      <c r="D59" s="130"/>
      <c r="E59" s="130"/>
      <c r="F59" s="130"/>
    </row>
    <row r="60" spans="1:6">
      <c r="A60" s="130"/>
      <c r="B60" s="130"/>
      <c r="C60" s="130"/>
      <c r="D60" s="130"/>
      <c r="E60" s="130"/>
      <c r="F60" s="130"/>
    </row>
    <row r="61" spans="1:6">
      <c r="A61" s="130"/>
      <c r="B61" s="130"/>
      <c r="C61" s="130"/>
      <c r="D61" s="130"/>
      <c r="E61" s="130"/>
      <c r="F61" s="130"/>
    </row>
    <row r="62" spans="1:6">
      <c r="A62" s="130"/>
      <c r="B62" s="130"/>
      <c r="C62" s="130"/>
      <c r="D62" s="130"/>
      <c r="E62" s="130"/>
      <c r="F62" s="130"/>
    </row>
    <row r="63" spans="1:6">
      <c r="A63" s="130"/>
      <c r="B63" s="130"/>
      <c r="C63" s="130"/>
      <c r="D63" s="130"/>
      <c r="E63" s="130"/>
      <c r="F63" s="130"/>
    </row>
    <row r="64" spans="1:6">
      <c r="A64" s="130"/>
      <c r="B64" s="130"/>
      <c r="C64" s="130"/>
      <c r="D64" s="130"/>
      <c r="E64" s="130"/>
      <c r="F64" s="130"/>
    </row>
    <row r="65" spans="1:6">
      <c r="A65" s="130"/>
      <c r="B65" s="130"/>
      <c r="C65" s="130"/>
      <c r="D65" s="130"/>
      <c r="E65" s="130"/>
      <c r="F65" s="130"/>
    </row>
    <row r="66" spans="1:6">
      <c r="A66" s="130"/>
      <c r="B66" s="130"/>
      <c r="C66" s="130"/>
      <c r="D66" s="130"/>
      <c r="E66" s="130"/>
      <c r="F66" s="130"/>
    </row>
    <row r="67" spans="1:6">
      <c r="A67" s="130"/>
      <c r="B67" s="130"/>
      <c r="C67" s="130"/>
      <c r="D67" s="130"/>
      <c r="E67" s="130"/>
      <c r="F67" s="130"/>
    </row>
    <row r="68" spans="1:6">
      <c r="A68" s="130"/>
      <c r="B68" s="130"/>
      <c r="C68" s="130"/>
      <c r="D68" s="130"/>
      <c r="E68" s="130"/>
      <c r="F68" s="130"/>
    </row>
    <row r="69" spans="1:6">
      <c r="A69" s="130"/>
      <c r="B69" s="130"/>
      <c r="C69" s="130"/>
      <c r="D69" s="130"/>
      <c r="E69" s="130"/>
      <c r="F69" s="130"/>
    </row>
    <row r="70" spans="1:6">
      <c r="A70" s="130"/>
      <c r="B70" s="130"/>
      <c r="C70" s="130"/>
      <c r="D70" s="130"/>
      <c r="E70" s="130"/>
      <c r="F70" s="130"/>
    </row>
    <row r="71" spans="1:6">
      <c r="A71" s="130"/>
      <c r="B71" s="130"/>
      <c r="C71" s="130"/>
      <c r="D71" s="130"/>
      <c r="E71" s="130"/>
      <c r="F71" s="130"/>
    </row>
    <row r="72" spans="1:6">
      <c r="A72" s="130"/>
      <c r="B72" s="130"/>
      <c r="C72" s="130"/>
      <c r="D72" s="130"/>
      <c r="E72" s="130"/>
      <c r="F72" s="130"/>
    </row>
    <row r="73" spans="1:6">
      <c r="A73" s="130"/>
      <c r="B73" s="130"/>
      <c r="C73" s="130"/>
      <c r="D73" s="130"/>
      <c r="E73" s="130"/>
      <c r="F73" s="130"/>
    </row>
    <row r="74" spans="1:6">
      <c r="A74" s="130"/>
      <c r="B74" s="130"/>
      <c r="C74" s="130"/>
      <c r="D74" s="130"/>
      <c r="E74" s="130"/>
      <c r="F74" s="130"/>
    </row>
    <row r="75" spans="1:6">
      <c r="A75" s="130"/>
      <c r="B75" s="130"/>
      <c r="C75" s="130"/>
      <c r="D75" s="130"/>
      <c r="E75" s="130"/>
      <c r="F75" s="130"/>
    </row>
    <row r="76" spans="1:6">
      <c r="A76" s="130"/>
      <c r="B76" s="130"/>
      <c r="C76" s="130"/>
      <c r="D76" s="130"/>
      <c r="E76" s="130"/>
      <c r="F76" s="130"/>
    </row>
    <row r="77" spans="1:6">
      <c r="A77" s="130"/>
      <c r="B77" s="130"/>
      <c r="C77" s="130"/>
      <c r="D77" s="130"/>
      <c r="E77" s="130"/>
      <c r="F77" s="130"/>
    </row>
    <row r="78" spans="1:6">
      <c r="A78" s="130"/>
      <c r="B78" s="130"/>
      <c r="C78" s="130"/>
      <c r="D78" s="130"/>
      <c r="E78" s="130"/>
      <c r="F78" s="130"/>
    </row>
    <row r="79" spans="1:6">
      <c r="A79" s="130"/>
      <c r="B79" s="130"/>
      <c r="C79" s="130"/>
      <c r="D79" s="130"/>
      <c r="E79" s="130"/>
      <c r="F79" s="130"/>
    </row>
    <row r="80" spans="1:6">
      <c r="A80" s="130"/>
      <c r="B80" s="130"/>
      <c r="C80" s="130"/>
      <c r="D80" s="130"/>
      <c r="E80" s="130"/>
      <c r="F80" s="130"/>
    </row>
    <row r="81" spans="1:6">
      <c r="A81" s="130"/>
      <c r="B81" s="130"/>
      <c r="C81" s="130"/>
      <c r="D81" s="130"/>
      <c r="E81" s="130"/>
      <c r="F81" s="130"/>
    </row>
    <row r="82" spans="1:6">
      <c r="A82" s="130"/>
      <c r="B82" s="130"/>
      <c r="C82" s="130"/>
      <c r="D82" s="130"/>
      <c r="E82" s="130"/>
      <c r="F82" s="130"/>
    </row>
    <row r="83" spans="1:6">
      <c r="A83" s="130"/>
      <c r="B83" s="130"/>
      <c r="C83" s="130"/>
      <c r="D83" s="130"/>
      <c r="E83" s="130"/>
      <c r="F83" s="130"/>
    </row>
    <row r="84" spans="1:6">
      <c r="A84" s="130"/>
      <c r="B84" s="130"/>
      <c r="C84" s="130"/>
      <c r="D84" s="130"/>
      <c r="E84" s="130"/>
      <c r="F84" s="130"/>
    </row>
    <row r="85" spans="1:6">
      <c r="A85" s="130"/>
      <c r="B85" s="130"/>
      <c r="C85" s="130"/>
      <c r="D85" s="130"/>
      <c r="E85" s="130"/>
      <c r="F85" s="130"/>
    </row>
    <row r="86" spans="1:6">
      <c r="A86" s="130"/>
      <c r="B86" s="130"/>
      <c r="C86" s="130"/>
      <c r="D86" s="130"/>
      <c r="E86" s="130"/>
      <c r="F86" s="130"/>
    </row>
    <row r="87" spans="1:6">
      <c r="A87" s="130"/>
      <c r="B87" s="130"/>
      <c r="C87" s="130"/>
      <c r="D87" s="130"/>
      <c r="E87" s="130"/>
      <c r="F87" s="130"/>
    </row>
    <row r="88" spans="1:6">
      <c r="A88" s="130"/>
      <c r="B88" s="130"/>
      <c r="C88" s="130"/>
      <c r="D88" s="130"/>
      <c r="E88" s="130"/>
      <c r="F88" s="130"/>
    </row>
    <row r="89" spans="1:6">
      <c r="A89" s="130"/>
      <c r="B89" s="130"/>
      <c r="C89" s="130"/>
      <c r="D89" s="130"/>
      <c r="E89" s="130"/>
      <c r="F89" s="130"/>
    </row>
    <row r="90" spans="1:6">
      <c r="A90" s="130"/>
      <c r="B90" s="130"/>
      <c r="C90" s="130"/>
      <c r="D90" s="130"/>
      <c r="E90" s="130"/>
      <c r="F90" s="130"/>
    </row>
    <row r="91" spans="1:6">
      <c r="A91" s="130"/>
      <c r="B91" s="130"/>
      <c r="C91" s="130"/>
      <c r="D91" s="130"/>
      <c r="E91" s="130"/>
      <c r="F91" s="130"/>
    </row>
    <row r="92" spans="1:6">
      <c r="A92" s="130"/>
      <c r="B92" s="130"/>
      <c r="C92" s="130"/>
      <c r="D92" s="130"/>
      <c r="E92" s="130"/>
      <c r="F92" s="130"/>
    </row>
    <row r="93" spans="1:6">
      <c r="A93" s="130"/>
      <c r="B93" s="130"/>
      <c r="C93" s="130"/>
      <c r="D93" s="130"/>
      <c r="E93" s="130"/>
      <c r="F93" s="130"/>
    </row>
  </sheetData>
  <mergeCells count="241">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30:C30"/>
    <mergeCell ref="D26:E26"/>
    <mergeCell ref="D27:E27"/>
    <mergeCell ref="D28:E28"/>
    <mergeCell ref="D29:E29"/>
    <mergeCell ref="D30:E30"/>
    <mergeCell ref="B29:C29"/>
    <mergeCell ref="B25:C25"/>
    <mergeCell ref="D25:E25"/>
    <mergeCell ref="B26:C26"/>
    <mergeCell ref="B27:C27"/>
    <mergeCell ref="B28:C28"/>
    <mergeCell ref="A1:D1"/>
    <mergeCell ref="A2:D2"/>
    <mergeCell ref="A3:E3"/>
    <mergeCell ref="A7:A8"/>
    <mergeCell ref="B24:E24"/>
    <mergeCell ref="B23:E23"/>
    <mergeCell ref="A23:A24"/>
    <mergeCell ref="B8:E8"/>
    <mergeCell ref="B17:E17"/>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P25:Q25"/>
    <mergeCell ref="R25:S25"/>
    <mergeCell ref="T25:U25"/>
    <mergeCell ref="V25:W25"/>
    <mergeCell ref="X25:Y25"/>
    <mergeCell ref="F25:G25"/>
    <mergeCell ref="H25:I25"/>
    <mergeCell ref="J25:K25"/>
    <mergeCell ref="L25:M25"/>
    <mergeCell ref="N25:O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AR26:AS26"/>
    <mergeCell ref="AT26:AU26"/>
    <mergeCell ref="AV26:AW26"/>
    <mergeCell ref="AD26:AE26"/>
    <mergeCell ref="AF26:AG26"/>
    <mergeCell ref="AH26:AI26"/>
    <mergeCell ref="AJ26:AK26"/>
    <mergeCell ref="AL26:AM26"/>
    <mergeCell ref="AT25:AU25"/>
    <mergeCell ref="AV25:AW25"/>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R30:AS30"/>
    <mergeCell ref="AT30:AU30"/>
    <mergeCell ref="AV30:AW30"/>
    <mergeCell ref="AX30:AY30"/>
    <mergeCell ref="AZ30:BA30"/>
    <mergeCell ref="AH30:AI30"/>
    <mergeCell ref="AJ30:AK30"/>
    <mergeCell ref="AL30:AM30"/>
    <mergeCell ref="AN30:AO30"/>
    <mergeCell ref="AP30:AQ30"/>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2"/>
  </sheetPr>
  <dimension ref="A1:L51"/>
  <sheetViews>
    <sheetView showGridLines="0" zoomScale="80" zoomScaleNormal="80" workbookViewId="0">
      <pane xSplit="8" ySplit="6" topLeftCell="I7" activePane="bottomRight" state="frozen"/>
      <selection sqref="A1:D1"/>
      <selection pane="topRight" sqref="A1:D1"/>
      <selection pane="bottomLeft" sqref="A1:D1"/>
      <selection pane="bottomRight"/>
    </sheetView>
  </sheetViews>
  <sheetFormatPr defaultRowHeight="15"/>
  <cols>
    <col min="1" max="1" width="23" customWidth="1"/>
    <col min="2" max="2" width="11.7109375" customWidth="1"/>
    <col min="3" max="3" width="50.7109375" customWidth="1"/>
    <col min="4" max="5" width="16.7109375" customWidth="1"/>
    <col min="6" max="6" width="21.42578125" customWidth="1"/>
    <col min="7" max="8" width="16.7109375" customWidth="1"/>
    <col min="12" max="12" width="10.85546875" bestFit="1" customWidth="1"/>
  </cols>
  <sheetData>
    <row r="1" spans="1:12">
      <c r="A1" s="242" t="s">
        <v>728</v>
      </c>
      <c r="B1" s="1353" t="s">
        <v>996</v>
      </c>
      <c r="C1" s="1353"/>
      <c r="D1" s="1353"/>
      <c r="E1" s="1353"/>
      <c r="F1" s="1353"/>
      <c r="G1" s="1353"/>
      <c r="H1" s="240"/>
    </row>
    <row r="2" spans="1:12">
      <c r="A2" s="242" t="s">
        <v>25</v>
      </c>
      <c r="B2" s="1353"/>
      <c r="C2" s="1353"/>
      <c r="D2" s="1353"/>
      <c r="E2" s="1353"/>
      <c r="F2" s="1353"/>
      <c r="G2" s="1353"/>
      <c r="H2" s="240"/>
    </row>
    <row r="3" spans="1:12" ht="15.75" thickBot="1">
      <c r="A3" s="916"/>
      <c r="B3" s="916"/>
      <c r="C3" s="916"/>
      <c r="D3" s="916"/>
      <c r="E3" s="916"/>
      <c r="F3" s="916"/>
      <c r="G3" s="916"/>
      <c r="H3" s="916"/>
    </row>
    <row r="4" spans="1:12">
      <c r="A4" s="917" t="s">
        <v>25</v>
      </c>
      <c r="B4" s="918"/>
      <c r="C4" s="918"/>
      <c r="D4" s="918"/>
      <c r="E4" s="918"/>
      <c r="F4" s="918"/>
      <c r="G4" s="918"/>
      <c r="H4" s="923" t="s">
        <v>1042</v>
      </c>
    </row>
    <row r="5" spans="1:12" ht="15.75" thickBot="1">
      <c r="A5" s="920"/>
      <c r="B5" s="921"/>
      <c r="C5" s="921"/>
      <c r="D5" s="921"/>
      <c r="E5" s="921"/>
      <c r="F5" s="921"/>
      <c r="G5" s="921"/>
      <c r="H5" s="924"/>
    </row>
    <row r="6" spans="1:12">
      <c r="A6" s="471" t="str">
        <f>Obsah!A3</f>
        <v>Informace platné k datu</v>
      </c>
      <c r="B6" s="471"/>
      <c r="C6" s="479" t="str">
        <f>Obsah!$C$3</f>
        <v>(31/12/2015)</v>
      </c>
      <c r="D6" s="1362"/>
      <c r="E6" s="1362"/>
      <c r="F6" s="1362"/>
      <c r="G6" s="1363"/>
      <c r="H6" s="478"/>
    </row>
    <row r="7" spans="1:12" ht="15.75" customHeight="1">
      <c r="A7" s="448" t="s">
        <v>1008</v>
      </c>
      <c r="B7" s="476"/>
      <c r="C7" s="476"/>
      <c r="D7" s="476"/>
      <c r="E7" s="476"/>
      <c r="F7" s="476"/>
      <c r="G7" s="477"/>
      <c r="H7" s="1360" t="s">
        <v>1028</v>
      </c>
    </row>
    <row r="8" spans="1:12" s="661" customFormat="1" ht="11.25">
      <c r="A8" s="660"/>
      <c r="B8" s="752"/>
      <c r="C8" s="753"/>
      <c r="D8" s="1357" t="s">
        <v>1009</v>
      </c>
      <c r="E8" s="1357" t="s">
        <v>1010</v>
      </c>
      <c r="F8" s="1357" t="s">
        <v>1011</v>
      </c>
      <c r="G8" s="1354" t="s">
        <v>1012</v>
      </c>
      <c r="H8" s="1360"/>
    </row>
    <row r="9" spans="1:12" s="661" customFormat="1" ht="15.95" customHeight="1">
      <c r="A9" s="662"/>
      <c r="B9" s="754"/>
      <c r="C9" s="755"/>
      <c r="D9" s="1358"/>
      <c r="E9" s="1358"/>
      <c r="F9" s="1358"/>
      <c r="G9" s="1355"/>
      <c r="H9" s="1360"/>
    </row>
    <row r="10" spans="1:12" s="661" customFormat="1" ht="11.25">
      <c r="A10" s="662"/>
      <c r="B10" s="754"/>
      <c r="C10" s="756"/>
      <c r="D10" s="1359"/>
      <c r="E10" s="1359"/>
      <c r="F10" s="1359"/>
      <c r="G10" s="1356"/>
      <c r="H10" s="1360"/>
    </row>
    <row r="11" spans="1:12" s="661" customFormat="1" ht="11.25">
      <c r="A11" s="662"/>
      <c r="B11" s="754"/>
      <c r="C11" s="755"/>
      <c r="D11" s="823" t="s">
        <v>985</v>
      </c>
      <c r="E11" s="823" t="s">
        <v>986</v>
      </c>
      <c r="F11" s="823" t="s">
        <v>987</v>
      </c>
      <c r="G11" s="824" t="s">
        <v>988</v>
      </c>
      <c r="H11" s="1360"/>
    </row>
    <row r="12" spans="1:12" s="661" customFormat="1" ht="12.75">
      <c r="A12" s="662"/>
      <c r="B12" s="757" t="s">
        <v>985</v>
      </c>
      <c r="C12" s="758" t="s">
        <v>1013</v>
      </c>
      <c r="D12" s="759">
        <v>0</v>
      </c>
      <c r="E12" s="760"/>
      <c r="F12" s="761">
        <f>'[6]1'!$H$6</f>
        <v>88686214178.850006</v>
      </c>
      <c r="G12" s="762"/>
      <c r="H12" s="1360"/>
    </row>
    <row r="13" spans="1:12" s="661" customFormat="1" ht="12.75">
      <c r="A13" s="662"/>
      <c r="B13" s="763" t="s">
        <v>989</v>
      </c>
      <c r="C13" s="764" t="s">
        <v>1014</v>
      </c>
      <c r="D13" s="759">
        <v>0</v>
      </c>
      <c r="E13" s="759">
        <v>0</v>
      </c>
      <c r="F13" s="765">
        <v>0</v>
      </c>
      <c r="G13" s="765">
        <v>0</v>
      </c>
      <c r="H13" s="1360"/>
    </row>
    <row r="14" spans="1:12" s="661" customFormat="1" ht="12.75">
      <c r="A14" s="662"/>
      <c r="B14" s="763" t="s">
        <v>986</v>
      </c>
      <c r="C14" s="766" t="s">
        <v>1015</v>
      </c>
      <c r="D14" s="759">
        <v>0</v>
      </c>
      <c r="E14" s="759">
        <v>0</v>
      </c>
      <c r="F14" s="761">
        <f>'[6]1'!$H$9</f>
        <v>6162862753.8900003</v>
      </c>
      <c r="G14" s="761">
        <f>'[6]1'!$K$9</f>
        <v>6162862753.8900003</v>
      </c>
      <c r="H14" s="1360"/>
    </row>
    <row r="15" spans="1:12" s="661" customFormat="1" ht="12.75">
      <c r="A15" s="662"/>
      <c r="B15" s="763" t="s">
        <v>990</v>
      </c>
      <c r="C15" s="766" t="s">
        <v>1016</v>
      </c>
      <c r="D15" s="759">
        <v>0</v>
      </c>
      <c r="E15" s="767"/>
      <c r="F15" s="761">
        <f>'[6]1'!$H$7+'[6]1'!$H$15+'[6]1'!$H$17</f>
        <v>82523351424.960007</v>
      </c>
      <c r="G15" s="768"/>
      <c r="H15" s="1360"/>
    </row>
    <row r="16" spans="1:12">
      <c r="A16" s="449"/>
      <c r="B16" s="412"/>
      <c r="C16" s="413"/>
      <c r="D16" s="414"/>
      <c r="E16" s="414"/>
      <c r="F16" s="415"/>
      <c r="G16" s="416"/>
      <c r="H16" s="1360"/>
      <c r="L16" s="517"/>
    </row>
    <row r="17" spans="1:8">
      <c r="A17" s="449"/>
      <c r="B17" s="417"/>
      <c r="C17" s="418"/>
      <c r="D17" s="415"/>
      <c r="E17" s="415"/>
      <c r="F17" s="415"/>
      <c r="G17" s="416"/>
      <c r="H17" s="1360"/>
    </row>
    <row r="18" spans="1:8" ht="15" customHeight="1">
      <c r="A18" s="448" t="s">
        <v>1017</v>
      </c>
      <c r="B18" s="419"/>
      <c r="C18" s="419"/>
      <c r="D18" s="419"/>
      <c r="E18" s="419"/>
      <c r="F18" s="419"/>
      <c r="G18" s="420"/>
      <c r="H18" s="1360"/>
    </row>
    <row r="19" spans="1:8" s="661" customFormat="1" ht="35.1" customHeight="1">
      <c r="A19" s="662"/>
      <c r="B19" s="769"/>
      <c r="C19" s="770"/>
      <c r="D19" s="1357" t="s">
        <v>1018</v>
      </c>
      <c r="E19" s="1357" t="s">
        <v>1019</v>
      </c>
      <c r="F19" s="663"/>
      <c r="G19" s="664"/>
      <c r="H19" s="1360"/>
    </row>
    <row r="20" spans="1:8" s="661" customFormat="1" ht="30" customHeight="1">
      <c r="A20" s="662"/>
      <c r="B20" s="771"/>
      <c r="C20" s="772"/>
      <c r="D20" s="1358"/>
      <c r="E20" s="1358"/>
      <c r="F20" s="665"/>
      <c r="G20" s="664"/>
      <c r="H20" s="1360"/>
    </row>
    <row r="21" spans="1:8" s="661" customFormat="1" ht="39.75" customHeight="1">
      <c r="A21" s="662"/>
      <c r="B21" s="773"/>
      <c r="C21" s="774"/>
      <c r="D21" s="1359"/>
      <c r="E21" s="1359"/>
      <c r="F21" s="666"/>
      <c r="G21" s="667"/>
      <c r="H21" s="1360"/>
    </row>
    <row r="22" spans="1:8" s="661" customFormat="1" ht="11.25">
      <c r="A22" s="662"/>
      <c r="B22" s="773"/>
      <c r="C22" s="774"/>
      <c r="D22" s="823" t="s">
        <v>985</v>
      </c>
      <c r="E22" s="823" t="s">
        <v>986</v>
      </c>
      <c r="F22" s="666"/>
      <c r="G22" s="667"/>
      <c r="H22" s="1360"/>
    </row>
    <row r="23" spans="1:8" s="661" customFormat="1" ht="12.75">
      <c r="A23" s="668"/>
      <c r="B23" s="757" t="s">
        <v>991</v>
      </c>
      <c r="C23" s="775" t="s">
        <v>1020</v>
      </c>
      <c r="D23" s="765">
        <v>0</v>
      </c>
      <c r="E23" s="765">
        <v>0</v>
      </c>
      <c r="F23" s="666"/>
      <c r="G23" s="667"/>
      <c r="H23" s="1360"/>
    </row>
    <row r="24" spans="1:8" s="661" customFormat="1" ht="12.75">
      <c r="A24" s="668"/>
      <c r="B24" s="763" t="s">
        <v>992</v>
      </c>
      <c r="C24" s="776" t="s">
        <v>1014</v>
      </c>
      <c r="D24" s="765">
        <v>0</v>
      </c>
      <c r="E24" s="765">
        <v>0</v>
      </c>
      <c r="F24" s="666"/>
      <c r="G24" s="667"/>
      <c r="H24" s="1360"/>
    </row>
    <row r="25" spans="1:8" s="661" customFormat="1" ht="12.75">
      <c r="A25" s="668"/>
      <c r="B25" s="763" t="s">
        <v>993</v>
      </c>
      <c r="C25" s="777" t="s">
        <v>1015</v>
      </c>
      <c r="D25" s="765">
        <v>0</v>
      </c>
      <c r="E25" s="765">
        <v>0</v>
      </c>
      <c r="F25" s="666"/>
      <c r="G25" s="667"/>
      <c r="H25" s="1360"/>
    </row>
    <row r="26" spans="1:8" s="661" customFormat="1" ht="12.75">
      <c r="A26" s="669"/>
      <c r="B26" s="763" t="s">
        <v>994</v>
      </c>
      <c r="C26" s="778" t="s">
        <v>1021</v>
      </c>
      <c r="D26" s="765">
        <v>0</v>
      </c>
      <c r="E26" s="765">
        <v>0</v>
      </c>
      <c r="F26" s="665"/>
      <c r="G26" s="664"/>
      <c r="H26" s="1360"/>
    </row>
    <row r="27" spans="1:8" s="661" customFormat="1" ht="21">
      <c r="A27" s="662"/>
      <c r="B27" s="757" t="s">
        <v>995</v>
      </c>
      <c r="C27" s="779" t="s">
        <v>1022</v>
      </c>
      <c r="D27" s="765">
        <v>0</v>
      </c>
      <c r="E27" s="765">
        <v>0</v>
      </c>
      <c r="F27" s="665"/>
      <c r="G27" s="664"/>
      <c r="H27" s="1360"/>
    </row>
    <row r="28" spans="1:8">
      <c r="A28" s="449"/>
      <c r="B28" s="412"/>
      <c r="C28" s="413"/>
      <c r="D28" s="414"/>
      <c r="E28" s="414"/>
      <c r="F28" s="415"/>
      <c r="G28" s="416"/>
      <c r="H28" s="1360"/>
    </row>
    <row r="29" spans="1:8">
      <c r="A29" s="449"/>
      <c r="B29" s="417"/>
      <c r="C29" s="418"/>
      <c r="D29" s="415"/>
      <c r="E29" s="415"/>
      <c r="F29" s="415"/>
      <c r="G29" s="416"/>
      <c r="H29" s="1360"/>
    </row>
    <row r="30" spans="1:8" ht="26.25">
      <c r="A30" s="448" t="s">
        <v>1023</v>
      </c>
      <c r="B30" s="425"/>
      <c r="C30" s="426"/>
      <c r="D30" s="427"/>
      <c r="E30" s="428"/>
      <c r="F30" s="428"/>
      <c r="G30" s="424"/>
      <c r="H30" s="1360"/>
    </row>
    <row r="31" spans="1:8" s="661" customFormat="1" ht="67.5">
      <c r="A31" s="662"/>
      <c r="B31" s="780"/>
      <c r="C31" s="781"/>
      <c r="D31" s="825" t="s">
        <v>1027</v>
      </c>
      <c r="E31" s="825" t="s">
        <v>1025</v>
      </c>
      <c r="F31" s="666"/>
      <c r="G31" s="667"/>
      <c r="H31" s="1360"/>
    </row>
    <row r="32" spans="1:8" s="661" customFormat="1" ht="11.25">
      <c r="A32" s="668"/>
      <c r="B32" s="782"/>
      <c r="C32" s="783"/>
      <c r="D32" s="826"/>
      <c r="E32" s="826"/>
      <c r="F32" s="666"/>
      <c r="G32" s="664"/>
      <c r="H32" s="1360"/>
    </row>
    <row r="33" spans="1:8" s="661" customFormat="1" ht="11.25">
      <c r="A33" s="668"/>
      <c r="B33" s="782"/>
      <c r="C33" s="784"/>
      <c r="D33" s="827" t="s">
        <v>985</v>
      </c>
      <c r="E33" s="827" t="s">
        <v>989</v>
      </c>
      <c r="F33" s="666"/>
      <c r="G33" s="664"/>
      <c r="H33" s="1360"/>
    </row>
    <row r="34" spans="1:8" s="661" customFormat="1" ht="12.75">
      <c r="A34" s="668"/>
      <c r="B34" s="785" t="s">
        <v>985</v>
      </c>
      <c r="C34" s="786" t="s">
        <v>1024</v>
      </c>
      <c r="D34" s="765">
        <v>0</v>
      </c>
      <c r="E34" s="765">
        <v>0</v>
      </c>
      <c r="F34" s="666"/>
      <c r="G34" s="664"/>
      <c r="H34" s="1360"/>
    </row>
    <row r="35" spans="1:8" ht="15.75">
      <c r="A35" s="450"/>
      <c r="B35" s="430"/>
      <c r="C35" s="431"/>
      <c r="D35" s="429"/>
      <c r="E35" s="429"/>
      <c r="F35" s="429"/>
      <c r="G35" s="424"/>
      <c r="H35" s="1360"/>
    </row>
    <row r="36" spans="1:8" ht="15.75">
      <c r="A36" s="450"/>
      <c r="B36" s="429"/>
      <c r="C36" s="431"/>
      <c r="D36" s="432"/>
      <c r="E36" s="433"/>
      <c r="F36" s="429"/>
      <c r="G36" s="434"/>
      <c r="H36" s="1360"/>
    </row>
    <row r="37" spans="1:8">
      <c r="A37" s="451"/>
      <c r="B37" s="429"/>
      <c r="C37" s="431"/>
      <c r="D37" s="435"/>
      <c r="E37" s="433" t="s">
        <v>1029</v>
      </c>
      <c r="F37" s="429"/>
      <c r="G37" s="434"/>
      <c r="H37" s="1360"/>
    </row>
    <row r="38" spans="1:8">
      <c r="A38" s="451"/>
      <c r="B38" s="429"/>
      <c r="C38" s="431"/>
      <c r="D38" s="429"/>
      <c r="E38" s="429"/>
      <c r="F38" s="429"/>
      <c r="G38" s="434"/>
      <c r="H38" s="1360"/>
    </row>
    <row r="39" spans="1:8">
      <c r="A39" s="451"/>
      <c r="B39" s="423"/>
      <c r="C39" s="423"/>
      <c r="D39" s="423"/>
      <c r="E39" s="423"/>
      <c r="F39" s="423"/>
      <c r="G39" s="424"/>
      <c r="H39" s="1360"/>
    </row>
    <row r="40" spans="1:8" ht="26.25">
      <c r="A40" s="448" t="s">
        <v>1026</v>
      </c>
      <c r="B40" s="423"/>
      <c r="C40" s="423"/>
      <c r="D40" s="428"/>
      <c r="E40" s="427"/>
      <c r="F40" s="427"/>
      <c r="G40" s="424"/>
      <c r="H40" s="1360"/>
    </row>
    <row r="41" spans="1:8">
      <c r="A41" s="451"/>
      <c r="B41" s="436"/>
      <c r="C41" s="437"/>
      <c r="D41" s="438"/>
      <c r="E41" s="438"/>
      <c r="F41" s="439"/>
      <c r="G41" s="424"/>
      <c r="H41" s="1360"/>
    </row>
    <row r="42" spans="1:8">
      <c r="A42" s="451"/>
      <c r="B42" s="422"/>
      <c r="C42" s="423"/>
      <c r="D42" s="421"/>
      <c r="E42" s="421"/>
      <c r="F42" s="440"/>
      <c r="G42" s="424"/>
      <c r="H42" s="1360"/>
    </row>
    <row r="43" spans="1:8">
      <c r="A43" s="451"/>
      <c r="B43" s="422"/>
      <c r="C43" s="423"/>
      <c r="D43" s="421"/>
      <c r="E43" s="421"/>
      <c r="F43" s="440"/>
      <c r="G43" s="424"/>
      <c r="H43" s="1360"/>
    </row>
    <row r="44" spans="1:8">
      <c r="A44" s="451"/>
      <c r="B44" s="422"/>
      <c r="C44" s="423"/>
      <c r="D44" s="423"/>
      <c r="E44" s="423"/>
      <c r="F44" s="411"/>
      <c r="G44" s="424"/>
      <c r="H44" s="1360"/>
    </row>
    <row r="45" spans="1:8">
      <c r="A45" s="451"/>
      <c r="B45" s="422"/>
      <c r="C45" s="423"/>
      <c r="D45" s="415"/>
      <c r="E45" s="415"/>
      <c r="F45" s="441"/>
      <c r="G45" s="424"/>
      <c r="H45" s="1360"/>
    </row>
    <row r="46" spans="1:8" ht="26.25">
      <c r="A46" s="451"/>
      <c r="B46" s="422"/>
      <c r="C46" s="423"/>
      <c r="D46" s="427"/>
      <c r="E46" s="427"/>
      <c r="F46" s="442"/>
      <c r="G46" s="424"/>
      <c r="H46" s="1360"/>
    </row>
    <row r="47" spans="1:8">
      <c r="A47" s="451"/>
      <c r="B47" s="422"/>
      <c r="C47" s="423"/>
      <c r="D47" s="423"/>
      <c r="E47" s="423"/>
      <c r="F47" s="411"/>
      <c r="G47" s="424"/>
      <c r="H47" s="1360"/>
    </row>
    <row r="48" spans="1:8">
      <c r="A48" s="451"/>
      <c r="B48" s="422"/>
      <c r="C48" s="423"/>
      <c r="D48" s="423"/>
      <c r="E48" s="423"/>
      <c r="F48" s="411"/>
      <c r="G48" s="424"/>
      <c r="H48" s="1360"/>
    </row>
    <row r="49" spans="1:8">
      <c r="A49" s="451"/>
      <c r="B49" s="422"/>
      <c r="C49" s="429"/>
      <c r="D49" s="429"/>
      <c r="E49" s="423"/>
      <c r="F49" s="411"/>
      <c r="G49" s="424"/>
      <c r="H49" s="1360"/>
    </row>
    <row r="50" spans="1:8">
      <c r="A50" s="451"/>
      <c r="B50" s="443"/>
      <c r="C50" s="444"/>
      <c r="D50" s="444"/>
      <c r="E50" s="444"/>
      <c r="F50" s="445"/>
      <c r="G50" s="424"/>
      <c r="H50" s="1360"/>
    </row>
    <row r="51" spans="1:8" ht="15.75" thickBot="1">
      <c r="A51" s="452"/>
      <c r="B51" s="446"/>
      <c r="C51" s="446"/>
      <c r="D51" s="446"/>
      <c r="E51" s="446"/>
      <c r="F51" s="446"/>
      <c r="G51" s="447"/>
      <c r="H51" s="1361"/>
    </row>
  </sheetData>
  <mergeCells count="13">
    <mergeCell ref="B1:G2"/>
    <mergeCell ref="A3:H3"/>
    <mergeCell ref="G8:G10"/>
    <mergeCell ref="D19:D21"/>
    <mergeCell ref="E19:E21"/>
    <mergeCell ref="F4:G5"/>
    <mergeCell ref="H7:H51"/>
    <mergeCell ref="D8:D10"/>
    <mergeCell ref="E8:E10"/>
    <mergeCell ref="F8:F10"/>
    <mergeCell ref="D6:G6"/>
    <mergeCell ref="H4:H5"/>
    <mergeCell ref="A4:E5"/>
  </mergeCells>
  <phoneticPr fontId="10" type="noConversion"/>
  <conditionalFormatting sqref="D40 D36 D45:F45 G28:G29 D19:E19 D16:G17 D22:E22 F23:F30 D12:E15 G12 G15 D28:E33">
    <cfRule type="cellIs" dxfId="8" priority="10" stopIfTrue="1" operator="lessThan">
      <formula>0</formula>
    </cfRule>
  </conditionalFormatting>
  <conditionalFormatting sqref="F12">
    <cfRule type="cellIs" dxfId="7" priority="9" operator="between">
      <formula>0</formula>
      <formula>0</formula>
    </cfRule>
  </conditionalFormatting>
  <conditionalFormatting sqref="F14:F15">
    <cfRule type="cellIs" dxfId="6" priority="8" operator="between">
      <formula>0</formula>
      <formula>0</formula>
    </cfRule>
  </conditionalFormatting>
  <conditionalFormatting sqref="G14">
    <cfRule type="cellIs" dxfId="5" priority="7" operator="between">
      <formula>0</formula>
      <formula>0</formula>
    </cfRule>
  </conditionalFormatting>
  <conditionalFormatting sqref="F13">
    <cfRule type="cellIs" dxfId="4" priority="4" stopIfTrue="1" operator="lessThan">
      <formula>0</formula>
    </cfRule>
  </conditionalFormatting>
  <conditionalFormatting sqref="G13">
    <cfRule type="cellIs" dxfId="3" priority="3" stopIfTrue="1" operator="lessThan">
      <formula>0</formula>
    </cfRule>
  </conditionalFormatting>
  <conditionalFormatting sqref="D23:E27">
    <cfRule type="cellIs" dxfId="2" priority="2" stopIfTrue="1" operator="lessThan">
      <formula>0</formula>
    </cfRule>
  </conditionalFormatting>
  <conditionalFormatting sqref="D34:E34">
    <cfRule type="cellIs" dxfId="1" priority="1" stopIfTrue="1" operator="lessThan">
      <formula>0</formula>
    </cfRule>
  </conditionalFormatting>
  <hyperlinks>
    <hyperlink ref="B1:G2" r:id="rId1" display="EBA Guidelines on unencumbered assets, EBA/GL/2014/03"/>
  </hyperlinks>
  <pageMargins left="0.7" right="0.7" top="0.78740157499999996" bottom="0.78740157499999996" header="0.3" footer="0.3"/>
  <pageSetup paperSize="9" orientation="portrait"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2"/>
  </sheetPr>
  <dimension ref="A1:G291"/>
  <sheetViews>
    <sheetView showGridLines="0" zoomScale="75" zoomScaleNormal="75" workbookViewId="0">
      <pane xSplit="4" ySplit="6" topLeftCell="E7" activePane="bottomRight" state="frozen"/>
      <selection sqref="A1:D1"/>
      <selection pane="topRight" sqref="A1:D1"/>
      <selection pane="bottomLeft" sqref="A1:D1"/>
      <selection pane="bottomRight" sqref="A1:C1"/>
    </sheetView>
  </sheetViews>
  <sheetFormatPr defaultRowHeight="15"/>
  <cols>
    <col min="1" max="1" width="21.7109375" customWidth="1"/>
    <col min="2" max="2" width="20.7109375" customWidth="1"/>
    <col min="3" max="3" width="51" customWidth="1"/>
    <col min="4" max="4" width="54.7109375" style="518" customWidth="1"/>
    <col min="5" max="5" width="51" customWidth="1"/>
  </cols>
  <sheetData>
    <row r="1" spans="1:7">
      <c r="A1" s="915" t="s">
        <v>729</v>
      </c>
      <c r="B1" s="915"/>
      <c r="C1" s="915"/>
      <c r="D1" s="653"/>
      <c r="E1" s="240"/>
      <c r="F1" s="161"/>
    </row>
    <row r="2" spans="1:7">
      <c r="A2" s="915" t="s">
        <v>26</v>
      </c>
      <c r="B2" s="915"/>
      <c r="C2" s="915"/>
      <c r="D2" s="653"/>
      <c r="E2" s="240"/>
      <c r="F2" s="161"/>
    </row>
    <row r="3" spans="1:7" ht="15.75" thickBot="1">
      <c r="A3" s="916"/>
      <c r="B3" s="916"/>
      <c r="C3" s="916"/>
      <c r="D3" s="916"/>
      <c r="E3" s="916"/>
    </row>
    <row r="4" spans="1:7" ht="15" customHeight="1">
      <c r="A4" s="917" t="s">
        <v>26</v>
      </c>
      <c r="B4" s="918"/>
      <c r="C4" s="918"/>
      <c r="D4" s="919"/>
      <c r="E4" s="923" t="s">
        <v>1042</v>
      </c>
      <c r="F4" s="4"/>
      <c r="G4" s="4"/>
    </row>
    <row r="5" spans="1:7" ht="15.75" thickBot="1">
      <c r="A5" s="920"/>
      <c r="B5" s="921"/>
      <c r="C5" s="921"/>
      <c r="D5" s="922"/>
      <c r="E5" s="936"/>
      <c r="F5" s="4"/>
      <c r="G5" s="4"/>
    </row>
    <row r="6" spans="1:7" ht="26.25" customHeight="1" thickBot="1">
      <c r="A6" s="1099" t="str">
        <f>Obsah!A3</f>
        <v>Informace platné k datu</v>
      </c>
      <c r="B6" s="1375"/>
      <c r="C6" s="261" t="str">
        <f>Obsah!C3</f>
        <v>(31/12/2015)</v>
      </c>
      <c r="D6" s="654"/>
      <c r="E6" s="262"/>
      <c r="F6" s="4"/>
      <c r="G6" s="4"/>
    </row>
    <row r="7" spans="1:7" ht="90" customHeight="1">
      <c r="A7" s="1377" t="s">
        <v>56</v>
      </c>
      <c r="B7" s="1364" t="s">
        <v>63</v>
      </c>
      <c r="C7" s="650" t="s">
        <v>58</v>
      </c>
      <c r="D7" s="658" t="s">
        <v>1299</v>
      </c>
      <c r="E7" s="900" t="s">
        <v>204</v>
      </c>
      <c r="F7" s="4"/>
      <c r="G7" s="4"/>
    </row>
    <row r="8" spans="1:7" ht="50.1" customHeight="1">
      <c r="A8" s="1367"/>
      <c r="B8" s="1365"/>
      <c r="C8" s="651" t="s">
        <v>62</v>
      </c>
      <c r="D8" s="1378" t="s">
        <v>1300</v>
      </c>
      <c r="E8" s="901"/>
      <c r="F8" s="4"/>
      <c r="G8" s="4"/>
    </row>
    <row r="9" spans="1:7" ht="50.1" customHeight="1">
      <c r="A9" s="1367"/>
      <c r="B9" s="1365"/>
      <c r="C9" s="651" t="s">
        <v>61</v>
      </c>
      <c r="D9" s="1371"/>
      <c r="E9" s="901"/>
      <c r="F9" s="4"/>
      <c r="G9" s="4"/>
    </row>
    <row r="10" spans="1:7" ht="90" customHeight="1">
      <c r="A10" s="1367"/>
      <c r="B10" s="1365"/>
      <c r="C10" s="651" t="s">
        <v>60</v>
      </c>
      <c r="D10" s="659" t="s">
        <v>1301</v>
      </c>
      <c r="E10" s="901"/>
      <c r="F10" s="4"/>
      <c r="G10" s="4"/>
    </row>
    <row r="11" spans="1:7" ht="90" customHeight="1" thickBot="1">
      <c r="A11" s="1367"/>
      <c r="B11" s="1366"/>
      <c r="C11" s="652" t="s">
        <v>213</v>
      </c>
      <c r="D11" s="851"/>
      <c r="E11" s="937"/>
      <c r="F11" s="4"/>
      <c r="G11" s="4"/>
    </row>
    <row r="12" spans="1:7" ht="50.1" customHeight="1">
      <c r="A12" s="1367"/>
      <c r="B12" s="1364" t="s">
        <v>64</v>
      </c>
      <c r="C12" s="650" t="s">
        <v>58</v>
      </c>
      <c r="D12" s="1369" t="s">
        <v>1203</v>
      </c>
      <c r="E12" s="900" t="s">
        <v>204</v>
      </c>
      <c r="F12" s="4"/>
      <c r="G12" s="4"/>
    </row>
    <row r="13" spans="1:7" ht="50.1" customHeight="1">
      <c r="A13" s="1367"/>
      <c r="B13" s="1365"/>
      <c r="C13" s="651" t="s">
        <v>62</v>
      </c>
      <c r="D13" s="1370"/>
      <c r="E13" s="901"/>
      <c r="F13" s="4"/>
      <c r="G13" s="4"/>
    </row>
    <row r="14" spans="1:7" ht="50.1" customHeight="1">
      <c r="A14" s="1367"/>
      <c r="B14" s="1365"/>
      <c r="C14" s="651" t="s">
        <v>61</v>
      </c>
      <c r="D14" s="1370"/>
      <c r="E14" s="901"/>
      <c r="F14" s="4"/>
      <c r="G14" s="4"/>
    </row>
    <row r="15" spans="1:7" ht="90" customHeight="1">
      <c r="A15" s="1367"/>
      <c r="B15" s="1365"/>
      <c r="C15" s="651" t="s">
        <v>60</v>
      </c>
      <c r="D15" s="1371"/>
      <c r="E15" s="901"/>
      <c r="F15" s="4"/>
      <c r="G15" s="4"/>
    </row>
    <row r="16" spans="1:7" ht="60" customHeight="1" thickBot="1">
      <c r="A16" s="1367"/>
      <c r="B16" s="1366"/>
      <c r="C16" s="652" t="s">
        <v>59</v>
      </c>
      <c r="D16" s="852">
        <v>0</v>
      </c>
      <c r="E16" s="937"/>
      <c r="F16" s="4"/>
      <c r="G16" s="4"/>
    </row>
    <row r="17" spans="1:7" ht="50.1" customHeight="1">
      <c r="A17" s="1367"/>
      <c r="B17" s="1364" t="s">
        <v>65</v>
      </c>
      <c r="C17" s="650" t="s">
        <v>58</v>
      </c>
      <c r="D17" s="1369" t="s">
        <v>1204</v>
      </c>
      <c r="E17" s="900" t="s">
        <v>204</v>
      </c>
      <c r="F17" s="4"/>
      <c r="G17" s="4"/>
    </row>
    <row r="18" spans="1:7" ht="50.1" customHeight="1">
      <c r="A18" s="1367"/>
      <c r="B18" s="1365"/>
      <c r="C18" s="651" t="s">
        <v>62</v>
      </c>
      <c r="D18" s="1370"/>
      <c r="E18" s="901"/>
      <c r="F18" s="4"/>
      <c r="G18" s="4"/>
    </row>
    <row r="19" spans="1:7" ht="50.1" customHeight="1">
      <c r="A19" s="1367"/>
      <c r="B19" s="1365"/>
      <c r="C19" s="651" t="s">
        <v>61</v>
      </c>
      <c r="D19" s="1370"/>
      <c r="E19" s="901"/>
      <c r="F19" s="4"/>
      <c r="G19" s="4"/>
    </row>
    <row r="20" spans="1:7" ht="93.75" customHeight="1">
      <c r="A20" s="1367"/>
      <c r="B20" s="1365"/>
      <c r="C20" s="651" t="s">
        <v>60</v>
      </c>
      <c r="D20" s="1371"/>
      <c r="E20" s="901"/>
      <c r="F20" s="4"/>
      <c r="G20" s="4"/>
    </row>
    <row r="21" spans="1:7" ht="60" customHeight="1" thickBot="1">
      <c r="A21" s="1367"/>
      <c r="B21" s="1366"/>
      <c r="C21" s="652" t="s">
        <v>213</v>
      </c>
      <c r="D21" s="852">
        <v>0</v>
      </c>
      <c r="E21" s="937"/>
      <c r="F21" s="4"/>
      <c r="G21" s="4"/>
    </row>
    <row r="22" spans="1:7" ht="50.1" customHeight="1">
      <c r="A22" s="1367"/>
      <c r="B22" s="1364" t="s">
        <v>66</v>
      </c>
      <c r="C22" s="650" t="s">
        <v>58</v>
      </c>
      <c r="D22" s="1369" t="s">
        <v>1205</v>
      </c>
      <c r="E22" s="900" t="s">
        <v>204</v>
      </c>
      <c r="F22" s="4"/>
      <c r="G22" s="4"/>
    </row>
    <row r="23" spans="1:7" ht="50.1" customHeight="1">
      <c r="A23" s="1367"/>
      <c r="B23" s="1365"/>
      <c r="C23" s="651" t="s">
        <v>62</v>
      </c>
      <c r="D23" s="1370"/>
      <c r="E23" s="901"/>
      <c r="F23" s="4"/>
      <c r="G23" s="4"/>
    </row>
    <row r="24" spans="1:7" ht="50.1" customHeight="1">
      <c r="A24" s="1367"/>
      <c r="B24" s="1365"/>
      <c r="C24" s="651" t="s">
        <v>61</v>
      </c>
      <c r="D24" s="1370"/>
      <c r="E24" s="901"/>
      <c r="F24" s="4"/>
      <c r="G24" s="4"/>
    </row>
    <row r="25" spans="1:7" ht="90" customHeight="1">
      <c r="A25" s="1367"/>
      <c r="B25" s="1365"/>
      <c r="C25" s="651" t="s">
        <v>60</v>
      </c>
      <c r="D25" s="1371"/>
      <c r="E25" s="901"/>
      <c r="F25" s="4"/>
      <c r="G25" s="4"/>
    </row>
    <row r="26" spans="1:7" ht="60" customHeight="1" thickBot="1">
      <c r="A26" s="1367"/>
      <c r="B26" s="1366"/>
      <c r="C26" s="652" t="s">
        <v>213</v>
      </c>
      <c r="D26" s="656"/>
      <c r="E26" s="937"/>
      <c r="F26" s="4"/>
      <c r="G26" s="4"/>
    </row>
    <row r="27" spans="1:7" ht="50.1" customHeight="1">
      <c r="A27" s="1367"/>
      <c r="B27" s="1364" t="s">
        <v>67</v>
      </c>
      <c r="C27" s="650" t="s">
        <v>58</v>
      </c>
      <c r="D27" s="1369" t="s">
        <v>1206</v>
      </c>
      <c r="E27" s="900" t="s">
        <v>204</v>
      </c>
      <c r="F27" s="4"/>
      <c r="G27" s="4"/>
    </row>
    <row r="28" spans="1:7" ht="50.1" customHeight="1">
      <c r="A28" s="1367"/>
      <c r="B28" s="1365"/>
      <c r="C28" s="651" t="s">
        <v>62</v>
      </c>
      <c r="D28" s="1370"/>
      <c r="E28" s="901"/>
      <c r="F28" s="4"/>
      <c r="G28" s="4"/>
    </row>
    <row r="29" spans="1:7" ht="50.1" customHeight="1">
      <c r="A29" s="1367"/>
      <c r="B29" s="1365"/>
      <c r="C29" s="651" t="s">
        <v>61</v>
      </c>
      <c r="D29" s="1370"/>
      <c r="E29" s="901"/>
      <c r="F29" s="4"/>
      <c r="G29" s="4"/>
    </row>
    <row r="30" spans="1:7" ht="90" customHeight="1">
      <c r="A30" s="1367"/>
      <c r="B30" s="1365"/>
      <c r="C30" s="651" t="s">
        <v>60</v>
      </c>
      <c r="D30" s="1371"/>
      <c r="E30" s="901"/>
      <c r="F30" s="4"/>
      <c r="G30" s="4"/>
    </row>
    <row r="31" spans="1:7" ht="60" customHeight="1" thickBot="1">
      <c r="A31" s="1367"/>
      <c r="B31" s="1366"/>
      <c r="C31" s="652" t="s">
        <v>213</v>
      </c>
      <c r="D31" s="656">
        <v>0</v>
      </c>
      <c r="E31" s="937"/>
      <c r="F31" s="4"/>
      <c r="G31" s="4"/>
    </row>
    <row r="32" spans="1:7" ht="50.1" customHeight="1">
      <c r="A32" s="1367"/>
      <c r="B32" s="1364" t="s">
        <v>68</v>
      </c>
      <c r="C32" s="650" t="s">
        <v>58</v>
      </c>
      <c r="D32" s="658" t="s">
        <v>1302</v>
      </c>
      <c r="E32" s="900" t="s">
        <v>204</v>
      </c>
      <c r="F32" s="4"/>
      <c r="G32" s="4"/>
    </row>
    <row r="33" spans="1:7" ht="50.1" customHeight="1">
      <c r="A33" s="1367"/>
      <c r="B33" s="1365"/>
      <c r="C33" s="651" t="s">
        <v>62</v>
      </c>
      <c r="D33" s="1378" t="s">
        <v>1300</v>
      </c>
      <c r="E33" s="901"/>
      <c r="F33" s="4"/>
      <c r="G33" s="4"/>
    </row>
    <row r="34" spans="1:7" ht="50.1" customHeight="1">
      <c r="A34" s="1367"/>
      <c r="B34" s="1365"/>
      <c r="C34" s="651" t="s">
        <v>61</v>
      </c>
      <c r="D34" s="1371"/>
      <c r="E34" s="901"/>
      <c r="F34" s="4"/>
      <c r="G34" s="4"/>
    </row>
    <row r="35" spans="1:7" ht="90" customHeight="1">
      <c r="A35" s="1367"/>
      <c r="B35" s="1365"/>
      <c r="C35" s="651" t="s">
        <v>60</v>
      </c>
      <c r="D35" s="659" t="s">
        <v>1303</v>
      </c>
      <c r="E35" s="901"/>
      <c r="F35" s="4"/>
      <c r="G35" s="4"/>
    </row>
    <row r="36" spans="1:7" ht="135.94999999999999" customHeight="1" thickBot="1">
      <c r="A36" s="1367"/>
      <c r="B36" s="1366"/>
      <c r="C36" s="652" t="s">
        <v>59</v>
      </c>
      <c r="D36" s="655"/>
      <c r="E36" s="937"/>
      <c r="F36" s="4"/>
      <c r="G36" s="4"/>
    </row>
    <row r="37" spans="1:7" ht="50.1" customHeight="1">
      <c r="A37" s="1376" t="s">
        <v>56</v>
      </c>
      <c r="B37" s="1364" t="s">
        <v>69</v>
      </c>
      <c r="C37" s="650" t="s">
        <v>58</v>
      </c>
      <c r="D37" s="1382" t="s">
        <v>1207</v>
      </c>
      <c r="E37" s="900" t="s">
        <v>204</v>
      </c>
      <c r="F37" s="4"/>
      <c r="G37" s="4"/>
    </row>
    <row r="38" spans="1:7" ht="50.1" customHeight="1">
      <c r="A38" s="1376"/>
      <c r="B38" s="1365"/>
      <c r="C38" s="651" t="s">
        <v>62</v>
      </c>
      <c r="D38" s="1370"/>
      <c r="E38" s="901"/>
      <c r="F38" s="4"/>
      <c r="G38" s="4"/>
    </row>
    <row r="39" spans="1:7" ht="50.1" customHeight="1">
      <c r="A39" s="1376"/>
      <c r="B39" s="1365"/>
      <c r="C39" s="651" t="s">
        <v>61</v>
      </c>
      <c r="D39" s="1370"/>
      <c r="E39" s="901"/>
      <c r="F39" s="4"/>
      <c r="G39" s="4"/>
    </row>
    <row r="40" spans="1:7" ht="90" customHeight="1">
      <c r="A40" s="1376"/>
      <c r="B40" s="1365"/>
      <c r="C40" s="651" t="s">
        <v>60</v>
      </c>
      <c r="D40" s="1371"/>
      <c r="E40" s="901"/>
      <c r="F40" s="4"/>
      <c r="G40" s="4"/>
    </row>
    <row r="41" spans="1:7" ht="90" customHeight="1" thickBot="1">
      <c r="A41" s="1376"/>
      <c r="B41" s="1366"/>
      <c r="C41" s="652" t="s">
        <v>213</v>
      </c>
      <c r="D41" s="655"/>
      <c r="E41" s="937"/>
      <c r="F41" s="4"/>
      <c r="G41" s="4"/>
    </row>
    <row r="42" spans="1:7" ht="50.1" customHeight="1">
      <c r="A42" s="1376"/>
      <c r="B42" s="1364" t="s">
        <v>70</v>
      </c>
      <c r="C42" s="650" t="s">
        <v>58</v>
      </c>
      <c r="D42" s="1369" t="s">
        <v>1208</v>
      </c>
      <c r="E42" s="900" t="s">
        <v>204</v>
      </c>
      <c r="F42" s="4"/>
      <c r="G42" s="4"/>
    </row>
    <row r="43" spans="1:7" ht="50.1" customHeight="1">
      <c r="A43" s="1376"/>
      <c r="B43" s="1365"/>
      <c r="C43" s="651" t="s">
        <v>62</v>
      </c>
      <c r="D43" s="1370"/>
      <c r="E43" s="901"/>
      <c r="F43" s="4"/>
      <c r="G43" s="4"/>
    </row>
    <row r="44" spans="1:7" ht="50.1" customHeight="1">
      <c r="A44" s="1376"/>
      <c r="B44" s="1365"/>
      <c r="C44" s="651" t="s">
        <v>61</v>
      </c>
      <c r="D44" s="1370"/>
      <c r="E44" s="901"/>
      <c r="F44" s="4"/>
      <c r="G44" s="4"/>
    </row>
    <row r="45" spans="1:7" ht="90" customHeight="1">
      <c r="A45" s="1376"/>
      <c r="B45" s="1365"/>
      <c r="C45" s="651" t="s">
        <v>60</v>
      </c>
      <c r="D45" s="1371"/>
      <c r="E45" s="901"/>
      <c r="F45" s="4"/>
      <c r="G45" s="4"/>
    </row>
    <row r="46" spans="1:7" ht="60" customHeight="1" thickBot="1">
      <c r="A46" s="1376"/>
      <c r="B46" s="1366"/>
      <c r="C46" s="652" t="s">
        <v>59</v>
      </c>
      <c r="D46" s="656">
        <v>0</v>
      </c>
      <c r="E46" s="937"/>
      <c r="F46" s="4"/>
      <c r="G46" s="4"/>
    </row>
    <row r="47" spans="1:7" ht="50.1" customHeight="1">
      <c r="A47" s="1376"/>
      <c r="B47" s="1364" t="s">
        <v>71</v>
      </c>
      <c r="C47" s="650" t="s">
        <v>58</v>
      </c>
      <c r="D47" s="1369" t="s">
        <v>1209</v>
      </c>
      <c r="E47" s="900" t="s">
        <v>204</v>
      </c>
      <c r="F47" s="4"/>
      <c r="G47" s="4"/>
    </row>
    <row r="48" spans="1:7" ht="50.1" customHeight="1">
      <c r="A48" s="1376"/>
      <c r="B48" s="1365"/>
      <c r="C48" s="651" t="s">
        <v>62</v>
      </c>
      <c r="D48" s="1370"/>
      <c r="E48" s="901"/>
      <c r="F48" s="4"/>
      <c r="G48" s="4"/>
    </row>
    <row r="49" spans="1:7" ht="50.1" customHeight="1">
      <c r="A49" s="1376"/>
      <c r="B49" s="1365"/>
      <c r="C49" s="651" t="s">
        <v>61</v>
      </c>
      <c r="D49" s="1370"/>
      <c r="E49" s="901"/>
      <c r="F49" s="4"/>
      <c r="G49" s="4"/>
    </row>
    <row r="50" spans="1:7" ht="90" customHeight="1">
      <c r="A50" s="1376"/>
      <c r="B50" s="1365"/>
      <c r="C50" s="651" t="s">
        <v>60</v>
      </c>
      <c r="D50" s="1371"/>
      <c r="E50" s="901"/>
      <c r="F50" s="4"/>
      <c r="G50" s="4"/>
    </row>
    <row r="51" spans="1:7" ht="60" customHeight="1" thickBot="1">
      <c r="A51" s="1376"/>
      <c r="B51" s="1366"/>
      <c r="C51" s="652" t="s">
        <v>213</v>
      </c>
      <c r="D51" s="656">
        <v>0</v>
      </c>
      <c r="E51" s="937"/>
      <c r="F51" s="4"/>
      <c r="G51" s="4"/>
    </row>
    <row r="52" spans="1:7" ht="50.1" customHeight="1">
      <c r="A52" s="1376"/>
      <c r="B52" s="1364" t="s">
        <v>72</v>
      </c>
      <c r="C52" s="650" t="s">
        <v>58</v>
      </c>
      <c r="D52" s="1369" t="s">
        <v>1210</v>
      </c>
      <c r="E52" s="900" t="s">
        <v>204</v>
      </c>
      <c r="F52" s="4"/>
      <c r="G52" s="4"/>
    </row>
    <row r="53" spans="1:7" ht="50.1" customHeight="1">
      <c r="A53" s="1376"/>
      <c r="B53" s="1365"/>
      <c r="C53" s="651" t="s">
        <v>62</v>
      </c>
      <c r="D53" s="1370"/>
      <c r="E53" s="901"/>
      <c r="F53" s="4"/>
      <c r="G53" s="4"/>
    </row>
    <row r="54" spans="1:7" ht="50.1" customHeight="1">
      <c r="A54" s="1376"/>
      <c r="B54" s="1365"/>
      <c r="C54" s="651" t="s">
        <v>61</v>
      </c>
      <c r="D54" s="1370"/>
      <c r="E54" s="901"/>
      <c r="F54" s="4"/>
      <c r="G54" s="4"/>
    </row>
    <row r="55" spans="1:7" ht="90" customHeight="1">
      <c r="A55" s="1376"/>
      <c r="B55" s="1365"/>
      <c r="C55" s="651" t="s">
        <v>60</v>
      </c>
      <c r="D55" s="1371"/>
      <c r="E55" s="901"/>
      <c r="F55" s="4"/>
      <c r="G55" s="4"/>
    </row>
    <row r="56" spans="1:7" ht="90" customHeight="1" thickBot="1">
      <c r="A56" s="1376"/>
      <c r="B56" s="1366"/>
      <c r="C56" s="652" t="s">
        <v>59</v>
      </c>
      <c r="D56" s="655"/>
      <c r="E56" s="937"/>
      <c r="F56" s="4"/>
      <c r="G56" s="4"/>
    </row>
    <row r="57" spans="1:7" ht="50.1" customHeight="1">
      <c r="A57" s="1376"/>
      <c r="B57" s="1364" t="s">
        <v>73</v>
      </c>
      <c r="C57" s="650" t="s">
        <v>58</v>
      </c>
      <c r="D57" s="1369" t="s">
        <v>1211</v>
      </c>
      <c r="E57" s="900" t="s">
        <v>204</v>
      </c>
      <c r="F57" s="4"/>
      <c r="G57" s="4"/>
    </row>
    <row r="58" spans="1:7" ht="50.1" customHeight="1">
      <c r="A58" s="1376"/>
      <c r="B58" s="1365"/>
      <c r="C58" s="651" t="s">
        <v>62</v>
      </c>
      <c r="D58" s="1370"/>
      <c r="E58" s="901"/>
      <c r="F58" s="4"/>
      <c r="G58" s="4"/>
    </row>
    <row r="59" spans="1:7" ht="50.1" customHeight="1">
      <c r="A59" s="1376"/>
      <c r="B59" s="1365"/>
      <c r="C59" s="651" t="s">
        <v>61</v>
      </c>
      <c r="D59" s="1370"/>
      <c r="E59" s="901"/>
      <c r="F59" s="4"/>
      <c r="G59" s="4"/>
    </row>
    <row r="60" spans="1:7" ht="90" customHeight="1">
      <c r="A60" s="1376"/>
      <c r="B60" s="1365"/>
      <c r="C60" s="651" t="s">
        <v>60</v>
      </c>
      <c r="D60" s="1371"/>
      <c r="E60" s="901"/>
      <c r="F60" s="4"/>
      <c r="G60" s="4"/>
    </row>
    <row r="61" spans="1:7" ht="60" customHeight="1" thickBot="1">
      <c r="A61" s="1376"/>
      <c r="B61" s="1366"/>
      <c r="C61" s="652" t="s">
        <v>213</v>
      </c>
      <c r="D61" s="656">
        <v>0</v>
      </c>
      <c r="E61" s="937"/>
      <c r="F61" s="4"/>
      <c r="G61" s="4"/>
    </row>
    <row r="62" spans="1:7" ht="50.1" customHeight="1">
      <c r="A62" s="1367" t="s">
        <v>56</v>
      </c>
      <c r="B62" s="1364" t="s">
        <v>75</v>
      </c>
      <c r="C62" s="650" t="s">
        <v>58</v>
      </c>
      <c r="D62" s="1369" t="s">
        <v>1212</v>
      </c>
      <c r="E62" s="900" t="s">
        <v>204</v>
      </c>
      <c r="F62" s="4"/>
      <c r="G62" s="4"/>
    </row>
    <row r="63" spans="1:7" ht="50.1" customHeight="1">
      <c r="A63" s="1367"/>
      <c r="B63" s="1365"/>
      <c r="C63" s="651" t="s">
        <v>62</v>
      </c>
      <c r="D63" s="1370"/>
      <c r="E63" s="901"/>
      <c r="F63" s="4"/>
      <c r="G63" s="4"/>
    </row>
    <row r="64" spans="1:7" ht="50.1" customHeight="1">
      <c r="A64" s="1367"/>
      <c r="B64" s="1365"/>
      <c r="C64" s="651" t="s">
        <v>61</v>
      </c>
      <c r="D64" s="1370"/>
      <c r="E64" s="901"/>
      <c r="F64" s="4"/>
      <c r="G64" s="4"/>
    </row>
    <row r="65" spans="1:7" ht="93.75" customHeight="1">
      <c r="A65" s="1367"/>
      <c r="B65" s="1365"/>
      <c r="C65" s="651" t="s">
        <v>60</v>
      </c>
      <c r="D65" s="1371"/>
      <c r="E65" s="901"/>
      <c r="F65" s="4"/>
      <c r="G65" s="4"/>
    </row>
    <row r="66" spans="1:7" ht="90" customHeight="1" thickBot="1">
      <c r="A66" s="1367"/>
      <c r="B66" s="1366"/>
      <c r="C66" s="652" t="s">
        <v>213</v>
      </c>
      <c r="D66" s="656">
        <v>0</v>
      </c>
      <c r="E66" s="937"/>
      <c r="F66" s="4"/>
      <c r="G66" s="4"/>
    </row>
    <row r="67" spans="1:7" ht="50.1" customHeight="1">
      <c r="A67" s="1367"/>
      <c r="B67" s="1364" t="s">
        <v>74</v>
      </c>
      <c r="C67" s="650" t="s">
        <v>58</v>
      </c>
      <c r="D67" s="1369" t="s">
        <v>1213</v>
      </c>
      <c r="E67" s="900" t="s">
        <v>204</v>
      </c>
      <c r="F67" s="4"/>
      <c r="G67" s="4"/>
    </row>
    <row r="68" spans="1:7" ht="50.1" customHeight="1">
      <c r="A68" s="1367"/>
      <c r="B68" s="1365"/>
      <c r="C68" s="651" t="s">
        <v>62</v>
      </c>
      <c r="D68" s="1370"/>
      <c r="E68" s="901"/>
      <c r="F68" s="4"/>
      <c r="G68" s="4"/>
    </row>
    <row r="69" spans="1:7" ht="50.1" customHeight="1">
      <c r="A69" s="1367"/>
      <c r="B69" s="1365"/>
      <c r="C69" s="651" t="s">
        <v>61</v>
      </c>
      <c r="D69" s="1370"/>
      <c r="E69" s="901"/>
      <c r="F69" s="4"/>
      <c r="G69" s="4"/>
    </row>
    <row r="70" spans="1:7" ht="90" customHeight="1">
      <c r="A70" s="1367"/>
      <c r="B70" s="1365"/>
      <c r="C70" s="651" t="s">
        <v>60</v>
      </c>
      <c r="D70" s="1371"/>
      <c r="E70" s="901"/>
      <c r="F70" s="4"/>
      <c r="G70" s="4"/>
    </row>
    <row r="71" spans="1:7" ht="60" customHeight="1" thickBot="1">
      <c r="A71" s="1367"/>
      <c r="B71" s="1366"/>
      <c r="C71" s="652" t="s">
        <v>59</v>
      </c>
      <c r="D71" s="656">
        <v>0</v>
      </c>
      <c r="E71" s="937"/>
      <c r="F71" s="4"/>
      <c r="G71" s="4"/>
    </row>
    <row r="72" spans="1:7" ht="50.1" customHeight="1">
      <c r="A72" s="1367"/>
      <c r="B72" s="1364" t="s">
        <v>77</v>
      </c>
      <c r="C72" s="650" t="s">
        <v>58</v>
      </c>
      <c r="D72" s="1369" t="s">
        <v>1214</v>
      </c>
      <c r="E72" s="900" t="s">
        <v>204</v>
      </c>
      <c r="F72" s="4"/>
      <c r="G72" s="4"/>
    </row>
    <row r="73" spans="1:7" ht="50.1" customHeight="1">
      <c r="A73" s="1367"/>
      <c r="B73" s="1365"/>
      <c r="C73" s="651" t="s">
        <v>62</v>
      </c>
      <c r="D73" s="1370"/>
      <c r="E73" s="901"/>
      <c r="F73" s="4"/>
      <c r="G73" s="4"/>
    </row>
    <row r="74" spans="1:7" ht="50.1" customHeight="1">
      <c r="A74" s="1367"/>
      <c r="B74" s="1365"/>
      <c r="C74" s="651" t="s">
        <v>61</v>
      </c>
      <c r="D74" s="1370"/>
      <c r="E74" s="901"/>
      <c r="F74" s="4"/>
      <c r="G74" s="4"/>
    </row>
    <row r="75" spans="1:7" ht="90" customHeight="1">
      <c r="A75" s="1367"/>
      <c r="B75" s="1365"/>
      <c r="C75" s="651" t="s">
        <v>60</v>
      </c>
      <c r="D75" s="1371"/>
      <c r="E75" s="901"/>
      <c r="F75" s="4"/>
      <c r="G75" s="4"/>
    </row>
    <row r="76" spans="1:7" ht="60" customHeight="1" thickBot="1">
      <c r="A76" s="1367"/>
      <c r="B76" s="1366"/>
      <c r="C76" s="652" t="s">
        <v>59</v>
      </c>
      <c r="D76" s="656">
        <v>0</v>
      </c>
      <c r="E76" s="937"/>
      <c r="F76" s="4"/>
      <c r="G76" s="4"/>
    </row>
    <row r="77" spans="1:7" ht="50.1" customHeight="1">
      <c r="A77" s="1367"/>
      <c r="B77" s="1364" t="s">
        <v>76</v>
      </c>
      <c r="C77" s="650" t="s">
        <v>58</v>
      </c>
      <c r="D77" s="1369" t="s">
        <v>1215</v>
      </c>
      <c r="E77" s="900" t="s">
        <v>204</v>
      </c>
      <c r="F77" s="4"/>
      <c r="G77" s="4"/>
    </row>
    <row r="78" spans="1:7" ht="50.1" customHeight="1">
      <c r="A78" s="1367"/>
      <c r="B78" s="1365"/>
      <c r="C78" s="651" t="s">
        <v>62</v>
      </c>
      <c r="D78" s="1370"/>
      <c r="E78" s="901"/>
      <c r="F78" s="4"/>
      <c r="G78" s="4"/>
    </row>
    <row r="79" spans="1:7" ht="50.1" customHeight="1">
      <c r="A79" s="1367"/>
      <c r="B79" s="1365"/>
      <c r="C79" s="651" t="s">
        <v>61</v>
      </c>
      <c r="D79" s="1370"/>
      <c r="E79" s="901"/>
      <c r="F79" s="4"/>
      <c r="G79" s="4"/>
    </row>
    <row r="80" spans="1:7" ht="90" customHeight="1">
      <c r="A80" s="1367"/>
      <c r="B80" s="1365"/>
      <c r="C80" s="651" t="s">
        <v>60</v>
      </c>
      <c r="D80" s="1371"/>
      <c r="E80" s="901"/>
      <c r="F80" s="4"/>
      <c r="G80" s="4"/>
    </row>
    <row r="81" spans="1:7" ht="60" customHeight="1" thickBot="1">
      <c r="A81" s="1367"/>
      <c r="B81" s="1366"/>
      <c r="C81" s="652" t="s">
        <v>59</v>
      </c>
      <c r="D81" s="656">
        <v>0</v>
      </c>
      <c r="E81" s="937"/>
      <c r="F81" s="4"/>
      <c r="G81" s="4"/>
    </row>
    <row r="82" spans="1:7" ht="50.1" customHeight="1">
      <c r="A82" s="1367"/>
      <c r="B82" s="1364" t="s">
        <v>78</v>
      </c>
      <c r="C82" s="650" t="s">
        <v>58</v>
      </c>
      <c r="D82" s="1369" t="s">
        <v>1304</v>
      </c>
      <c r="E82" s="900" t="s">
        <v>204</v>
      </c>
      <c r="F82" s="4"/>
      <c r="G82" s="4"/>
    </row>
    <row r="83" spans="1:7" ht="50.1" customHeight="1">
      <c r="A83" s="1367"/>
      <c r="B83" s="1365"/>
      <c r="C83" s="651" t="s">
        <v>62</v>
      </c>
      <c r="D83" s="1370"/>
      <c r="E83" s="901"/>
      <c r="F83" s="4"/>
      <c r="G83" s="4"/>
    </row>
    <row r="84" spans="1:7" ht="50.1" customHeight="1">
      <c r="A84" s="1367"/>
      <c r="B84" s="1365"/>
      <c r="C84" s="651" t="s">
        <v>61</v>
      </c>
      <c r="D84" s="1370"/>
      <c r="E84" s="901"/>
      <c r="F84" s="4"/>
      <c r="G84" s="4"/>
    </row>
    <row r="85" spans="1:7" ht="90" customHeight="1">
      <c r="A85" s="1367"/>
      <c r="B85" s="1365"/>
      <c r="C85" s="651" t="s">
        <v>60</v>
      </c>
      <c r="D85" s="1371"/>
      <c r="E85" s="901"/>
      <c r="F85" s="4"/>
      <c r="G85" s="4"/>
    </row>
    <row r="86" spans="1:7" ht="60" customHeight="1" thickBot="1">
      <c r="A86" s="1367"/>
      <c r="B86" s="1366"/>
      <c r="C86" s="652" t="s">
        <v>213</v>
      </c>
      <c r="D86" s="656">
        <v>0</v>
      </c>
      <c r="E86" s="937"/>
      <c r="F86" s="4"/>
      <c r="G86" s="4"/>
    </row>
    <row r="87" spans="1:7" ht="50.1" customHeight="1">
      <c r="A87" s="1367"/>
      <c r="B87" s="1364" t="s">
        <v>79</v>
      </c>
      <c r="C87" s="650" t="s">
        <v>58</v>
      </c>
      <c r="D87" s="1372" t="s">
        <v>1216</v>
      </c>
      <c r="E87" s="900" t="s">
        <v>204</v>
      </c>
      <c r="F87" s="4"/>
      <c r="G87" s="4"/>
    </row>
    <row r="88" spans="1:7" ht="50.1" customHeight="1">
      <c r="A88" s="1367"/>
      <c r="B88" s="1365"/>
      <c r="C88" s="651" t="s">
        <v>62</v>
      </c>
      <c r="D88" s="1373"/>
      <c r="E88" s="901"/>
      <c r="F88" s="4"/>
      <c r="G88" s="4"/>
    </row>
    <row r="89" spans="1:7" ht="50.1" customHeight="1">
      <c r="A89" s="1367"/>
      <c r="B89" s="1365"/>
      <c r="C89" s="651" t="s">
        <v>61</v>
      </c>
      <c r="D89" s="1373"/>
      <c r="E89" s="901"/>
      <c r="F89" s="4"/>
      <c r="G89" s="4"/>
    </row>
    <row r="90" spans="1:7" ht="90" customHeight="1">
      <c r="A90" s="1367"/>
      <c r="B90" s="1365"/>
      <c r="C90" s="651" t="s">
        <v>60</v>
      </c>
      <c r="D90" s="1374"/>
      <c r="E90" s="901"/>
      <c r="F90" s="4"/>
      <c r="G90" s="4"/>
    </row>
    <row r="91" spans="1:7" ht="90" customHeight="1" thickBot="1">
      <c r="A91" s="1368"/>
      <c r="B91" s="1366"/>
      <c r="C91" s="652" t="s">
        <v>213</v>
      </c>
      <c r="D91" s="655"/>
      <c r="E91" s="937"/>
      <c r="F91" s="4"/>
      <c r="G91" s="4"/>
    </row>
    <row r="92" spans="1:7">
      <c r="A92" s="856"/>
      <c r="B92" s="857"/>
      <c r="C92" s="857"/>
      <c r="D92" s="858"/>
      <c r="E92" s="859"/>
      <c r="F92" s="4"/>
      <c r="G92" s="4"/>
    </row>
    <row r="93" spans="1:7" ht="30.75" customHeight="1" thickBot="1">
      <c r="A93" s="860"/>
      <c r="B93" s="861" t="s">
        <v>1305</v>
      </c>
      <c r="C93" s="862"/>
      <c r="D93" s="862"/>
      <c r="E93" s="863"/>
      <c r="F93" s="4"/>
      <c r="G93" s="4"/>
    </row>
    <row r="94" spans="1:7" ht="15.75" thickBot="1">
      <c r="A94" s="1329" t="s">
        <v>1306</v>
      </c>
      <c r="B94" s="1332"/>
      <c r="C94" s="839" t="s">
        <v>1307</v>
      </c>
      <c r="D94" s="838" t="s">
        <v>1308</v>
      </c>
      <c r="E94" s="838" t="s">
        <v>1309</v>
      </c>
      <c r="F94" s="4"/>
      <c r="G94" s="4"/>
    </row>
    <row r="95" spans="1:7">
      <c r="A95" s="1379" t="s">
        <v>1310</v>
      </c>
      <c r="B95" s="853">
        <v>1</v>
      </c>
      <c r="C95" s="853" t="s">
        <v>1311</v>
      </c>
      <c r="D95" s="853" t="s">
        <v>1312</v>
      </c>
      <c r="E95" s="853" t="s">
        <v>1311</v>
      </c>
      <c r="F95" s="4"/>
      <c r="G95" s="4"/>
    </row>
    <row r="96" spans="1:7">
      <c r="A96" s="1380"/>
      <c r="B96" s="854">
        <v>2</v>
      </c>
      <c r="C96" s="854" t="s">
        <v>1313</v>
      </c>
      <c r="D96" s="854" t="s">
        <v>1313</v>
      </c>
      <c r="E96" s="854" t="s">
        <v>1313</v>
      </c>
      <c r="F96" s="4"/>
      <c r="G96" s="4"/>
    </row>
    <row r="97" spans="1:7">
      <c r="A97" s="1380"/>
      <c r="B97" s="854">
        <v>3</v>
      </c>
      <c r="C97" s="854" t="s">
        <v>1314</v>
      </c>
      <c r="D97" s="854" t="s">
        <v>1315</v>
      </c>
      <c r="E97" s="854" t="s">
        <v>1314</v>
      </c>
      <c r="F97" s="4"/>
      <c r="G97" s="4"/>
    </row>
    <row r="98" spans="1:7">
      <c r="A98" s="1380"/>
      <c r="B98" s="854">
        <v>4</v>
      </c>
      <c r="C98" s="854" t="s">
        <v>1316</v>
      </c>
      <c r="D98" s="854" t="s">
        <v>1317</v>
      </c>
      <c r="E98" s="854" t="s">
        <v>1316</v>
      </c>
      <c r="F98" s="4"/>
      <c r="G98" s="4"/>
    </row>
    <row r="99" spans="1:7">
      <c r="A99" s="1380"/>
      <c r="B99" s="854">
        <v>5</v>
      </c>
      <c r="C99" s="854" t="s">
        <v>1318</v>
      </c>
      <c r="D99" s="854" t="s">
        <v>1318</v>
      </c>
      <c r="E99" s="854" t="s">
        <v>1318</v>
      </c>
      <c r="F99" s="4"/>
      <c r="G99" s="4"/>
    </row>
    <row r="100" spans="1:7" ht="15.75" thickBot="1">
      <c r="A100" s="1381"/>
      <c r="B100" s="855">
        <v>6</v>
      </c>
      <c r="C100" s="855" t="s">
        <v>1319</v>
      </c>
      <c r="D100" s="855" t="s">
        <v>1320</v>
      </c>
      <c r="E100" s="855" t="s">
        <v>1319</v>
      </c>
      <c r="F100" s="4"/>
      <c r="G100" s="4"/>
    </row>
    <row r="101" spans="1:7">
      <c r="A101" s="1379" t="s">
        <v>1321</v>
      </c>
      <c r="B101" s="853">
        <v>1</v>
      </c>
      <c r="C101" s="853" t="s">
        <v>1322</v>
      </c>
      <c r="D101" s="853" t="s">
        <v>1323</v>
      </c>
      <c r="E101" s="853" t="s">
        <v>1324</v>
      </c>
      <c r="F101" s="4"/>
      <c r="G101" s="4"/>
    </row>
    <row r="102" spans="1:7">
      <c r="A102" s="1380"/>
      <c r="B102" s="854">
        <v>2</v>
      </c>
      <c r="C102" s="854" t="s">
        <v>1325</v>
      </c>
      <c r="D102" s="854" t="s">
        <v>1326</v>
      </c>
      <c r="E102" s="854" t="s">
        <v>1327</v>
      </c>
      <c r="F102" s="4"/>
      <c r="G102" s="4"/>
    </row>
    <row r="103" spans="1:7">
      <c r="A103" s="1380"/>
      <c r="B103" s="854">
        <v>3</v>
      </c>
      <c r="C103" s="854" t="s">
        <v>1328</v>
      </c>
      <c r="D103" s="854" t="s">
        <v>1329</v>
      </c>
      <c r="E103" s="854" t="s">
        <v>1330</v>
      </c>
      <c r="F103" s="4"/>
      <c r="G103" s="4"/>
    </row>
    <row r="104" spans="1:7">
      <c r="A104" s="1380"/>
      <c r="B104" s="854">
        <v>4</v>
      </c>
      <c r="C104" s="854" t="s">
        <v>1331</v>
      </c>
      <c r="D104" s="854" t="s">
        <v>1332</v>
      </c>
      <c r="E104" s="854" t="s">
        <v>1333</v>
      </c>
      <c r="F104" s="4"/>
      <c r="G104" s="4"/>
    </row>
    <row r="105" spans="1:7">
      <c r="A105" s="1380"/>
      <c r="B105" s="854">
        <v>5</v>
      </c>
      <c r="C105" s="854"/>
      <c r="D105" s="854"/>
      <c r="E105" s="854"/>
      <c r="F105" s="4"/>
      <c r="G105" s="4"/>
    </row>
    <row r="106" spans="1:7" ht="15.75" thickBot="1">
      <c r="A106" s="1381"/>
      <c r="B106" s="855">
        <v>6</v>
      </c>
      <c r="C106" s="855"/>
      <c r="D106" s="855"/>
      <c r="E106" s="855"/>
      <c r="F106" s="4"/>
      <c r="G106" s="4"/>
    </row>
    <row r="107" spans="1:7">
      <c r="A107" s="4"/>
      <c r="B107" s="4"/>
      <c r="C107" s="4"/>
      <c r="D107" s="657"/>
      <c r="E107" s="4"/>
      <c r="F107" s="4"/>
      <c r="G107" s="4"/>
    </row>
    <row r="108" spans="1:7">
      <c r="A108" s="4"/>
      <c r="B108" s="4"/>
      <c r="C108" s="4"/>
      <c r="D108" s="657"/>
      <c r="E108" s="4"/>
      <c r="F108" s="4"/>
      <c r="G108" s="4"/>
    </row>
    <row r="109" spans="1:7">
      <c r="A109" s="4"/>
      <c r="B109" s="4"/>
      <c r="C109" s="4"/>
      <c r="D109" s="657"/>
      <c r="E109" s="4"/>
      <c r="F109" s="4"/>
      <c r="G109" s="4"/>
    </row>
    <row r="110" spans="1:7">
      <c r="A110" s="4"/>
      <c r="B110" s="4"/>
      <c r="C110" s="4"/>
      <c r="D110" s="657"/>
      <c r="E110" s="4"/>
      <c r="F110" s="4"/>
      <c r="G110" s="4"/>
    </row>
    <row r="111" spans="1:7">
      <c r="A111" s="4"/>
      <c r="B111" s="4"/>
      <c r="C111" s="4"/>
      <c r="D111" s="657"/>
      <c r="E111" s="4"/>
      <c r="F111" s="4"/>
      <c r="G111" s="4"/>
    </row>
    <row r="112" spans="1:7">
      <c r="A112" s="4"/>
      <c r="B112" s="4"/>
      <c r="C112" s="4"/>
      <c r="D112" s="657"/>
      <c r="E112" s="4"/>
      <c r="F112" s="4"/>
      <c r="G112" s="4"/>
    </row>
    <row r="113" spans="1:7">
      <c r="A113" s="4"/>
      <c r="B113" s="4"/>
      <c r="C113" s="4"/>
      <c r="D113" s="657"/>
      <c r="E113" s="4"/>
      <c r="F113" s="4"/>
      <c r="G113" s="4"/>
    </row>
    <row r="114" spans="1:7">
      <c r="A114" s="4"/>
      <c r="B114" s="4"/>
      <c r="C114" s="4"/>
      <c r="D114" s="657"/>
      <c r="E114" s="4"/>
      <c r="F114" s="4"/>
      <c r="G114" s="4"/>
    </row>
    <row r="115" spans="1:7">
      <c r="A115" s="4"/>
      <c r="B115" s="4"/>
      <c r="C115" s="4"/>
      <c r="D115" s="657"/>
      <c r="E115" s="4"/>
      <c r="F115" s="4"/>
      <c r="G115" s="4"/>
    </row>
    <row r="116" spans="1:7">
      <c r="A116" s="4"/>
      <c r="B116" s="4"/>
      <c r="C116" s="4"/>
      <c r="D116" s="657"/>
      <c r="E116" s="4"/>
      <c r="F116" s="4"/>
      <c r="G116" s="4"/>
    </row>
    <row r="117" spans="1:7">
      <c r="A117" s="4"/>
      <c r="B117" s="4"/>
      <c r="C117" s="4"/>
      <c r="D117" s="657"/>
      <c r="E117" s="4"/>
      <c r="F117" s="4"/>
      <c r="G117" s="4"/>
    </row>
    <row r="118" spans="1:7">
      <c r="A118" s="4"/>
      <c r="B118" s="4"/>
      <c r="C118" s="4"/>
      <c r="D118" s="657"/>
      <c r="E118" s="4"/>
      <c r="F118" s="4"/>
      <c r="G118" s="4"/>
    </row>
    <row r="119" spans="1:7">
      <c r="A119" s="4"/>
      <c r="B119" s="4"/>
      <c r="C119" s="4"/>
      <c r="D119" s="657"/>
      <c r="E119" s="4"/>
      <c r="F119" s="4"/>
      <c r="G119" s="4"/>
    </row>
    <row r="120" spans="1:7">
      <c r="A120" s="4"/>
      <c r="B120" s="4"/>
      <c r="C120" s="4"/>
      <c r="D120" s="657"/>
      <c r="E120" s="4"/>
      <c r="F120" s="4"/>
      <c r="G120" s="4"/>
    </row>
    <row r="121" spans="1:7">
      <c r="A121" s="4"/>
      <c r="B121" s="4"/>
      <c r="C121" s="4"/>
      <c r="D121" s="657"/>
      <c r="E121" s="4"/>
      <c r="F121" s="4"/>
      <c r="G121" s="4"/>
    </row>
    <row r="122" spans="1:7">
      <c r="A122" s="4"/>
      <c r="B122" s="4"/>
      <c r="C122" s="4"/>
      <c r="D122" s="657"/>
      <c r="E122" s="4"/>
      <c r="F122" s="4"/>
      <c r="G122" s="4"/>
    </row>
    <row r="123" spans="1:7">
      <c r="A123" s="4"/>
      <c r="B123" s="4"/>
      <c r="C123" s="4"/>
      <c r="D123" s="657"/>
      <c r="E123" s="4"/>
      <c r="F123" s="4"/>
      <c r="G123" s="4"/>
    </row>
    <row r="124" spans="1:7">
      <c r="A124" s="4"/>
      <c r="B124" s="4"/>
      <c r="C124" s="4"/>
      <c r="D124" s="657"/>
      <c r="E124" s="4"/>
      <c r="F124" s="4"/>
      <c r="G124" s="4"/>
    </row>
    <row r="125" spans="1:7">
      <c r="A125" s="4"/>
      <c r="B125" s="4"/>
      <c r="C125" s="4"/>
      <c r="D125" s="657"/>
      <c r="E125" s="4"/>
      <c r="F125" s="4"/>
      <c r="G125" s="4"/>
    </row>
    <row r="126" spans="1:7">
      <c r="A126" s="4"/>
      <c r="B126" s="4"/>
      <c r="C126" s="4"/>
      <c r="D126" s="657"/>
      <c r="E126" s="4"/>
      <c r="F126" s="4"/>
      <c r="G126" s="4"/>
    </row>
    <row r="127" spans="1:7">
      <c r="A127" s="4"/>
      <c r="B127" s="4"/>
      <c r="C127" s="4"/>
      <c r="D127" s="657"/>
      <c r="E127" s="4"/>
      <c r="F127" s="4"/>
      <c r="G127" s="4"/>
    </row>
    <row r="128" spans="1:7">
      <c r="A128" s="4"/>
      <c r="B128" s="4"/>
      <c r="C128" s="4"/>
      <c r="D128" s="657"/>
      <c r="E128" s="4"/>
      <c r="F128" s="4"/>
      <c r="G128" s="4"/>
    </row>
    <row r="129" spans="1:7">
      <c r="A129" s="4"/>
      <c r="B129" s="4"/>
      <c r="C129" s="4"/>
      <c r="D129" s="657"/>
      <c r="E129" s="4"/>
      <c r="F129" s="4"/>
      <c r="G129" s="4"/>
    </row>
    <row r="130" spans="1:7">
      <c r="A130" s="4"/>
      <c r="B130" s="4"/>
      <c r="C130" s="4"/>
      <c r="D130" s="657"/>
      <c r="E130" s="4"/>
      <c r="F130" s="4"/>
      <c r="G130" s="4"/>
    </row>
    <row r="131" spans="1:7">
      <c r="A131" s="4"/>
      <c r="B131" s="4"/>
      <c r="C131" s="4"/>
      <c r="D131" s="657"/>
      <c r="E131" s="4"/>
      <c r="F131" s="4"/>
      <c r="G131" s="4"/>
    </row>
    <row r="132" spans="1:7">
      <c r="A132" s="4"/>
      <c r="B132" s="4"/>
      <c r="C132" s="4"/>
      <c r="D132" s="657"/>
      <c r="E132" s="4"/>
      <c r="F132" s="4"/>
      <c r="G132" s="4"/>
    </row>
    <row r="133" spans="1:7">
      <c r="A133" s="4"/>
      <c r="B133" s="4"/>
      <c r="C133" s="4"/>
      <c r="D133" s="657"/>
      <c r="E133" s="4"/>
      <c r="F133" s="4"/>
      <c r="G133" s="4"/>
    </row>
    <row r="134" spans="1:7">
      <c r="A134" s="4"/>
      <c r="B134" s="4"/>
      <c r="C134" s="4"/>
      <c r="D134" s="657"/>
      <c r="E134" s="4"/>
      <c r="F134" s="4"/>
      <c r="G134" s="4"/>
    </row>
    <row r="135" spans="1:7">
      <c r="A135" s="4"/>
      <c r="B135" s="4"/>
      <c r="C135" s="4"/>
      <c r="D135" s="657"/>
      <c r="E135" s="4"/>
      <c r="F135" s="4"/>
      <c r="G135" s="4"/>
    </row>
    <row r="136" spans="1:7">
      <c r="A136" s="4"/>
      <c r="B136" s="4"/>
      <c r="C136" s="4"/>
      <c r="D136" s="657"/>
      <c r="E136" s="4"/>
      <c r="F136" s="4"/>
      <c r="G136" s="4"/>
    </row>
    <row r="137" spans="1:7">
      <c r="A137" s="4"/>
      <c r="B137" s="4"/>
      <c r="C137" s="4"/>
      <c r="D137" s="657"/>
      <c r="E137" s="4"/>
      <c r="F137" s="4"/>
      <c r="G137" s="4"/>
    </row>
    <row r="138" spans="1:7">
      <c r="A138" s="4"/>
      <c r="B138" s="4"/>
      <c r="C138" s="4"/>
      <c r="D138" s="657"/>
      <c r="E138" s="4"/>
      <c r="F138" s="4"/>
      <c r="G138" s="4"/>
    </row>
    <row r="139" spans="1:7">
      <c r="A139" s="4"/>
      <c r="B139" s="4"/>
      <c r="C139" s="4"/>
      <c r="D139" s="657"/>
      <c r="E139" s="4"/>
      <c r="F139" s="4"/>
      <c r="G139" s="4"/>
    </row>
    <row r="140" spans="1:7">
      <c r="A140" s="4"/>
      <c r="B140" s="4"/>
      <c r="C140" s="4"/>
      <c r="D140" s="657"/>
      <c r="E140" s="4"/>
      <c r="F140" s="4"/>
      <c r="G140" s="4"/>
    </row>
    <row r="141" spans="1:7">
      <c r="A141" s="4"/>
      <c r="B141" s="4"/>
      <c r="C141" s="4"/>
      <c r="D141" s="657"/>
      <c r="E141" s="4"/>
      <c r="F141" s="4"/>
      <c r="G141" s="4"/>
    </row>
    <row r="142" spans="1:7">
      <c r="A142" s="4"/>
      <c r="B142" s="4"/>
      <c r="C142" s="4"/>
      <c r="D142" s="657"/>
      <c r="E142" s="4"/>
      <c r="F142" s="4"/>
      <c r="G142" s="4"/>
    </row>
    <row r="143" spans="1:7">
      <c r="A143" s="4"/>
      <c r="B143" s="4"/>
      <c r="C143" s="4"/>
      <c r="D143" s="657"/>
      <c r="E143" s="4"/>
      <c r="F143" s="4"/>
      <c r="G143" s="4"/>
    </row>
    <row r="144" spans="1:7">
      <c r="A144" s="4"/>
      <c r="B144" s="4"/>
      <c r="C144" s="4"/>
      <c r="D144" s="657"/>
      <c r="E144" s="4"/>
      <c r="F144" s="4"/>
      <c r="G144" s="4"/>
    </row>
    <row r="145" spans="1:7">
      <c r="A145" s="4"/>
      <c r="B145" s="4"/>
      <c r="C145" s="4"/>
      <c r="D145" s="657"/>
      <c r="E145" s="4"/>
      <c r="F145" s="4"/>
      <c r="G145" s="4"/>
    </row>
    <row r="146" spans="1:7">
      <c r="A146" s="4"/>
      <c r="B146" s="4"/>
      <c r="C146" s="4"/>
      <c r="D146" s="657"/>
      <c r="E146" s="4"/>
      <c r="F146" s="4"/>
      <c r="G146" s="4"/>
    </row>
    <row r="147" spans="1:7">
      <c r="A147" s="4"/>
      <c r="B147" s="4"/>
      <c r="C147" s="4"/>
      <c r="D147" s="657"/>
      <c r="E147" s="4"/>
      <c r="F147" s="4"/>
      <c r="G147" s="4"/>
    </row>
    <row r="148" spans="1:7">
      <c r="A148" s="4"/>
      <c r="B148" s="4"/>
      <c r="C148" s="4"/>
      <c r="D148" s="657"/>
      <c r="E148" s="4"/>
      <c r="F148" s="4"/>
      <c r="G148" s="4"/>
    </row>
    <row r="149" spans="1:7">
      <c r="A149" s="4"/>
      <c r="B149" s="4"/>
      <c r="C149" s="4"/>
      <c r="D149" s="657"/>
      <c r="E149" s="4"/>
      <c r="F149" s="4"/>
      <c r="G149" s="4"/>
    </row>
    <row r="150" spans="1:7">
      <c r="A150" s="4"/>
      <c r="B150" s="4"/>
      <c r="C150" s="4"/>
      <c r="D150" s="657"/>
      <c r="E150" s="4"/>
      <c r="F150" s="4"/>
      <c r="G150" s="4"/>
    </row>
    <row r="151" spans="1:7">
      <c r="A151" s="4"/>
      <c r="B151" s="4"/>
      <c r="C151" s="4"/>
      <c r="D151" s="657"/>
      <c r="E151" s="4"/>
      <c r="F151" s="4"/>
      <c r="G151" s="4"/>
    </row>
    <row r="152" spans="1:7">
      <c r="A152" s="4"/>
      <c r="B152" s="4"/>
      <c r="C152" s="4"/>
      <c r="D152" s="657"/>
      <c r="E152" s="4"/>
      <c r="F152" s="4"/>
      <c r="G152" s="4"/>
    </row>
    <row r="153" spans="1:7">
      <c r="A153" s="4"/>
      <c r="B153" s="4"/>
      <c r="C153" s="4"/>
      <c r="D153" s="657"/>
      <c r="E153" s="4"/>
      <c r="F153" s="4"/>
      <c r="G153" s="4"/>
    </row>
    <row r="154" spans="1:7">
      <c r="A154" s="4"/>
      <c r="B154" s="4"/>
      <c r="C154" s="4"/>
      <c r="D154" s="657"/>
      <c r="E154" s="4"/>
      <c r="F154" s="4"/>
      <c r="G154" s="4"/>
    </row>
    <row r="155" spans="1:7">
      <c r="A155" s="4"/>
      <c r="B155" s="4"/>
      <c r="C155" s="4"/>
      <c r="D155" s="657"/>
      <c r="E155" s="4"/>
      <c r="F155" s="4"/>
      <c r="G155" s="4"/>
    </row>
    <row r="156" spans="1:7">
      <c r="A156" s="4"/>
      <c r="B156" s="4"/>
      <c r="C156" s="4"/>
      <c r="D156" s="657"/>
      <c r="E156" s="4"/>
      <c r="F156" s="4"/>
      <c r="G156" s="4"/>
    </row>
    <row r="157" spans="1:7">
      <c r="A157" s="4"/>
      <c r="B157" s="4"/>
      <c r="C157" s="4"/>
      <c r="D157" s="657"/>
      <c r="E157" s="4"/>
      <c r="F157" s="4"/>
      <c r="G157" s="4"/>
    </row>
    <row r="158" spans="1:7">
      <c r="A158" s="4"/>
      <c r="B158" s="4"/>
      <c r="C158" s="4"/>
      <c r="D158" s="657"/>
      <c r="E158" s="4"/>
      <c r="F158" s="4"/>
      <c r="G158" s="4"/>
    </row>
    <row r="159" spans="1:7">
      <c r="A159" s="4"/>
      <c r="B159" s="4"/>
      <c r="C159" s="4"/>
      <c r="D159" s="657"/>
      <c r="E159" s="4"/>
      <c r="F159" s="4"/>
      <c r="G159" s="4"/>
    </row>
    <row r="160" spans="1:7">
      <c r="A160" s="4"/>
      <c r="B160" s="4"/>
      <c r="C160" s="4"/>
      <c r="D160" s="657"/>
      <c r="E160" s="4"/>
      <c r="F160" s="4"/>
      <c r="G160" s="4"/>
    </row>
    <row r="161" spans="1:7">
      <c r="A161" s="4"/>
      <c r="B161" s="4"/>
      <c r="C161" s="4"/>
      <c r="D161" s="657"/>
      <c r="E161" s="4"/>
      <c r="F161" s="4"/>
      <c r="G161" s="4"/>
    </row>
    <row r="162" spans="1:7">
      <c r="A162" s="4"/>
      <c r="B162" s="4"/>
      <c r="C162" s="4"/>
      <c r="D162" s="657"/>
      <c r="E162" s="4"/>
      <c r="F162" s="4"/>
      <c r="G162" s="4"/>
    </row>
    <row r="163" spans="1:7">
      <c r="A163" s="4"/>
      <c r="B163" s="4"/>
      <c r="C163" s="4"/>
      <c r="D163" s="657"/>
      <c r="E163" s="4"/>
      <c r="F163" s="4"/>
      <c r="G163" s="4"/>
    </row>
    <row r="164" spans="1:7">
      <c r="A164" s="4"/>
      <c r="B164" s="4"/>
      <c r="C164" s="4"/>
      <c r="D164" s="657"/>
      <c r="E164" s="4"/>
      <c r="F164" s="4"/>
      <c r="G164" s="4"/>
    </row>
    <row r="165" spans="1:7">
      <c r="A165" s="4"/>
      <c r="B165" s="4"/>
      <c r="C165" s="4"/>
      <c r="D165" s="657"/>
      <c r="E165" s="4"/>
      <c r="F165" s="4"/>
      <c r="G165" s="4"/>
    </row>
    <row r="166" spans="1:7">
      <c r="A166" s="4"/>
      <c r="B166" s="4"/>
      <c r="C166" s="4"/>
      <c r="D166" s="657"/>
      <c r="E166" s="4"/>
      <c r="F166" s="4"/>
      <c r="G166" s="4"/>
    </row>
    <row r="167" spans="1:7">
      <c r="A167" s="4"/>
      <c r="B167" s="4"/>
      <c r="C167" s="4"/>
      <c r="D167" s="657"/>
      <c r="E167" s="4"/>
      <c r="F167" s="4"/>
      <c r="G167" s="4"/>
    </row>
    <row r="168" spans="1:7">
      <c r="A168" s="4"/>
      <c r="B168" s="4"/>
      <c r="C168" s="4"/>
      <c r="D168" s="657"/>
      <c r="E168" s="4"/>
      <c r="F168" s="4"/>
      <c r="G168" s="4"/>
    </row>
    <row r="169" spans="1:7">
      <c r="A169" s="4"/>
      <c r="B169" s="4"/>
      <c r="C169" s="4"/>
      <c r="D169" s="657"/>
      <c r="E169" s="4"/>
      <c r="F169" s="4"/>
      <c r="G169" s="4"/>
    </row>
    <row r="170" spans="1:7">
      <c r="A170" s="4"/>
      <c r="B170" s="4"/>
      <c r="C170" s="4"/>
      <c r="D170" s="657"/>
      <c r="E170" s="4"/>
      <c r="F170" s="4"/>
      <c r="G170" s="4"/>
    </row>
    <row r="171" spans="1:7">
      <c r="A171" s="4"/>
      <c r="B171" s="4"/>
      <c r="C171" s="4"/>
      <c r="D171" s="657"/>
      <c r="E171" s="4"/>
      <c r="F171" s="4"/>
      <c r="G171" s="4"/>
    </row>
    <row r="172" spans="1:7">
      <c r="A172" s="4"/>
      <c r="B172" s="4"/>
      <c r="C172" s="4"/>
      <c r="D172" s="657"/>
      <c r="E172" s="4"/>
      <c r="F172" s="4"/>
      <c r="G172" s="4"/>
    </row>
    <row r="173" spans="1:7">
      <c r="A173" s="4"/>
      <c r="B173" s="4"/>
      <c r="C173" s="4"/>
      <c r="D173" s="657"/>
      <c r="E173" s="4"/>
      <c r="F173" s="4"/>
      <c r="G173" s="4"/>
    </row>
    <row r="174" spans="1:7">
      <c r="A174" s="4"/>
      <c r="B174" s="4"/>
      <c r="C174" s="4"/>
      <c r="D174" s="657"/>
      <c r="E174" s="4"/>
      <c r="F174" s="4"/>
      <c r="G174" s="4"/>
    </row>
    <row r="175" spans="1:7">
      <c r="A175" s="4"/>
      <c r="B175" s="4"/>
      <c r="C175" s="4"/>
      <c r="D175" s="657"/>
      <c r="E175" s="4"/>
      <c r="F175" s="4"/>
      <c r="G175" s="4"/>
    </row>
    <row r="176" spans="1:7">
      <c r="A176" s="4"/>
      <c r="B176" s="4"/>
      <c r="C176" s="4"/>
      <c r="D176" s="657"/>
      <c r="E176" s="4"/>
      <c r="F176" s="4"/>
      <c r="G176" s="4"/>
    </row>
    <row r="177" spans="1:7">
      <c r="A177" s="4"/>
      <c r="B177" s="4"/>
      <c r="C177" s="4"/>
      <c r="D177" s="657"/>
      <c r="E177" s="4"/>
      <c r="F177" s="4"/>
      <c r="G177" s="4"/>
    </row>
    <row r="178" spans="1:7">
      <c r="A178" s="4"/>
      <c r="B178" s="4"/>
      <c r="C178" s="4"/>
      <c r="D178" s="657"/>
      <c r="E178" s="4"/>
      <c r="F178" s="4"/>
      <c r="G178" s="4"/>
    </row>
    <row r="179" spans="1:7">
      <c r="A179" s="4"/>
      <c r="B179" s="4"/>
      <c r="C179" s="4"/>
      <c r="D179" s="657"/>
      <c r="E179" s="4"/>
      <c r="F179" s="4"/>
      <c r="G179" s="4"/>
    </row>
    <row r="180" spans="1:7">
      <c r="A180" s="4"/>
      <c r="B180" s="4"/>
      <c r="C180" s="4"/>
      <c r="D180" s="657"/>
      <c r="E180" s="4"/>
      <c r="F180" s="4"/>
      <c r="G180" s="4"/>
    </row>
    <row r="181" spans="1:7">
      <c r="A181" s="4"/>
      <c r="B181" s="4"/>
      <c r="C181" s="4"/>
      <c r="D181" s="657"/>
      <c r="E181" s="4"/>
      <c r="F181" s="4"/>
      <c r="G181" s="4"/>
    </row>
    <row r="182" spans="1:7">
      <c r="A182" s="4"/>
      <c r="B182" s="4"/>
      <c r="C182" s="4"/>
      <c r="D182" s="657"/>
      <c r="E182" s="4"/>
      <c r="F182" s="4"/>
      <c r="G182" s="4"/>
    </row>
    <row r="183" spans="1:7">
      <c r="A183" s="4"/>
      <c r="B183" s="4"/>
      <c r="C183" s="4"/>
      <c r="D183" s="657"/>
      <c r="E183" s="4"/>
      <c r="F183" s="4"/>
      <c r="G183" s="4"/>
    </row>
    <row r="184" spans="1:7">
      <c r="A184" s="4"/>
      <c r="B184" s="4"/>
      <c r="C184" s="4"/>
      <c r="D184" s="657"/>
      <c r="E184" s="4"/>
      <c r="F184" s="4"/>
      <c r="G184" s="4"/>
    </row>
    <row r="185" spans="1:7">
      <c r="A185" s="4"/>
      <c r="B185" s="4"/>
      <c r="C185" s="4"/>
      <c r="D185" s="657"/>
      <c r="E185" s="4"/>
      <c r="F185" s="4"/>
      <c r="G185" s="4"/>
    </row>
    <row r="186" spans="1:7">
      <c r="A186" s="4"/>
      <c r="B186" s="4"/>
      <c r="C186" s="4"/>
      <c r="D186" s="657"/>
      <c r="E186" s="4"/>
      <c r="F186" s="4"/>
      <c r="G186" s="4"/>
    </row>
    <row r="187" spans="1:7">
      <c r="A187" s="4"/>
      <c r="B187" s="4"/>
      <c r="C187" s="4"/>
      <c r="D187" s="657"/>
      <c r="E187" s="4"/>
      <c r="F187" s="4"/>
      <c r="G187" s="4"/>
    </row>
    <row r="188" spans="1:7">
      <c r="A188" s="4"/>
      <c r="B188" s="4"/>
      <c r="C188" s="4"/>
      <c r="D188" s="657"/>
      <c r="E188" s="4"/>
      <c r="F188" s="4"/>
      <c r="G188" s="4"/>
    </row>
    <row r="189" spans="1:7">
      <c r="A189" s="4"/>
      <c r="B189" s="4"/>
      <c r="C189" s="4"/>
      <c r="D189" s="657"/>
      <c r="E189" s="4"/>
      <c r="F189" s="4"/>
      <c r="G189" s="4"/>
    </row>
    <row r="190" spans="1:7">
      <c r="A190" s="4"/>
      <c r="B190" s="4"/>
      <c r="C190" s="4"/>
      <c r="D190" s="657"/>
      <c r="E190" s="4"/>
      <c r="F190" s="4"/>
      <c r="G190" s="4"/>
    </row>
    <row r="191" spans="1:7">
      <c r="A191" s="4"/>
      <c r="B191" s="4"/>
      <c r="C191" s="4"/>
      <c r="D191" s="657"/>
      <c r="E191" s="4"/>
      <c r="F191" s="4"/>
      <c r="G191" s="4"/>
    </row>
    <row r="192" spans="1:7">
      <c r="A192" s="4"/>
      <c r="B192" s="4"/>
      <c r="C192" s="4"/>
      <c r="D192" s="657"/>
      <c r="E192" s="4"/>
      <c r="F192" s="4"/>
      <c r="G192" s="4"/>
    </row>
    <row r="193" spans="1:7">
      <c r="A193" s="4"/>
      <c r="B193" s="4"/>
      <c r="C193" s="4"/>
      <c r="D193" s="657"/>
      <c r="E193" s="4"/>
      <c r="F193" s="4"/>
      <c r="G193" s="4"/>
    </row>
    <row r="194" spans="1:7">
      <c r="A194" s="4"/>
      <c r="B194" s="4"/>
      <c r="C194" s="4"/>
      <c r="D194" s="657"/>
      <c r="E194" s="4"/>
      <c r="F194" s="4"/>
      <c r="G194" s="4"/>
    </row>
    <row r="195" spans="1:7">
      <c r="A195" s="4"/>
      <c r="B195" s="4"/>
      <c r="C195" s="4"/>
      <c r="D195" s="657"/>
      <c r="E195" s="4"/>
      <c r="F195" s="4"/>
      <c r="G195" s="4"/>
    </row>
    <row r="196" spans="1:7">
      <c r="A196" s="4"/>
      <c r="B196" s="4"/>
      <c r="C196" s="4"/>
      <c r="D196" s="657"/>
      <c r="E196" s="4"/>
      <c r="F196" s="4"/>
      <c r="G196" s="4"/>
    </row>
    <row r="197" spans="1:7">
      <c r="A197" s="4"/>
      <c r="B197" s="4"/>
      <c r="C197" s="4"/>
      <c r="D197" s="657"/>
      <c r="E197" s="4"/>
      <c r="F197" s="4"/>
      <c r="G197" s="4"/>
    </row>
    <row r="198" spans="1:7">
      <c r="A198" s="4"/>
      <c r="B198" s="4"/>
      <c r="C198" s="4"/>
      <c r="D198" s="657"/>
      <c r="E198" s="4"/>
      <c r="F198" s="4"/>
      <c r="G198" s="4"/>
    </row>
    <row r="199" spans="1:7">
      <c r="A199" s="4"/>
      <c r="B199" s="4"/>
      <c r="C199" s="4"/>
      <c r="D199" s="657"/>
      <c r="E199" s="4"/>
      <c r="F199" s="4"/>
      <c r="G199" s="4"/>
    </row>
    <row r="200" spans="1:7">
      <c r="A200" s="4"/>
      <c r="B200" s="4"/>
      <c r="C200" s="4"/>
      <c r="D200" s="657"/>
      <c r="E200" s="4"/>
      <c r="F200" s="4"/>
      <c r="G200" s="4"/>
    </row>
    <row r="201" spans="1:7">
      <c r="A201" s="4"/>
      <c r="B201" s="4"/>
      <c r="C201" s="4"/>
      <c r="D201" s="657"/>
      <c r="E201" s="4"/>
      <c r="F201" s="4"/>
      <c r="G201" s="4"/>
    </row>
    <row r="202" spans="1:7">
      <c r="A202" s="4"/>
      <c r="B202" s="4"/>
      <c r="C202" s="4"/>
      <c r="D202" s="657"/>
      <c r="E202" s="4"/>
      <c r="F202" s="4"/>
      <c r="G202" s="4"/>
    </row>
    <row r="203" spans="1:7">
      <c r="A203" s="4"/>
      <c r="B203" s="4"/>
      <c r="C203" s="4"/>
      <c r="D203" s="657"/>
      <c r="E203" s="4"/>
      <c r="F203" s="4"/>
      <c r="G203" s="4"/>
    </row>
    <row r="204" spans="1:7">
      <c r="A204" s="4"/>
      <c r="B204" s="4"/>
      <c r="C204" s="4"/>
      <c r="D204" s="657"/>
      <c r="E204" s="4"/>
      <c r="F204" s="4"/>
      <c r="G204" s="4"/>
    </row>
    <row r="205" spans="1:7">
      <c r="A205" s="4"/>
      <c r="B205" s="4"/>
      <c r="C205" s="4"/>
      <c r="D205" s="657"/>
      <c r="E205" s="4"/>
      <c r="F205" s="4"/>
      <c r="G205" s="4"/>
    </row>
    <row r="206" spans="1:7">
      <c r="A206" s="4"/>
      <c r="B206" s="4"/>
      <c r="C206" s="4"/>
      <c r="D206" s="657"/>
      <c r="E206" s="4"/>
      <c r="F206" s="4"/>
      <c r="G206" s="4"/>
    </row>
    <row r="207" spans="1:7">
      <c r="A207" s="4"/>
      <c r="B207" s="4"/>
      <c r="C207" s="4"/>
      <c r="D207" s="657"/>
      <c r="E207" s="4"/>
      <c r="F207" s="4"/>
      <c r="G207" s="4"/>
    </row>
    <row r="208" spans="1:7">
      <c r="A208" s="4"/>
      <c r="B208" s="4"/>
      <c r="C208" s="4"/>
      <c r="D208" s="657"/>
      <c r="E208" s="4"/>
      <c r="F208" s="4"/>
      <c r="G208" s="4"/>
    </row>
    <row r="209" spans="1:7">
      <c r="A209" s="4"/>
      <c r="B209" s="4"/>
      <c r="C209" s="4"/>
      <c r="D209" s="657"/>
      <c r="E209" s="4"/>
      <c r="F209" s="4"/>
      <c r="G209" s="4"/>
    </row>
    <row r="210" spans="1:7">
      <c r="A210" s="4"/>
      <c r="B210" s="4"/>
      <c r="C210" s="4"/>
      <c r="D210" s="657"/>
      <c r="E210" s="4"/>
      <c r="F210" s="4"/>
      <c r="G210" s="4"/>
    </row>
    <row r="211" spans="1:7">
      <c r="A211" s="4"/>
      <c r="B211" s="4"/>
      <c r="C211" s="4"/>
      <c r="D211" s="657"/>
      <c r="E211" s="4"/>
      <c r="F211" s="4"/>
      <c r="G211" s="4"/>
    </row>
    <row r="212" spans="1:7">
      <c r="A212" s="4"/>
      <c r="B212" s="4"/>
      <c r="C212" s="4"/>
      <c r="D212" s="657"/>
      <c r="E212" s="4"/>
      <c r="F212" s="4"/>
      <c r="G212" s="4"/>
    </row>
    <row r="213" spans="1:7">
      <c r="A213" s="4"/>
      <c r="B213" s="4"/>
      <c r="C213" s="4"/>
      <c r="D213" s="657"/>
      <c r="E213" s="4"/>
      <c r="F213" s="4"/>
      <c r="G213" s="4"/>
    </row>
    <row r="214" spans="1:7">
      <c r="A214" s="4"/>
      <c r="B214" s="4"/>
      <c r="C214" s="4"/>
      <c r="D214" s="657"/>
      <c r="E214" s="4"/>
      <c r="F214" s="4"/>
      <c r="G214" s="4"/>
    </row>
    <row r="215" spans="1:7">
      <c r="A215" s="4"/>
      <c r="B215" s="4"/>
      <c r="C215" s="4"/>
      <c r="D215" s="657"/>
      <c r="E215" s="4"/>
      <c r="F215" s="4"/>
      <c r="G215" s="4"/>
    </row>
    <row r="216" spans="1:7">
      <c r="A216" s="4"/>
      <c r="B216" s="4"/>
      <c r="C216" s="4"/>
      <c r="D216" s="657"/>
      <c r="E216" s="4"/>
      <c r="F216" s="4"/>
      <c r="G216" s="4"/>
    </row>
    <row r="217" spans="1:7">
      <c r="A217" s="4"/>
      <c r="B217" s="4"/>
      <c r="C217" s="4"/>
      <c r="D217" s="657"/>
      <c r="E217" s="4"/>
      <c r="F217" s="4"/>
      <c r="G217" s="4"/>
    </row>
    <row r="218" spans="1:7">
      <c r="A218" s="4"/>
      <c r="B218" s="4"/>
      <c r="C218" s="4"/>
      <c r="D218" s="657"/>
      <c r="E218" s="4"/>
      <c r="F218" s="4"/>
      <c r="G218" s="4"/>
    </row>
    <row r="219" spans="1:7">
      <c r="A219" s="4"/>
      <c r="B219" s="4"/>
      <c r="C219" s="4"/>
      <c r="D219" s="657"/>
      <c r="E219" s="4"/>
      <c r="F219" s="4"/>
      <c r="G219" s="4"/>
    </row>
    <row r="220" spans="1:7">
      <c r="A220" s="4"/>
      <c r="B220" s="4"/>
      <c r="C220" s="4"/>
      <c r="D220" s="657"/>
      <c r="E220" s="4"/>
      <c r="F220" s="4"/>
      <c r="G220" s="4"/>
    </row>
    <row r="221" spans="1:7">
      <c r="A221" s="4"/>
      <c r="B221" s="4"/>
      <c r="C221" s="4"/>
      <c r="D221" s="657"/>
      <c r="E221" s="4"/>
      <c r="F221" s="4"/>
      <c r="G221" s="4"/>
    </row>
    <row r="222" spans="1:7">
      <c r="A222" s="4"/>
      <c r="B222" s="4"/>
      <c r="C222" s="4"/>
      <c r="D222" s="657"/>
      <c r="E222" s="4"/>
      <c r="F222" s="4"/>
      <c r="G222" s="4"/>
    </row>
    <row r="223" spans="1:7">
      <c r="A223" s="4"/>
      <c r="B223" s="4"/>
      <c r="C223" s="4"/>
      <c r="D223" s="657"/>
      <c r="E223" s="4"/>
      <c r="F223" s="4"/>
      <c r="G223" s="4"/>
    </row>
    <row r="224" spans="1:7">
      <c r="A224" s="4"/>
      <c r="B224" s="4"/>
      <c r="C224" s="4"/>
      <c r="D224" s="657"/>
      <c r="E224" s="4"/>
      <c r="F224" s="4"/>
      <c r="G224" s="4"/>
    </row>
    <row r="225" spans="1:7">
      <c r="A225" s="4"/>
      <c r="B225" s="4"/>
      <c r="C225" s="4"/>
      <c r="D225" s="657"/>
      <c r="E225" s="4"/>
      <c r="F225" s="4"/>
      <c r="G225" s="4"/>
    </row>
    <row r="226" spans="1:7">
      <c r="A226" s="4"/>
      <c r="B226" s="4"/>
      <c r="C226" s="4"/>
      <c r="D226" s="657"/>
      <c r="E226" s="4"/>
      <c r="F226" s="4"/>
      <c r="G226" s="4"/>
    </row>
    <row r="227" spans="1:7">
      <c r="A227" s="4"/>
      <c r="B227" s="4"/>
      <c r="C227" s="4"/>
      <c r="D227" s="657"/>
      <c r="E227" s="4"/>
      <c r="F227" s="4"/>
      <c r="G227" s="4"/>
    </row>
    <row r="228" spans="1:7">
      <c r="A228" s="4"/>
      <c r="B228" s="4"/>
      <c r="C228" s="4"/>
      <c r="D228" s="657"/>
      <c r="E228" s="4"/>
      <c r="F228" s="4"/>
      <c r="G228" s="4"/>
    </row>
    <row r="229" spans="1:7">
      <c r="A229" s="4"/>
      <c r="B229" s="4"/>
      <c r="C229" s="4"/>
      <c r="D229" s="657"/>
      <c r="E229" s="4"/>
      <c r="F229" s="4"/>
      <c r="G229" s="4"/>
    </row>
    <row r="230" spans="1:7">
      <c r="A230" s="4"/>
      <c r="B230" s="4"/>
      <c r="C230" s="4"/>
      <c r="D230" s="657"/>
      <c r="E230" s="4"/>
      <c r="F230" s="4"/>
      <c r="G230" s="4"/>
    </row>
    <row r="231" spans="1:7">
      <c r="A231" s="4"/>
      <c r="B231" s="4"/>
      <c r="C231" s="4"/>
      <c r="D231" s="657"/>
      <c r="E231" s="4"/>
      <c r="F231" s="4"/>
      <c r="G231" s="4"/>
    </row>
    <row r="232" spans="1:7">
      <c r="A232" s="4"/>
      <c r="B232" s="4"/>
      <c r="C232" s="4"/>
      <c r="D232" s="657"/>
      <c r="E232" s="4"/>
      <c r="F232" s="4"/>
      <c r="G232" s="4"/>
    </row>
    <row r="233" spans="1:7">
      <c r="A233" s="4"/>
      <c r="B233" s="4"/>
      <c r="C233" s="4"/>
      <c r="D233" s="657"/>
      <c r="E233" s="4"/>
      <c r="F233" s="4"/>
      <c r="G233" s="4"/>
    </row>
    <row r="234" spans="1:7">
      <c r="A234" s="4"/>
      <c r="B234" s="4"/>
      <c r="C234" s="4"/>
      <c r="D234" s="657"/>
      <c r="E234" s="4"/>
      <c r="F234" s="4"/>
      <c r="G234" s="4"/>
    </row>
    <row r="235" spans="1:7">
      <c r="A235" s="4"/>
      <c r="B235" s="4"/>
      <c r="C235" s="4"/>
      <c r="D235" s="657"/>
      <c r="E235" s="4"/>
      <c r="F235" s="4"/>
      <c r="G235" s="4"/>
    </row>
    <row r="236" spans="1:7">
      <c r="A236" s="4"/>
      <c r="B236" s="4"/>
      <c r="C236" s="4"/>
      <c r="D236" s="657"/>
      <c r="E236" s="4"/>
      <c r="F236" s="4"/>
      <c r="G236" s="4"/>
    </row>
    <row r="237" spans="1:7">
      <c r="A237" s="4"/>
      <c r="B237" s="4"/>
      <c r="C237" s="4"/>
      <c r="D237" s="657"/>
      <c r="E237" s="4"/>
      <c r="F237" s="4"/>
      <c r="G237" s="4"/>
    </row>
    <row r="238" spans="1:7">
      <c r="A238" s="4"/>
      <c r="B238" s="4"/>
      <c r="C238" s="4"/>
      <c r="D238" s="657"/>
      <c r="E238" s="4"/>
      <c r="F238" s="4"/>
      <c r="G238" s="4"/>
    </row>
    <row r="239" spans="1:7">
      <c r="A239" s="4"/>
      <c r="B239" s="4"/>
      <c r="C239" s="4"/>
      <c r="D239" s="657"/>
      <c r="E239" s="4"/>
      <c r="F239" s="4"/>
      <c r="G239" s="4"/>
    </row>
    <row r="240" spans="1:7">
      <c r="A240" s="4"/>
      <c r="B240" s="4"/>
      <c r="C240" s="4"/>
      <c r="D240" s="657"/>
      <c r="E240" s="4"/>
      <c r="F240" s="4"/>
      <c r="G240" s="4"/>
    </row>
    <row r="241" spans="1:7">
      <c r="A241" s="4"/>
      <c r="B241" s="4"/>
      <c r="C241" s="4"/>
      <c r="D241" s="657"/>
      <c r="E241" s="4"/>
      <c r="F241" s="4"/>
      <c r="G241" s="4"/>
    </row>
    <row r="242" spans="1:7">
      <c r="A242" s="4"/>
      <c r="B242" s="4"/>
      <c r="C242" s="4"/>
      <c r="D242" s="657"/>
      <c r="E242" s="4"/>
      <c r="F242" s="4"/>
      <c r="G242" s="4"/>
    </row>
    <row r="243" spans="1:7">
      <c r="A243" s="4"/>
      <c r="B243" s="4"/>
      <c r="C243" s="4"/>
      <c r="D243" s="657"/>
      <c r="E243" s="4"/>
      <c r="F243" s="4"/>
      <c r="G243" s="4"/>
    </row>
    <row r="244" spans="1:7">
      <c r="A244" s="4"/>
      <c r="B244" s="4"/>
      <c r="C244" s="4"/>
      <c r="D244" s="657"/>
      <c r="E244" s="4"/>
      <c r="F244" s="4"/>
      <c r="G244" s="4"/>
    </row>
    <row r="245" spans="1:7">
      <c r="A245" s="4"/>
      <c r="B245" s="4"/>
      <c r="C245" s="4"/>
      <c r="D245" s="657"/>
      <c r="E245" s="4"/>
      <c r="F245" s="4"/>
      <c r="G245" s="4"/>
    </row>
    <row r="246" spans="1:7">
      <c r="A246" s="4"/>
      <c r="B246" s="4"/>
      <c r="C246" s="4"/>
      <c r="D246" s="657"/>
      <c r="E246" s="4"/>
      <c r="F246" s="4"/>
      <c r="G246" s="4"/>
    </row>
    <row r="247" spans="1:7">
      <c r="A247" s="4"/>
      <c r="B247" s="4"/>
      <c r="C247" s="4"/>
      <c r="D247" s="657"/>
      <c r="E247" s="4"/>
      <c r="F247" s="4"/>
      <c r="G247" s="4"/>
    </row>
    <row r="248" spans="1:7">
      <c r="A248" s="4"/>
      <c r="B248" s="4"/>
      <c r="C248" s="4"/>
      <c r="D248" s="657"/>
      <c r="E248" s="4"/>
      <c r="F248" s="4"/>
      <c r="G248" s="4"/>
    </row>
    <row r="249" spans="1:7">
      <c r="A249" s="4"/>
      <c r="B249" s="4"/>
      <c r="C249" s="4"/>
      <c r="D249" s="657"/>
      <c r="E249" s="4"/>
      <c r="F249" s="4"/>
      <c r="G249" s="4"/>
    </row>
    <row r="250" spans="1:7">
      <c r="A250" s="4"/>
      <c r="B250" s="4"/>
      <c r="C250" s="4"/>
      <c r="D250" s="657"/>
      <c r="E250" s="4"/>
      <c r="F250" s="4"/>
      <c r="G250" s="4"/>
    </row>
    <row r="251" spans="1:7">
      <c r="A251" s="4"/>
      <c r="B251" s="4"/>
      <c r="C251" s="4"/>
      <c r="D251" s="657"/>
      <c r="E251" s="4"/>
      <c r="F251" s="4"/>
      <c r="G251" s="4"/>
    </row>
    <row r="252" spans="1:7">
      <c r="A252" s="4"/>
      <c r="B252" s="4"/>
      <c r="C252" s="4"/>
      <c r="D252" s="657"/>
      <c r="E252" s="4"/>
      <c r="F252" s="4"/>
      <c r="G252" s="4"/>
    </row>
    <row r="253" spans="1:7">
      <c r="A253" s="4"/>
      <c r="B253" s="4"/>
      <c r="C253" s="4"/>
      <c r="D253" s="657"/>
      <c r="E253" s="4"/>
      <c r="F253" s="4"/>
      <c r="G253" s="4"/>
    </row>
    <row r="254" spans="1:7">
      <c r="A254" s="4"/>
      <c r="B254" s="4"/>
      <c r="C254" s="4"/>
      <c r="D254" s="657"/>
      <c r="E254" s="4"/>
      <c r="F254" s="4"/>
      <c r="G254" s="4"/>
    </row>
    <row r="255" spans="1:7">
      <c r="A255" s="4"/>
      <c r="B255" s="4"/>
      <c r="C255" s="4"/>
      <c r="D255" s="657"/>
      <c r="E255" s="4"/>
      <c r="F255" s="4"/>
      <c r="G255" s="4"/>
    </row>
    <row r="256" spans="1:7">
      <c r="A256" s="4"/>
      <c r="B256" s="4"/>
      <c r="C256" s="4"/>
      <c r="D256" s="657"/>
      <c r="E256" s="4"/>
      <c r="F256" s="4"/>
      <c r="G256" s="4"/>
    </row>
    <row r="257" spans="1:7">
      <c r="A257" s="4"/>
      <c r="B257" s="4"/>
      <c r="C257" s="4"/>
      <c r="D257" s="657"/>
      <c r="E257" s="4"/>
      <c r="F257" s="4"/>
      <c r="G257" s="4"/>
    </row>
    <row r="258" spans="1:7">
      <c r="A258" s="4"/>
      <c r="B258" s="4"/>
      <c r="C258" s="4"/>
      <c r="D258" s="657"/>
      <c r="E258" s="4"/>
      <c r="F258" s="4"/>
      <c r="G258" s="4"/>
    </row>
    <row r="259" spans="1:7">
      <c r="A259" s="4"/>
      <c r="B259" s="4"/>
      <c r="C259" s="4"/>
      <c r="D259" s="657"/>
      <c r="E259" s="4"/>
      <c r="F259" s="4"/>
      <c r="G259" s="4"/>
    </row>
    <row r="260" spans="1:7">
      <c r="A260" s="4"/>
      <c r="B260" s="4"/>
      <c r="C260" s="4"/>
      <c r="D260" s="657"/>
      <c r="E260" s="4"/>
      <c r="F260" s="4"/>
      <c r="G260" s="4"/>
    </row>
    <row r="261" spans="1:7">
      <c r="A261" s="4"/>
      <c r="B261" s="4"/>
      <c r="C261" s="4"/>
      <c r="D261" s="657"/>
      <c r="E261" s="4"/>
      <c r="F261" s="4"/>
      <c r="G261" s="4"/>
    </row>
    <row r="262" spans="1:7">
      <c r="A262" s="4"/>
      <c r="B262" s="4"/>
      <c r="C262" s="4"/>
      <c r="D262" s="657"/>
      <c r="E262" s="4"/>
      <c r="F262" s="4"/>
      <c r="G262" s="4"/>
    </row>
    <row r="263" spans="1:7">
      <c r="A263" s="4"/>
      <c r="B263" s="4"/>
      <c r="C263" s="4"/>
      <c r="D263" s="657"/>
      <c r="E263" s="4"/>
      <c r="F263" s="4"/>
      <c r="G263" s="4"/>
    </row>
    <row r="264" spans="1:7">
      <c r="A264" s="4"/>
      <c r="B264" s="4"/>
      <c r="C264" s="4"/>
      <c r="D264" s="657"/>
      <c r="E264" s="4"/>
      <c r="F264" s="4"/>
      <c r="G264" s="4"/>
    </row>
    <row r="265" spans="1:7">
      <c r="A265" s="4"/>
      <c r="B265" s="4"/>
      <c r="C265" s="4"/>
      <c r="D265" s="657"/>
      <c r="E265" s="4"/>
      <c r="F265" s="4"/>
      <c r="G265" s="4"/>
    </row>
    <row r="266" spans="1:7">
      <c r="A266" s="4"/>
      <c r="B266" s="4"/>
      <c r="C266" s="4"/>
      <c r="D266" s="657"/>
      <c r="E266" s="4"/>
      <c r="F266" s="4"/>
      <c r="G266" s="4"/>
    </row>
    <row r="267" spans="1:7">
      <c r="A267" s="4"/>
      <c r="B267" s="4"/>
      <c r="C267" s="4"/>
      <c r="D267" s="657"/>
      <c r="E267" s="4"/>
      <c r="F267" s="4"/>
      <c r="G267" s="4"/>
    </row>
    <row r="268" spans="1:7">
      <c r="A268" s="4"/>
      <c r="B268" s="4"/>
      <c r="C268" s="4"/>
      <c r="D268" s="657"/>
      <c r="E268" s="4"/>
      <c r="F268" s="4"/>
      <c r="G268" s="4"/>
    </row>
    <row r="269" spans="1:7">
      <c r="A269" s="4"/>
      <c r="B269" s="4"/>
      <c r="C269" s="4"/>
      <c r="D269" s="657"/>
      <c r="E269" s="4"/>
      <c r="F269" s="4"/>
      <c r="G269" s="4"/>
    </row>
    <row r="270" spans="1:7">
      <c r="A270" s="4"/>
      <c r="B270" s="4"/>
      <c r="C270" s="4"/>
      <c r="D270" s="657"/>
      <c r="E270" s="4"/>
      <c r="F270" s="4"/>
      <c r="G270" s="4"/>
    </row>
    <row r="271" spans="1:7">
      <c r="A271" s="4"/>
      <c r="B271" s="4"/>
      <c r="C271" s="4"/>
      <c r="D271" s="657"/>
      <c r="E271" s="4"/>
      <c r="F271" s="4"/>
      <c r="G271" s="4"/>
    </row>
    <row r="272" spans="1:7">
      <c r="A272" s="4"/>
      <c r="B272" s="4"/>
      <c r="C272" s="4"/>
      <c r="D272" s="657"/>
      <c r="E272" s="4"/>
      <c r="F272" s="4"/>
      <c r="G272" s="4"/>
    </row>
    <row r="273" spans="1:7">
      <c r="A273" s="4"/>
      <c r="B273" s="4"/>
      <c r="C273" s="4"/>
      <c r="D273" s="657"/>
      <c r="E273" s="4"/>
      <c r="F273" s="4"/>
      <c r="G273" s="4"/>
    </row>
    <row r="274" spans="1:7">
      <c r="A274" s="4"/>
      <c r="B274" s="4"/>
      <c r="C274" s="4"/>
      <c r="D274" s="657"/>
      <c r="E274" s="4"/>
      <c r="F274" s="4"/>
      <c r="G274" s="4"/>
    </row>
    <row r="275" spans="1:7">
      <c r="A275" s="4"/>
      <c r="B275" s="4"/>
      <c r="C275" s="4"/>
      <c r="D275" s="657"/>
      <c r="E275" s="4"/>
      <c r="F275" s="4"/>
      <c r="G275" s="4"/>
    </row>
    <row r="276" spans="1:7">
      <c r="A276" s="4"/>
      <c r="B276" s="4"/>
      <c r="C276" s="4"/>
      <c r="D276" s="657"/>
      <c r="E276" s="4"/>
      <c r="F276" s="4"/>
      <c r="G276" s="4"/>
    </row>
    <row r="277" spans="1:7">
      <c r="A277" s="4"/>
      <c r="B277" s="4"/>
      <c r="C277" s="4"/>
      <c r="D277" s="657"/>
      <c r="E277" s="4"/>
      <c r="F277" s="4"/>
      <c r="G277" s="4"/>
    </row>
    <row r="278" spans="1:7">
      <c r="A278" s="4"/>
      <c r="B278" s="4"/>
      <c r="C278" s="4"/>
      <c r="D278" s="657"/>
      <c r="E278" s="4"/>
      <c r="F278" s="4"/>
      <c r="G278" s="4"/>
    </row>
    <row r="279" spans="1:7">
      <c r="A279" s="4"/>
      <c r="B279" s="4"/>
      <c r="C279" s="4"/>
      <c r="D279" s="657"/>
      <c r="E279" s="4"/>
      <c r="F279" s="4"/>
      <c r="G279" s="4"/>
    </row>
    <row r="280" spans="1:7">
      <c r="A280" s="4"/>
      <c r="B280" s="4"/>
      <c r="C280" s="4"/>
      <c r="D280" s="657"/>
      <c r="E280" s="4"/>
      <c r="F280" s="4"/>
      <c r="G280" s="4"/>
    </row>
    <row r="281" spans="1:7">
      <c r="A281" s="4"/>
      <c r="B281" s="4"/>
      <c r="C281" s="4"/>
      <c r="D281" s="657"/>
      <c r="E281" s="4"/>
      <c r="F281" s="4"/>
      <c r="G281" s="4"/>
    </row>
    <row r="282" spans="1:7">
      <c r="A282" s="4"/>
      <c r="B282" s="4"/>
      <c r="C282" s="4"/>
      <c r="D282" s="657"/>
      <c r="E282" s="4"/>
      <c r="F282" s="4"/>
      <c r="G282" s="4"/>
    </row>
    <row r="283" spans="1:7">
      <c r="A283" s="4"/>
      <c r="B283" s="4"/>
      <c r="C283" s="4"/>
      <c r="D283" s="657"/>
      <c r="E283" s="4"/>
      <c r="F283" s="4"/>
      <c r="G283" s="4"/>
    </row>
    <row r="284" spans="1:7">
      <c r="A284" s="4"/>
      <c r="B284" s="4"/>
      <c r="C284" s="4"/>
      <c r="D284" s="657"/>
      <c r="E284" s="4"/>
      <c r="F284" s="4"/>
      <c r="G284" s="4"/>
    </row>
    <row r="285" spans="1:7">
      <c r="A285" s="4"/>
      <c r="B285" s="4"/>
      <c r="C285" s="4"/>
      <c r="D285" s="657"/>
      <c r="E285" s="4"/>
      <c r="F285" s="4"/>
      <c r="G285" s="4"/>
    </row>
    <row r="286" spans="1:7">
      <c r="A286" s="4"/>
      <c r="B286" s="4"/>
      <c r="C286" s="4"/>
      <c r="D286" s="657"/>
      <c r="E286" s="4"/>
      <c r="F286" s="4"/>
      <c r="G286" s="4"/>
    </row>
    <row r="287" spans="1:7">
      <c r="A287" s="4"/>
      <c r="B287" s="4"/>
      <c r="C287" s="4"/>
      <c r="D287" s="657"/>
      <c r="E287" s="4"/>
      <c r="F287" s="4"/>
      <c r="G287" s="4"/>
    </row>
    <row r="288" spans="1:7">
      <c r="A288" s="4"/>
      <c r="B288" s="4"/>
      <c r="C288" s="4"/>
      <c r="D288" s="657"/>
      <c r="E288" s="4"/>
      <c r="F288" s="4"/>
      <c r="G288" s="4"/>
    </row>
    <row r="289" spans="1:7">
      <c r="A289" s="4"/>
      <c r="B289" s="4"/>
      <c r="C289" s="4"/>
      <c r="D289" s="657"/>
      <c r="E289" s="4"/>
      <c r="F289" s="4"/>
      <c r="G289" s="4"/>
    </row>
    <row r="290" spans="1:7">
      <c r="A290" s="4"/>
      <c r="B290" s="4"/>
      <c r="C290" s="4"/>
      <c r="D290" s="657"/>
      <c r="E290" s="4"/>
      <c r="F290" s="4"/>
      <c r="G290" s="4"/>
    </row>
    <row r="291" spans="1:7">
      <c r="A291" s="4"/>
      <c r="B291" s="4"/>
      <c r="C291" s="4"/>
      <c r="D291" s="657"/>
      <c r="E291" s="4"/>
      <c r="F291" s="4"/>
      <c r="G291" s="4"/>
    </row>
  </sheetData>
  <mergeCells count="63">
    <mergeCell ref="A94:B94"/>
    <mergeCell ref="A95:A100"/>
    <mergeCell ref="A101:A106"/>
    <mergeCell ref="D33:D34"/>
    <mergeCell ref="D37:D40"/>
    <mergeCell ref="D42:D45"/>
    <mergeCell ref="D47:D50"/>
    <mergeCell ref="D52:D55"/>
    <mergeCell ref="D57:D60"/>
    <mergeCell ref="B82:B86"/>
    <mergeCell ref="B87:B91"/>
    <mergeCell ref="B57:B61"/>
    <mergeCell ref="B67:B71"/>
    <mergeCell ref="B72:B76"/>
    <mergeCell ref="B77:B81"/>
    <mergeCell ref="D8:D9"/>
    <mergeCell ref="D12:D15"/>
    <mergeCell ref="D17:D20"/>
    <mergeCell ref="D22:D25"/>
    <mergeCell ref="D27:D30"/>
    <mergeCell ref="A6:B6"/>
    <mergeCell ref="B62:B66"/>
    <mergeCell ref="E47:E51"/>
    <mergeCell ref="E52:E56"/>
    <mergeCell ref="E57:E61"/>
    <mergeCell ref="E37:E41"/>
    <mergeCell ref="B37:B41"/>
    <mergeCell ref="B47:B51"/>
    <mergeCell ref="B12:B16"/>
    <mergeCell ref="B17:B21"/>
    <mergeCell ref="A37:A61"/>
    <mergeCell ref="E42:E46"/>
    <mergeCell ref="A7:A36"/>
    <mergeCell ref="B32:B36"/>
    <mergeCell ref="E32:E36"/>
    <mergeCell ref="E7:E11"/>
    <mergeCell ref="A1:C1"/>
    <mergeCell ref="A2:C2"/>
    <mergeCell ref="A3:E3"/>
    <mergeCell ref="E4:E5"/>
    <mergeCell ref="A4:D5"/>
    <mergeCell ref="E12:E16"/>
    <mergeCell ref="E17:E21"/>
    <mergeCell ref="E22:E26"/>
    <mergeCell ref="E27:E31"/>
    <mergeCell ref="B22:B26"/>
    <mergeCell ref="B27:B31"/>
    <mergeCell ref="B7:B11"/>
    <mergeCell ref="B42:B46"/>
    <mergeCell ref="A62:A91"/>
    <mergeCell ref="E62:E66"/>
    <mergeCell ref="E67:E71"/>
    <mergeCell ref="E72:E76"/>
    <mergeCell ref="E77:E81"/>
    <mergeCell ref="E82:E86"/>
    <mergeCell ref="D62:D65"/>
    <mergeCell ref="D67:D70"/>
    <mergeCell ref="D72:D75"/>
    <mergeCell ref="D77:D80"/>
    <mergeCell ref="D82:D85"/>
    <mergeCell ref="D87:D90"/>
    <mergeCell ref="B52:B56"/>
    <mergeCell ref="E87:E91"/>
  </mergeCells>
  <phoneticPr fontId="10" type="noConversion"/>
  <pageMargins left="0.7" right="0.7" top="0.78740157499999996" bottom="0.78740157499999996"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2"/>
  </sheetPr>
  <dimension ref="A1:F16"/>
  <sheetViews>
    <sheetView showGridLines="0" zoomScale="80" zoomScaleNormal="80" workbookViewId="0">
      <pane xSplit="5" ySplit="6" topLeftCell="F7" activePane="bottomRight" state="frozen"/>
      <selection sqref="A1:D1"/>
      <selection pane="topRight" sqref="A1:D1"/>
      <selection pane="bottomLeft" sqref="A1:D1"/>
      <selection pane="bottomRight" sqref="A1:D1"/>
    </sheetView>
  </sheetViews>
  <sheetFormatPr defaultRowHeight="15"/>
  <cols>
    <col min="1" max="1" width="39.5703125" customWidth="1"/>
    <col min="2" max="3" width="45.7109375" customWidth="1"/>
    <col min="4" max="4" width="35.28515625" customWidth="1"/>
    <col min="5" max="5" width="16.7109375" customWidth="1"/>
  </cols>
  <sheetData>
    <row r="1" spans="1:6">
      <c r="A1" s="915" t="s">
        <v>730</v>
      </c>
      <c r="B1" s="915"/>
      <c r="C1" s="915"/>
      <c r="D1" s="241"/>
      <c r="E1" s="240"/>
      <c r="F1" s="161"/>
    </row>
    <row r="2" spans="1:6">
      <c r="A2" s="915" t="s">
        <v>27</v>
      </c>
      <c r="B2" s="915"/>
      <c r="C2" s="915"/>
      <c r="D2" s="241"/>
      <c r="E2" s="240"/>
      <c r="F2" s="161"/>
    </row>
    <row r="3" spans="1:6" ht="15.75" thickBot="1">
      <c r="A3" s="916"/>
      <c r="B3" s="916"/>
      <c r="C3" s="916"/>
      <c r="D3" s="916"/>
      <c r="E3" s="916"/>
    </row>
    <row r="4" spans="1:6">
      <c r="A4" s="917" t="s">
        <v>27</v>
      </c>
      <c r="B4" s="918"/>
      <c r="C4" s="918"/>
      <c r="D4" s="245"/>
      <c r="E4" s="923" t="s">
        <v>1042</v>
      </c>
    </row>
    <row r="5" spans="1:6" ht="15.75" thickBot="1">
      <c r="A5" s="920"/>
      <c r="B5" s="921"/>
      <c r="C5" s="921"/>
      <c r="D5" s="247"/>
      <c r="E5" s="936"/>
    </row>
    <row r="6" spans="1:6" ht="15.75" thickBot="1">
      <c r="A6" s="248" t="str">
        <f>Obsah!A3</f>
        <v>Informace platné k datu</v>
      </c>
      <c r="B6" s="249"/>
      <c r="C6" s="258" t="str">
        <f>Obsah!C3</f>
        <v>(31/12/2015)</v>
      </c>
      <c r="D6" s="249"/>
      <c r="E6" s="255"/>
    </row>
    <row r="7" spans="1:6" ht="45" customHeight="1">
      <c r="A7" s="1364" t="s">
        <v>50</v>
      </c>
      <c r="B7" s="1386" t="s">
        <v>699</v>
      </c>
      <c r="C7" s="787" t="s">
        <v>54</v>
      </c>
      <c r="D7" s="833" t="s">
        <v>1074</v>
      </c>
      <c r="E7" s="1383" t="s">
        <v>57</v>
      </c>
    </row>
    <row r="8" spans="1:6">
      <c r="A8" s="1365"/>
      <c r="B8" s="1387"/>
      <c r="C8" s="788" t="s">
        <v>55</v>
      </c>
      <c r="D8" s="834" t="s">
        <v>1074</v>
      </c>
      <c r="E8" s="1384"/>
    </row>
    <row r="9" spans="1:6">
      <c r="A9" s="1365"/>
      <c r="B9" s="1387" t="s">
        <v>49</v>
      </c>
      <c r="C9" s="789" t="s">
        <v>53</v>
      </c>
      <c r="D9" s="761">
        <f>'[2]2'!$C$59/12.5</f>
        <v>244413070.49919999</v>
      </c>
      <c r="E9" s="1384"/>
    </row>
    <row r="10" spans="1:6">
      <c r="A10" s="1365"/>
      <c r="B10" s="1387"/>
      <c r="C10" s="789" t="s">
        <v>52</v>
      </c>
      <c r="D10" s="834">
        <v>0</v>
      </c>
      <c r="E10" s="1384"/>
    </row>
    <row r="11" spans="1:6" ht="15" customHeight="1" thickBot="1">
      <c r="A11" s="1366"/>
      <c r="B11" s="1388"/>
      <c r="C11" s="790" t="s">
        <v>51</v>
      </c>
      <c r="D11" s="835">
        <v>0</v>
      </c>
      <c r="E11" s="1384"/>
    </row>
    <row r="12" spans="1:6" ht="26.25" customHeight="1" thickBot="1">
      <c r="A12" s="1389" t="s">
        <v>48</v>
      </c>
      <c r="B12" s="1390"/>
      <c r="C12" s="1391"/>
      <c r="D12" s="836">
        <v>0</v>
      </c>
      <c r="E12" s="1385"/>
    </row>
    <row r="13" spans="1:6">
      <c r="A13" s="9"/>
    </row>
    <row r="14" spans="1:6">
      <c r="A14" s="9"/>
    </row>
    <row r="15" spans="1:6">
      <c r="A15" s="9"/>
    </row>
    <row r="16" spans="1:6">
      <c r="A16" s="9"/>
    </row>
  </sheetData>
  <mergeCells count="10">
    <mergeCell ref="E7:E12"/>
    <mergeCell ref="A1:C1"/>
    <mergeCell ref="A2:C2"/>
    <mergeCell ref="A3:E3"/>
    <mergeCell ref="A4:C5"/>
    <mergeCell ref="E4:E5"/>
    <mergeCell ref="A7:A11"/>
    <mergeCell ref="B7:B8"/>
    <mergeCell ref="B9:B11"/>
    <mergeCell ref="A12:C12"/>
  </mergeCells>
  <phoneticPr fontId="10" type="noConversion"/>
  <conditionalFormatting sqref="D9">
    <cfRule type="cellIs" dxfId="0" priority="1" operator="between">
      <formula>0</formula>
      <formula>0</formula>
    </cfRule>
  </conditionalFormatting>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2"/>
  </sheetPr>
  <dimension ref="A1:E10"/>
  <sheetViews>
    <sheetView showGridLines="0" zoomScale="80" zoomScaleNormal="80" workbookViewId="0">
      <pane xSplit="4" ySplit="6" topLeftCell="E7" activePane="bottomRight" state="frozen"/>
      <selection sqref="A1:D1"/>
      <selection pane="topRight" sqref="A1:D1"/>
      <selection pane="bottomLeft" sqref="A1:D1"/>
      <selection pane="bottomRight" sqref="A1:D1"/>
    </sheetView>
  </sheetViews>
  <sheetFormatPr defaultRowHeight="15"/>
  <cols>
    <col min="1" max="3" width="45.7109375" customWidth="1"/>
    <col min="4" max="4" width="16.7109375" customWidth="1"/>
  </cols>
  <sheetData>
    <row r="1" spans="1:5">
      <c r="A1" s="915" t="s">
        <v>731</v>
      </c>
      <c r="B1" s="915"/>
      <c r="C1" s="915"/>
      <c r="D1" s="240"/>
      <c r="E1" s="161"/>
    </row>
    <row r="2" spans="1:5">
      <c r="A2" s="915" t="s">
        <v>28</v>
      </c>
      <c r="B2" s="915"/>
      <c r="C2" s="915"/>
      <c r="D2" s="240"/>
      <c r="E2" s="161"/>
    </row>
    <row r="3" spans="1:5" ht="15.75" thickBot="1">
      <c r="A3" s="916"/>
      <c r="B3" s="916"/>
      <c r="C3" s="916"/>
      <c r="D3" s="916"/>
    </row>
    <row r="4" spans="1:5">
      <c r="A4" s="917" t="s">
        <v>28</v>
      </c>
      <c r="B4" s="918"/>
      <c r="C4" s="918"/>
      <c r="D4" s="923" t="s">
        <v>1042</v>
      </c>
    </row>
    <row r="5" spans="1:5" ht="15.75" thickBot="1">
      <c r="A5" s="920"/>
      <c r="B5" s="921"/>
      <c r="C5" s="921"/>
      <c r="D5" s="924"/>
    </row>
    <row r="6" spans="1:5" ht="15.75" thickBot="1">
      <c r="A6" s="616" t="str">
        <f>Obsah!A3</f>
        <v>Informace platné k datu</v>
      </c>
      <c r="B6" s="617"/>
      <c r="C6" s="261" t="str">
        <f>Obsah!C3</f>
        <v>(31/12/2015)</v>
      </c>
      <c r="D6" s="263"/>
    </row>
    <row r="7" spans="1:5" ht="30" customHeight="1">
      <c r="A7" s="1394" t="s">
        <v>95</v>
      </c>
      <c r="B7" s="1395"/>
      <c r="C7" s="1396"/>
      <c r="D7" s="1392" t="s">
        <v>47</v>
      </c>
    </row>
    <row r="8" spans="1:5" ht="74.25" customHeight="1" thickBot="1">
      <c r="A8" s="1397" t="s">
        <v>1220</v>
      </c>
      <c r="B8" s="1398"/>
      <c r="C8" s="1399"/>
      <c r="D8" s="1400"/>
    </row>
    <row r="9" spans="1:5" s="4" customFormat="1" ht="60" customHeight="1">
      <c r="A9" s="670" t="s">
        <v>96</v>
      </c>
      <c r="B9" s="671" t="s">
        <v>97</v>
      </c>
      <c r="C9" s="672" t="s">
        <v>98</v>
      </c>
      <c r="D9" s="1392" t="s">
        <v>47</v>
      </c>
    </row>
    <row r="10" spans="1:5" ht="30.75" thickBot="1">
      <c r="A10" s="673" t="s">
        <v>1217</v>
      </c>
      <c r="B10" s="674" t="s">
        <v>1218</v>
      </c>
      <c r="C10" s="675" t="s">
        <v>1219</v>
      </c>
      <c r="D10" s="1393"/>
    </row>
  </sheetData>
  <dataConsolidate/>
  <mergeCells count="9">
    <mergeCell ref="D9:D10"/>
    <mergeCell ref="A7:C7"/>
    <mergeCell ref="A8:C8"/>
    <mergeCell ref="D7:D8"/>
    <mergeCell ref="A1:C1"/>
    <mergeCell ref="A2:C2"/>
    <mergeCell ref="A3:D3"/>
    <mergeCell ref="A4:C5"/>
    <mergeCell ref="D4:D5"/>
  </mergeCells>
  <phoneticPr fontId="10"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theme="2"/>
  </sheetPr>
  <dimension ref="A1:L403"/>
  <sheetViews>
    <sheetView showGridLines="0" zoomScale="80" zoomScaleNormal="80" workbookViewId="0">
      <pane xSplit="4" ySplit="6" topLeftCell="E7" activePane="bottomRight" state="frozen"/>
      <selection sqref="A1:D1"/>
      <selection pane="topRight" sqref="A1:D1"/>
      <selection pane="bottomLeft" sqref="A1:D1"/>
      <selection pane="bottomRight" sqref="A1:C1"/>
    </sheetView>
  </sheetViews>
  <sheetFormatPr defaultRowHeight="15"/>
  <cols>
    <col min="1" max="3" width="45.7109375" customWidth="1"/>
    <col min="4" max="4" width="20.7109375" customWidth="1"/>
  </cols>
  <sheetData>
    <row r="1" spans="1:12">
      <c r="A1" s="915" t="s">
        <v>716</v>
      </c>
      <c r="B1" s="915"/>
      <c r="C1" s="915"/>
      <c r="D1" s="240"/>
      <c r="E1" s="161"/>
    </row>
    <row r="2" spans="1:12">
      <c r="A2" s="915" t="s">
        <v>245</v>
      </c>
      <c r="B2" s="915"/>
      <c r="C2" s="915"/>
      <c r="D2" s="240"/>
      <c r="E2" s="161"/>
    </row>
    <row r="3" spans="1:12" ht="15.75" thickBot="1">
      <c r="A3" s="916"/>
      <c r="B3" s="916"/>
      <c r="C3" s="916"/>
      <c r="D3" s="916"/>
    </row>
    <row r="4" spans="1:12" ht="15" customHeight="1">
      <c r="A4" s="917" t="s">
        <v>179</v>
      </c>
      <c r="B4" s="918"/>
      <c r="C4" s="919"/>
      <c r="D4" s="923" t="s">
        <v>1042</v>
      </c>
    </row>
    <row r="5" spans="1:12" ht="15.75" thickBot="1">
      <c r="A5" s="920"/>
      <c r="B5" s="921"/>
      <c r="C5" s="922"/>
      <c r="D5" s="924"/>
    </row>
    <row r="6" spans="1:12" ht="15.75" thickBot="1">
      <c r="A6" s="248" t="str">
        <f>Obsah!A3</f>
        <v>Informace platné k datu</v>
      </c>
      <c r="B6" s="249"/>
      <c r="C6" s="250" t="str">
        <f>Obsah!C3</f>
        <v>(31/12/2015)</v>
      </c>
      <c r="D6" s="251"/>
    </row>
    <row r="7" spans="1:12" ht="30" customHeight="1">
      <c r="A7" s="629" t="s">
        <v>18</v>
      </c>
      <c r="B7" s="909" t="s">
        <v>703</v>
      </c>
      <c r="C7" s="909"/>
      <c r="D7" s="906" t="s">
        <v>181</v>
      </c>
      <c r="E7" s="100"/>
      <c r="F7" s="100"/>
      <c r="G7" s="100"/>
      <c r="H7" s="100"/>
      <c r="I7" s="100"/>
      <c r="J7" s="100"/>
      <c r="K7" s="100"/>
      <c r="L7" s="100"/>
    </row>
    <row r="8" spans="1:12" ht="90" customHeight="1">
      <c r="A8" s="630" t="s">
        <v>1152</v>
      </c>
      <c r="B8" s="925" t="s">
        <v>1157</v>
      </c>
      <c r="C8" s="926"/>
      <c r="D8" s="913"/>
      <c r="E8" s="100"/>
      <c r="F8" s="100"/>
      <c r="G8" s="100"/>
      <c r="H8" s="100"/>
      <c r="I8" s="100"/>
      <c r="J8" s="100"/>
      <c r="K8" s="100"/>
      <c r="L8" s="100"/>
    </row>
    <row r="9" spans="1:12" ht="90" customHeight="1">
      <c r="A9" s="630" t="s">
        <v>1153</v>
      </c>
      <c r="B9" s="925" t="s">
        <v>1266</v>
      </c>
      <c r="C9" s="926"/>
      <c r="D9" s="913"/>
      <c r="E9" s="100"/>
      <c r="F9" s="100"/>
      <c r="G9" s="100"/>
      <c r="H9" s="100"/>
      <c r="I9" s="100"/>
      <c r="J9" s="100"/>
      <c r="K9" s="100"/>
      <c r="L9" s="100"/>
    </row>
    <row r="10" spans="1:12" ht="90" customHeight="1">
      <c r="A10" s="630" t="s">
        <v>1154</v>
      </c>
      <c r="B10" s="925" t="s">
        <v>1267</v>
      </c>
      <c r="C10" s="926"/>
      <c r="D10" s="913"/>
      <c r="E10" s="100"/>
      <c r="F10" s="100"/>
      <c r="G10" s="100"/>
      <c r="H10" s="100"/>
      <c r="I10" s="100"/>
      <c r="J10" s="100"/>
      <c r="K10" s="100"/>
      <c r="L10" s="100"/>
    </row>
    <row r="11" spans="1:12" ht="90" customHeight="1">
      <c r="A11" s="630" t="s">
        <v>1155</v>
      </c>
      <c r="B11" s="925" t="s">
        <v>1268</v>
      </c>
      <c r="C11" s="926"/>
      <c r="D11" s="913"/>
      <c r="E11" s="100"/>
      <c r="F11" s="100"/>
      <c r="G11" s="100"/>
      <c r="H11" s="100"/>
      <c r="I11" s="100"/>
      <c r="J11" s="100"/>
      <c r="K11" s="100"/>
      <c r="L11" s="100"/>
    </row>
    <row r="12" spans="1:12" ht="90" customHeight="1">
      <c r="A12" s="630" t="s">
        <v>1269</v>
      </c>
      <c r="B12" s="925" t="s">
        <v>1270</v>
      </c>
      <c r="C12" s="926"/>
      <c r="D12" s="914"/>
      <c r="E12" s="100"/>
      <c r="F12" s="100"/>
      <c r="G12" s="100"/>
      <c r="H12" s="100"/>
      <c r="I12" s="100"/>
      <c r="J12" s="100"/>
      <c r="K12" s="100"/>
      <c r="L12" s="100"/>
    </row>
    <row r="13" spans="1:12" ht="90" customHeight="1" thickBot="1">
      <c r="A13" s="631" t="s">
        <v>1156</v>
      </c>
      <c r="B13" s="927" t="s">
        <v>1271</v>
      </c>
      <c r="C13" s="928"/>
      <c r="D13" s="907"/>
      <c r="E13" s="100"/>
      <c r="F13" s="100"/>
      <c r="G13" s="100"/>
      <c r="H13" s="100"/>
      <c r="I13" s="100"/>
      <c r="J13" s="100"/>
      <c r="K13" s="100"/>
      <c r="L13" s="100"/>
    </row>
    <row r="14" spans="1:12" ht="30" customHeight="1">
      <c r="A14" s="629" t="s">
        <v>180</v>
      </c>
      <c r="B14" s="909" t="s">
        <v>190</v>
      </c>
      <c r="C14" s="909"/>
      <c r="D14" s="906" t="s">
        <v>184</v>
      </c>
      <c r="E14" s="100"/>
      <c r="F14" s="100"/>
      <c r="G14" s="100"/>
      <c r="H14" s="100"/>
      <c r="I14" s="100"/>
      <c r="J14" s="100"/>
      <c r="K14" s="100"/>
      <c r="L14" s="100"/>
    </row>
    <row r="15" spans="1:12" ht="39.950000000000003" customHeight="1">
      <c r="A15" s="630" t="s">
        <v>1158</v>
      </c>
      <c r="B15" s="925" t="s">
        <v>1272</v>
      </c>
      <c r="C15" s="926"/>
      <c r="D15" s="913"/>
      <c r="E15" s="100"/>
      <c r="F15" s="100"/>
      <c r="G15" s="100"/>
      <c r="H15" s="100"/>
      <c r="I15" s="100"/>
      <c r="J15" s="100"/>
      <c r="K15" s="100"/>
      <c r="L15" s="100"/>
    </row>
    <row r="16" spans="1:12" ht="39.950000000000003" customHeight="1">
      <c r="A16" s="630" t="s">
        <v>1273</v>
      </c>
      <c r="B16" s="925" t="s">
        <v>1161</v>
      </c>
      <c r="C16" s="926"/>
      <c r="D16" s="913"/>
      <c r="E16" s="100"/>
      <c r="F16" s="100"/>
      <c r="G16" s="100"/>
      <c r="H16" s="100"/>
      <c r="I16" s="100"/>
      <c r="J16" s="100"/>
      <c r="K16" s="100"/>
      <c r="L16" s="100"/>
    </row>
    <row r="17" spans="1:12" ht="39.950000000000003" customHeight="1">
      <c r="A17" s="630" t="s">
        <v>1159</v>
      </c>
      <c r="B17" s="925" t="s">
        <v>1162</v>
      </c>
      <c r="C17" s="926"/>
      <c r="D17" s="913"/>
      <c r="E17" s="100"/>
      <c r="F17" s="100"/>
      <c r="G17" s="100"/>
      <c r="H17" s="100"/>
      <c r="I17" s="100"/>
      <c r="J17" s="100"/>
      <c r="K17" s="100"/>
      <c r="L17" s="100"/>
    </row>
    <row r="18" spans="1:12" ht="39.950000000000003" customHeight="1">
      <c r="A18" s="630" t="s">
        <v>1165</v>
      </c>
      <c r="B18" s="925" t="s">
        <v>1163</v>
      </c>
      <c r="C18" s="926"/>
      <c r="D18" s="913"/>
      <c r="E18" s="100"/>
      <c r="F18" s="100"/>
      <c r="G18" s="100"/>
      <c r="H18" s="100"/>
      <c r="I18" s="100"/>
      <c r="J18" s="100"/>
      <c r="K18" s="100"/>
      <c r="L18" s="100"/>
    </row>
    <row r="19" spans="1:12" ht="39.950000000000003" customHeight="1">
      <c r="A19" s="630" t="s">
        <v>1164</v>
      </c>
      <c r="B19" s="925" t="s">
        <v>1168</v>
      </c>
      <c r="C19" s="926"/>
      <c r="D19" s="913"/>
      <c r="E19" s="100"/>
      <c r="F19" s="100"/>
      <c r="G19" s="100"/>
      <c r="H19" s="100"/>
      <c r="I19" s="100"/>
      <c r="J19" s="100"/>
      <c r="K19" s="100"/>
      <c r="L19" s="100"/>
    </row>
    <row r="20" spans="1:12" ht="39.950000000000003" customHeight="1" thickBot="1">
      <c r="A20" s="631" t="s">
        <v>1160</v>
      </c>
      <c r="B20" s="927" t="s">
        <v>1274</v>
      </c>
      <c r="C20" s="928"/>
      <c r="D20" s="907"/>
      <c r="E20" s="100"/>
      <c r="F20" s="100"/>
      <c r="G20" s="100"/>
      <c r="H20" s="100"/>
      <c r="I20" s="100"/>
      <c r="J20" s="100"/>
      <c r="K20" s="100"/>
      <c r="L20" s="100"/>
    </row>
    <row r="21" spans="1:12" ht="30" customHeight="1">
      <c r="A21" s="908" t="s">
        <v>182</v>
      </c>
      <c r="B21" s="909"/>
      <c r="C21" s="909"/>
      <c r="D21" s="900" t="s">
        <v>183</v>
      </c>
      <c r="E21" s="100"/>
      <c r="F21" s="100"/>
      <c r="G21" s="100"/>
      <c r="H21" s="100"/>
      <c r="I21" s="100"/>
      <c r="J21" s="100"/>
      <c r="K21" s="100"/>
      <c r="L21" s="100"/>
    </row>
    <row r="22" spans="1:12" s="70" customFormat="1" ht="99.95" customHeight="1">
      <c r="A22" s="903" t="s">
        <v>1275</v>
      </c>
      <c r="B22" s="904"/>
      <c r="C22" s="905"/>
      <c r="D22" s="901"/>
    </row>
    <row r="23" spans="1:12" s="70" customFormat="1" ht="99.75" customHeight="1" thickBot="1">
      <c r="A23" s="903" t="s">
        <v>1276</v>
      </c>
      <c r="B23" s="904"/>
      <c r="C23" s="905"/>
      <c r="D23" s="902"/>
    </row>
    <row r="24" spans="1:12" ht="30" customHeight="1">
      <c r="A24" s="908" t="s">
        <v>210</v>
      </c>
      <c r="B24" s="909"/>
      <c r="C24" s="909"/>
      <c r="D24" s="906" t="s">
        <v>185</v>
      </c>
      <c r="E24" s="100"/>
      <c r="F24" s="100"/>
      <c r="G24" s="100"/>
      <c r="H24" s="100"/>
      <c r="I24" s="100"/>
      <c r="J24" s="100"/>
      <c r="K24" s="100"/>
      <c r="L24" s="100"/>
    </row>
    <row r="25" spans="1:12" ht="99.95" customHeight="1">
      <c r="A25" s="903" t="s">
        <v>1166</v>
      </c>
      <c r="B25" s="904"/>
      <c r="C25" s="905"/>
      <c r="D25" s="901"/>
      <c r="E25" s="100"/>
      <c r="F25" s="100"/>
      <c r="G25" s="100"/>
      <c r="H25" s="100"/>
      <c r="I25" s="100"/>
      <c r="J25" s="100"/>
      <c r="K25" s="100"/>
      <c r="L25" s="100"/>
    </row>
    <row r="26" spans="1:12" ht="99.95" customHeight="1">
      <c r="A26" s="903" t="s">
        <v>1277</v>
      </c>
      <c r="B26" s="904"/>
      <c r="C26" s="905"/>
      <c r="D26" s="901"/>
      <c r="E26" s="100"/>
      <c r="F26" s="100"/>
      <c r="G26" s="100"/>
      <c r="H26" s="100"/>
      <c r="I26" s="100"/>
      <c r="J26" s="100"/>
      <c r="K26" s="100"/>
      <c r="L26" s="100"/>
    </row>
    <row r="27" spans="1:12" ht="99.95" customHeight="1" thickBot="1">
      <c r="A27" s="910" t="s">
        <v>1169</v>
      </c>
      <c r="B27" s="911"/>
      <c r="C27" s="912"/>
      <c r="D27" s="907"/>
      <c r="E27" s="100"/>
      <c r="F27" s="100"/>
      <c r="G27" s="100"/>
      <c r="H27" s="100"/>
      <c r="I27" s="100"/>
      <c r="J27" s="100"/>
      <c r="K27" s="100"/>
      <c r="L27" s="100"/>
    </row>
    <row r="28" spans="1:12" ht="30" customHeight="1">
      <c r="A28" s="908" t="s">
        <v>186</v>
      </c>
      <c r="B28" s="909"/>
      <c r="C28" s="909"/>
      <c r="D28" s="906" t="s">
        <v>187</v>
      </c>
      <c r="E28" s="100"/>
      <c r="F28" s="100"/>
      <c r="G28" s="100"/>
      <c r="H28" s="100"/>
      <c r="I28" s="100"/>
      <c r="J28" s="100"/>
      <c r="K28" s="100"/>
      <c r="L28" s="100"/>
    </row>
    <row r="29" spans="1:12" ht="150" customHeight="1">
      <c r="A29" s="903" t="s">
        <v>1278</v>
      </c>
      <c r="B29" s="904"/>
      <c r="C29" s="905"/>
      <c r="D29" s="901"/>
      <c r="E29" s="100"/>
      <c r="F29" s="100"/>
      <c r="G29" s="100"/>
      <c r="H29" s="100"/>
      <c r="I29" s="100"/>
      <c r="J29" s="100"/>
      <c r="K29" s="100"/>
      <c r="L29" s="100"/>
    </row>
    <row r="30" spans="1:12" ht="170.1" customHeight="1">
      <c r="A30" s="903" t="s">
        <v>1167</v>
      </c>
      <c r="B30" s="904"/>
      <c r="C30" s="905"/>
      <c r="D30" s="901"/>
      <c r="E30" s="100"/>
      <c r="F30" s="100"/>
      <c r="G30" s="100"/>
      <c r="H30" s="100"/>
      <c r="I30" s="100"/>
      <c r="J30" s="100"/>
      <c r="K30" s="100"/>
      <c r="L30" s="100"/>
    </row>
    <row r="31" spans="1:12" ht="129.94999999999999" customHeight="1" thickBot="1">
      <c r="A31" s="929" t="s">
        <v>1279</v>
      </c>
      <c r="B31" s="930"/>
      <c r="C31" s="931"/>
      <c r="D31" s="907"/>
      <c r="E31" s="100"/>
      <c r="F31" s="100"/>
      <c r="G31" s="100"/>
      <c r="H31" s="100"/>
      <c r="I31" s="100"/>
      <c r="J31" s="100"/>
      <c r="K31" s="100"/>
      <c r="L31" s="100"/>
    </row>
    <row r="32" spans="1:12" ht="49.5" customHeight="1">
      <c r="A32" s="908" t="s">
        <v>188</v>
      </c>
      <c r="B32" s="909"/>
      <c r="C32" s="909"/>
      <c r="D32" s="906" t="s">
        <v>189</v>
      </c>
      <c r="E32" s="100"/>
      <c r="F32" s="100"/>
      <c r="G32" s="100"/>
      <c r="H32" s="100"/>
      <c r="I32" s="100"/>
      <c r="J32" s="100"/>
      <c r="K32" s="100"/>
      <c r="L32" s="100"/>
    </row>
    <row r="33" spans="1:12" ht="89.25" customHeight="1">
      <c r="A33" s="910" t="s">
        <v>1280</v>
      </c>
      <c r="B33" s="911"/>
      <c r="C33" s="912"/>
      <c r="D33" s="901"/>
      <c r="E33" s="100"/>
      <c r="F33" s="100"/>
      <c r="G33" s="100"/>
      <c r="H33" s="100"/>
      <c r="I33" s="100"/>
      <c r="J33" s="100"/>
      <c r="K33" s="100"/>
      <c r="L33" s="100"/>
    </row>
    <row r="34" spans="1:12" ht="89.25" customHeight="1">
      <c r="A34" s="903" t="s">
        <v>1281</v>
      </c>
      <c r="B34" s="904"/>
      <c r="C34" s="905"/>
      <c r="D34" s="901"/>
      <c r="E34" s="100"/>
      <c r="F34" s="100"/>
      <c r="G34" s="100"/>
      <c r="H34" s="100"/>
      <c r="I34" s="100"/>
      <c r="J34" s="100"/>
      <c r="K34" s="100"/>
      <c r="L34" s="100"/>
    </row>
    <row r="35" spans="1:12" ht="302.25" customHeight="1" thickBot="1">
      <c r="A35" s="903"/>
      <c r="B35" s="904"/>
      <c r="C35" s="905"/>
      <c r="D35" s="907"/>
      <c r="E35" s="100"/>
      <c r="F35" s="100"/>
      <c r="G35" s="100"/>
      <c r="H35" s="100"/>
      <c r="I35" s="100"/>
      <c r="J35" s="100"/>
      <c r="K35" s="100"/>
      <c r="L35" s="100"/>
    </row>
    <row r="36" spans="1:12" ht="15" customHeight="1">
      <c r="D36" s="100"/>
      <c r="E36" s="100"/>
      <c r="F36" s="100"/>
      <c r="G36" s="100"/>
      <c r="H36" s="100"/>
      <c r="I36" s="100"/>
      <c r="J36" s="100"/>
      <c r="K36" s="100"/>
      <c r="L36" s="100"/>
    </row>
    <row r="37" spans="1:12">
      <c r="A37" s="100"/>
      <c r="B37" s="100"/>
      <c r="C37" s="100"/>
      <c r="D37" s="100"/>
      <c r="E37" s="100"/>
      <c r="F37" s="100"/>
      <c r="G37" s="100"/>
      <c r="H37" s="100"/>
      <c r="I37" s="100"/>
      <c r="J37" s="100"/>
      <c r="K37" s="100"/>
      <c r="L37" s="100"/>
    </row>
    <row r="38" spans="1:12">
      <c r="A38" s="100"/>
      <c r="B38" s="100"/>
      <c r="C38" s="100"/>
      <c r="D38" s="100"/>
      <c r="E38" s="100"/>
      <c r="F38" s="100"/>
      <c r="G38" s="100"/>
      <c r="H38" s="100"/>
      <c r="I38" s="100"/>
      <c r="J38" s="100"/>
      <c r="K38" s="100"/>
      <c r="L38" s="100"/>
    </row>
    <row r="39" spans="1:12">
      <c r="A39" s="100"/>
      <c r="B39" s="100"/>
      <c r="C39" s="100"/>
      <c r="D39" s="100"/>
      <c r="E39" s="100"/>
      <c r="F39" s="100"/>
      <c r="G39" s="100"/>
      <c r="H39" s="100"/>
      <c r="I39" s="100"/>
      <c r="J39" s="100"/>
      <c r="K39" s="100"/>
      <c r="L39" s="100"/>
    </row>
    <row r="40" spans="1:12">
      <c r="A40" s="100"/>
      <c r="B40" s="100"/>
      <c r="C40" s="100"/>
      <c r="D40" s="100"/>
      <c r="E40" s="100"/>
      <c r="F40" s="100"/>
      <c r="G40" s="100"/>
      <c r="H40" s="100"/>
      <c r="I40" s="100"/>
      <c r="J40" s="100"/>
      <c r="K40" s="100"/>
      <c r="L40" s="100"/>
    </row>
    <row r="41" spans="1:12">
      <c r="A41" s="100"/>
      <c r="B41" s="100"/>
      <c r="C41" s="100"/>
      <c r="D41" s="100"/>
      <c r="E41" s="100"/>
      <c r="F41" s="100"/>
      <c r="G41" s="100"/>
      <c r="H41" s="100"/>
      <c r="I41" s="100"/>
      <c r="J41" s="100"/>
      <c r="K41" s="100"/>
      <c r="L41" s="100"/>
    </row>
    <row r="42" spans="1:12">
      <c r="A42" s="100"/>
      <c r="B42" s="100"/>
      <c r="C42" s="100"/>
      <c r="D42" s="100"/>
      <c r="E42" s="100"/>
      <c r="F42" s="100"/>
      <c r="G42" s="100"/>
      <c r="H42" s="100"/>
      <c r="I42" s="100"/>
      <c r="J42" s="100"/>
      <c r="K42" s="100"/>
      <c r="L42" s="100"/>
    </row>
    <row r="43" spans="1:12">
      <c r="A43" s="100"/>
      <c r="B43" s="100"/>
      <c r="C43" s="100"/>
      <c r="D43" s="100"/>
      <c r="E43" s="100"/>
      <c r="F43" s="100"/>
      <c r="G43" s="100"/>
      <c r="H43" s="100"/>
      <c r="I43" s="100"/>
      <c r="J43" s="100"/>
      <c r="K43" s="100"/>
      <c r="L43" s="100"/>
    </row>
    <row r="44" spans="1:12">
      <c r="A44" s="100"/>
      <c r="B44" s="100"/>
      <c r="C44" s="100"/>
      <c r="D44" s="100"/>
      <c r="E44" s="100"/>
      <c r="F44" s="100"/>
      <c r="G44" s="100"/>
      <c r="H44" s="100"/>
      <c r="I44" s="100"/>
      <c r="J44" s="100"/>
      <c r="K44" s="100"/>
      <c r="L44" s="100"/>
    </row>
    <row r="45" spans="1:12">
      <c r="A45" s="100"/>
      <c r="B45" s="100"/>
      <c r="C45" s="100"/>
      <c r="D45" s="100"/>
      <c r="E45" s="100"/>
      <c r="F45" s="100"/>
      <c r="G45" s="100"/>
      <c r="H45" s="100"/>
      <c r="I45" s="100"/>
      <c r="J45" s="100"/>
      <c r="K45" s="100"/>
      <c r="L45" s="100"/>
    </row>
    <row r="46" spans="1:12">
      <c r="A46" s="100"/>
      <c r="B46" s="100"/>
      <c r="C46" s="100"/>
      <c r="D46" s="100"/>
      <c r="E46" s="100"/>
      <c r="F46" s="100"/>
      <c r="G46" s="100"/>
      <c r="H46" s="100"/>
      <c r="I46" s="100"/>
      <c r="J46" s="100"/>
      <c r="K46" s="100"/>
      <c r="L46" s="100"/>
    </row>
    <row r="47" spans="1:12">
      <c r="A47" s="100"/>
      <c r="B47" s="100"/>
      <c r="C47" s="100"/>
      <c r="D47" s="100"/>
      <c r="E47" s="100"/>
      <c r="F47" s="100"/>
      <c r="G47" s="100"/>
      <c r="H47" s="100"/>
      <c r="I47" s="100"/>
      <c r="J47" s="100"/>
      <c r="K47" s="100"/>
      <c r="L47" s="100"/>
    </row>
    <row r="48" spans="1:12">
      <c r="A48" s="100"/>
      <c r="B48" s="100"/>
      <c r="C48" s="100"/>
      <c r="D48" s="100"/>
      <c r="E48" s="100"/>
      <c r="F48" s="100"/>
      <c r="G48" s="100"/>
      <c r="H48" s="100"/>
      <c r="I48" s="100"/>
      <c r="J48" s="100"/>
      <c r="K48" s="100"/>
      <c r="L48" s="100"/>
    </row>
    <row r="49" spans="1:12">
      <c r="A49" s="100"/>
      <c r="B49" s="100"/>
      <c r="C49" s="100"/>
      <c r="D49" s="100"/>
      <c r="E49" s="100"/>
      <c r="F49" s="100"/>
      <c r="G49" s="100"/>
      <c r="H49" s="100"/>
      <c r="I49" s="100"/>
      <c r="J49" s="100"/>
      <c r="K49" s="100"/>
      <c r="L49" s="100"/>
    </row>
    <row r="50" spans="1:12">
      <c r="A50" s="100"/>
      <c r="B50" s="100"/>
      <c r="C50" s="100"/>
      <c r="D50" s="100"/>
      <c r="E50" s="100"/>
      <c r="F50" s="100"/>
      <c r="G50" s="100"/>
      <c r="H50" s="100"/>
      <c r="I50" s="100"/>
      <c r="J50" s="100"/>
      <c r="K50" s="100"/>
      <c r="L50" s="100"/>
    </row>
    <row r="51" spans="1:12">
      <c r="A51" s="100"/>
      <c r="B51" s="100"/>
      <c r="C51" s="100"/>
      <c r="D51" s="100"/>
      <c r="E51" s="100"/>
      <c r="F51" s="100"/>
      <c r="G51" s="100"/>
      <c r="H51" s="100"/>
      <c r="I51" s="100"/>
      <c r="J51" s="100"/>
      <c r="K51" s="100"/>
      <c r="L51" s="100"/>
    </row>
    <row r="52" spans="1:12">
      <c r="A52" s="100"/>
      <c r="B52" s="100"/>
      <c r="C52" s="100"/>
      <c r="D52" s="100"/>
      <c r="E52" s="100"/>
      <c r="F52" s="100"/>
      <c r="G52" s="100"/>
      <c r="H52" s="100"/>
      <c r="I52" s="100"/>
      <c r="J52" s="100"/>
      <c r="K52" s="100"/>
      <c r="L52" s="100"/>
    </row>
    <row r="53" spans="1:12">
      <c r="A53" s="100"/>
      <c r="B53" s="100"/>
      <c r="C53" s="100"/>
      <c r="D53" s="100"/>
      <c r="E53" s="100"/>
      <c r="F53" s="100"/>
      <c r="G53" s="100"/>
      <c r="H53" s="100"/>
      <c r="I53" s="100"/>
      <c r="J53" s="100"/>
      <c r="K53" s="100"/>
      <c r="L53" s="100"/>
    </row>
    <row r="54" spans="1:12">
      <c r="A54" s="100"/>
      <c r="B54" s="100"/>
      <c r="C54" s="100"/>
      <c r="D54" s="100"/>
      <c r="E54" s="100"/>
      <c r="F54" s="100"/>
      <c r="G54" s="100"/>
      <c r="H54" s="100"/>
      <c r="I54" s="100"/>
      <c r="J54" s="100"/>
      <c r="K54" s="100"/>
      <c r="L54" s="100"/>
    </row>
    <row r="55" spans="1:12">
      <c r="A55" s="100"/>
      <c r="B55" s="100"/>
      <c r="C55" s="100"/>
      <c r="D55" s="100"/>
      <c r="E55" s="100"/>
      <c r="F55" s="100"/>
      <c r="G55" s="100"/>
      <c r="H55" s="100"/>
      <c r="I55" s="100"/>
      <c r="J55" s="100"/>
      <c r="K55" s="100"/>
      <c r="L55" s="100"/>
    </row>
    <row r="56" spans="1:12">
      <c r="A56" s="100"/>
      <c r="B56" s="100"/>
      <c r="C56" s="100"/>
      <c r="D56" s="100"/>
      <c r="E56" s="100"/>
      <c r="F56" s="100"/>
      <c r="G56" s="100"/>
      <c r="H56" s="100"/>
      <c r="I56" s="100"/>
      <c r="J56" s="100"/>
      <c r="K56" s="100"/>
      <c r="L56" s="100"/>
    </row>
    <row r="57" spans="1:12">
      <c r="A57" s="100"/>
      <c r="B57" s="100"/>
      <c r="C57" s="100"/>
      <c r="D57" s="100"/>
      <c r="E57" s="100"/>
      <c r="F57" s="100"/>
      <c r="G57" s="100"/>
      <c r="H57" s="100"/>
      <c r="I57" s="100"/>
      <c r="J57" s="100"/>
      <c r="K57" s="100"/>
      <c r="L57" s="100"/>
    </row>
    <row r="58" spans="1:12">
      <c r="A58" s="100"/>
      <c r="B58" s="100"/>
      <c r="C58" s="100"/>
      <c r="D58" s="100"/>
      <c r="E58" s="100"/>
      <c r="F58" s="100"/>
      <c r="G58" s="100"/>
      <c r="H58" s="100"/>
      <c r="I58" s="100"/>
      <c r="J58" s="100"/>
      <c r="K58" s="100"/>
      <c r="L58" s="100"/>
    </row>
    <row r="59" spans="1:12">
      <c r="A59" s="100"/>
      <c r="B59" s="100"/>
      <c r="C59" s="100"/>
      <c r="D59" s="100"/>
      <c r="E59" s="100"/>
      <c r="F59" s="100"/>
      <c r="G59" s="100"/>
      <c r="H59" s="100"/>
      <c r="I59" s="100"/>
      <c r="J59" s="100"/>
      <c r="K59" s="100"/>
      <c r="L59" s="100"/>
    </row>
    <row r="60" spans="1:12">
      <c r="A60" s="100"/>
      <c r="B60" s="100"/>
      <c r="C60" s="100"/>
      <c r="D60" s="100"/>
      <c r="E60" s="100"/>
      <c r="F60" s="100"/>
      <c r="G60" s="100"/>
      <c r="H60" s="100"/>
      <c r="I60" s="100"/>
      <c r="J60" s="100"/>
      <c r="K60" s="100"/>
      <c r="L60" s="100"/>
    </row>
    <row r="61" spans="1:12">
      <c r="A61" s="100"/>
      <c r="B61" s="100"/>
      <c r="C61" s="100"/>
      <c r="D61" s="100"/>
      <c r="E61" s="100"/>
      <c r="F61" s="100"/>
      <c r="G61" s="100"/>
      <c r="H61" s="100"/>
      <c r="I61" s="100"/>
      <c r="J61" s="100"/>
      <c r="K61" s="100"/>
      <c r="L61" s="100"/>
    </row>
    <row r="62" spans="1:12">
      <c r="A62" s="100"/>
      <c r="B62" s="100"/>
      <c r="C62" s="100"/>
      <c r="D62" s="100"/>
      <c r="E62" s="100"/>
      <c r="F62" s="100"/>
      <c r="G62" s="100"/>
      <c r="H62" s="100"/>
      <c r="I62" s="100"/>
      <c r="J62" s="100"/>
      <c r="K62" s="100"/>
      <c r="L62" s="100"/>
    </row>
    <row r="63" spans="1:12">
      <c r="A63" s="100"/>
      <c r="B63" s="100"/>
      <c r="C63" s="100"/>
      <c r="D63" s="100"/>
      <c r="E63" s="100"/>
      <c r="F63" s="100"/>
      <c r="G63" s="100"/>
      <c r="H63" s="100"/>
      <c r="I63" s="100"/>
      <c r="J63" s="100"/>
      <c r="K63" s="100"/>
      <c r="L63" s="100"/>
    </row>
    <row r="64" spans="1:12">
      <c r="A64" s="100"/>
      <c r="B64" s="100"/>
      <c r="C64" s="100"/>
      <c r="D64" s="100"/>
      <c r="E64" s="100"/>
      <c r="F64" s="100"/>
      <c r="G64" s="100"/>
      <c r="H64" s="100"/>
      <c r="I64" s="100"/>
      <c r="J64" s="100"/>
      <c r="K64" s="100"/>
      <c r="L64" s="100"/>
    </row>
    <row r="65" spans="1:12">
      <c r="A65" s="100"/>
      <c r="B65" s="100"/>
      <c r="C65" s="100"/>
      <c r="D65" s="100"/>
      <c r="E65" s="100"/>
      <c r="F65" s="100"/>
      <c r="G65" s="100"/>
      <c r="H65" s="100"/>
      <c r="I65" s="100"/>
      <c r="J65" s="100"/>
      <c r="K65" s="100"/>
      <c r="L65" s="100"/>
    </row>
    <row r="66" spans="1:12">
      <c r="A66" s="100"/>
      <c r="B66" s="100"/>
      <c r="C66" s="100"/>
      <c r="D66" s="100"/>
      <c r="E66" s="100"/>
      <c r="F66" s="100"/>
      <c r="G66" s="100"/>
      <c r="H66" s="100"/>
      <c r="I66" s="100"/>
      <c r="J66" s="100"/>
      <c r="K66" s="100"/>
      <c r="L66" s="100"/>
    </row>
    <row r="67" spans="1:12">
      <c r="A67" s="100"/>
      <c r="B67" s="100"/>
      <c r="C67" s="100"/>
      <c r="D67" s="100"/>
      <c r="E67" s="100"/>
      <c r="F67" s="100"/>
      <c r="G67" s="100"/>
      <c r="H67" s="100"/>
      <c r="I67" s="100"/>
      <c r="J67" s="100"/>
      <c r="K67" s="100"/>
      <c r="L67" s="100"/>
    </row>
    <row r="68" spans="1:12">
      <c r="A68" s="100"/>
      <c r="B68" s="100"/>
      <c r="C68" s="100"/>
      <c r="D68" s="100"/>
      <c r="E68" s="100"/>
      <c r="F68" s="100"/>
      <c r="G68" s="100"/>
      <c r="H68" s="100"/>
      <c r="I68" s="100"/>
      <c r="J68" s="100"/>
      <c r="K68" s="100"/>
      <c r="L68" s="100"/>
    </row>
    <row r="69" spans="1:12">
      <c r="A69" s="100"/>
      <c r="B69" s="100"/>
      <c r="C69" s="100"/>
      <c r="D69" s="100"/>
      <c r="E69" s="100"/>
      <c r="F69" s="100"/>
      <c r="G69" s="100"/>
      <c r="H69" s="100"/>
      <c r="I69" s="100"/>
      <c r="J69" s="100"/>
      <c r="K69" s="100"/>
      <c r="L69" s="100"/>
    </row>
    <row r="70" spans="1:12">
      <c r="A70" s="100"/>
      <c r="B70" s="100"/>
      <c r="C70" s="100"/>
      <c r="D70" s="100"/>
      <c r="E70" s="100"/>
      <c r="F70" s="100"/>
      <c r="G70" s="100"/>
      <c r="H70" s="100"/>
      <c r="I70" s="100"/>
      <c r="J70" s="100"/>
      <c r="K70" s="100"/>
      <c r="L70" s="100"/>
    </row>
    <row r="71" spans="1:12">
      <c r="A71" s="100"/>
      <c r="B71" s="100"/>
      <c r="C71" s="100"/>
      <c r="D71" s="100"/>
      <c r="E71" s="100"/>
      <c r="F71" s="100"/>
      <c r="G71" s="100"/>
      <c r="H71" s="100"/>
      <c r="I71" s="100"/>
      <c r="J71" s="100"/>
      <c r="K71" s="100"/>
      <c r="L71" s="100"/>
    </row>
    <row r="72" spans="1:12">
      <c r="A72" s="100"/>
      <c r="B72" s="100"/>
      <c r="C72" s="100"/>
      <c r="D72" s="100"/>
      <c r="E72" s="100"/>
      <c r="F72" s="100"/>
      <c r="G72" s="100"/>
      <c r="H72" s="100"/>
      <c r="I72" s="100"/>
      <c r="J72" s="100"/>
      <c r="K72" s="100"/>
      <c r="L72" s="100"/>
    </row>
    <row r="73" spans="1:12">
      <c r="A73" s="100"/>
      <c r="B73" s="100"/>
      <c r="C73" s="100"/>
      <c r="D73" s="100"/>
      <c r="E73" s="100"/>
      <c r="F73" s="100"/>
      <c r="G73" s="100"/>
      <c r="H73" s="100"/>
      <c r="I73" s="100"/>
      <c r="J73" s="100"/>
      <c r="K73" s="100"/>
      <c r="L73" s="100"/>
    </row>
    <row r="74" spans="1:12">
      <c r="A74" s="100"/>
      <c r="B74" s="100"/>
      <c r="C74" s="100"/>
      <c r="D74" s="100"/>
      <c r="E74" s="100"/>
      <c r="F74" s="100"/>
      <c r="G74" s="100"/>
      <c r="H74" s="100"/>
      <c r="I74" s="100"/>
      <c r="J74" s="100"/>
      <c r="K74" s="100"/>
      <c r="L74" s="100"/>
    </row>
    <row r="75" spans="1:12">
      <c r="A75" s="100"/>
      <c r="B75" s="100"/>
      <c r="C75" s="100"/>
      <c r="D75" s="100"/>
      <c r="E75" s="100"/>
      <c r="F75" s="100"/>
      <c r="G75" s="100"/>
      <c r="H75" s="100"/>
      <c r="I75" s="100"/>
      <c r="J75" s="100"/>
      <c r="K75" s="100"/>
      <c r="L75" s="100"/>
    </row>
    <row r="76" spans="1:12">
      <c r="A76" s="100"/>
      <c r="B76" s="100"/>
      <c r="C76" s="100"/>
      <c r="D76" s="100"/>
      <c r="E76" s="100"/>
      <c r="F76" s="100"/>
      <c r="G76" s="100"/>
      <c r="H76" s="100"/>
      <c r="I76" s="100"/>
      <c r="J76" s="100"/>
      <c r="K76" s="100"/>
      <c r="L76" s="100"/>
    </row>
    <row r="77" spans="1:12">
      <c r="A77" s="100"/>
      <c r="B77" s="100"/>
      <c r="C77" s="100"/>
      <c r="D77" s="100"/>
      <c r="E77" s="100"/>
      <c r="F77" s="100"/>
      <c r="G77" s="100"/>
      <c r="H77" s="100"/>
      <c r="I77" s="100"/>
      <c r="J77" s="100"/>
      <c r="K77" s="100"/>
      <c r="L77" s="100"/>
    </row>
    <row r="78" spans="1:12">
      <c r="A78" s="100"/>
      <c r="B78" s="100"/>
      <c r="C78" s="100"/>
      <c r="D78" s="100"/>
      <c r="E78" s="100"/>
      <c r="F78" s="100"/>
      <c r="G78" s="100"/>
      <c r="H78" s="100"/>
      <c r="I78" s="100"/>
      <c r="J78" s="100"/>
      <c r="K78" s="100"/>
      <c r="L78" s="100"/>
    </row>
    <row r="79" spans="1:12">
      <c r="A79" s="100"/>
      <c r="B79" s="100"/>
      <c r="C79" s="100"/>
      <c r="D79" s="100"/>
      <c r="E79" s="100"/>
      <c r="F79" s="100"/>
      <c r="G79" s="100"/>
      <c r="H79" s="100"/>
      <c r="I79" s="100"/>
      <c r="J79" s="100"/>
      <c r="K79" s="100"/>
      <c r="L79" s="100"/>
    </row>
    <row r="80" spans="1:12">
      <c r="A80" s="100"/>
      <c r="B80" s="100"/>
      <c r="C80" s="100"/>
      <c r="D80" s="100"/>
      <c r="E80" s="100"/>
      <c r="F80" s="100"/>
      <c r="G80" s="100"/>
      <c r="H80" s="100"/>
      <c r="I80" s="100"/>
      <c r="J80" s="100"/>
      <c r="K80" s="100"/>
      <c r="L80" s="100"/>
    </row>
    <row r="81" spans="1:12">
      <c r="A81" s="100"/>
      <c r="B81" s="100"/>
      <c r="C81" s="100"/>
      <c r="D81" s="100"/>
      <c r="E81" s="100"/>
      <c r="F81" s="100"/>
      <c r="G81" s="100"/>
      <c r="H81" s="100"/>
      <c r="I81" s="100"/>
      <c r="J81" s="100"/>
      <c r="K81" s="100"/>
      <c r="L81" s="100"/>
    </row>
    <row r="82" spans="1:12">
      <c r="A82" s="100"/>
      <c r="B82" s="100"/>
      <c r="C82" s="100"/>
      <c r="D82" s="100"/>
      <c r="E82" s="100"/>
      <c r="F82" s="100"/>
      <c r="G82" s="100"/>
      <c r="H82" s="100"/>
      <c r="I82" s="100"/>
      <c r="J82" s="100"/>
      <c r="K82" s="100"/>
      <c r="L82" s="100"/>
    </row>
    <row r="83" spans="1:12">
      <c r="A83" s="100"/>
      <c r="B83" s="100"/>
      <c r="C83" s="100"/>
      <c r="D83" s="100"/>
      <c r="E83" s="100"/>
      <c r="F83" s="100"/>
      <c r="G83" s="100"/>
      <c r="H83" s="100"/>
      <c r="I83" s="100"/>
      <c r="J83" s="100"/>
      <c r="K83" s="100"/>
      <c r="L83" s="100"/>
    </row>
    <row r="84" spans="1:12">
      <c r="A84" s="100"/>
      <c r="B84" s="100"/>
      <c r="C84" s="100"/>
      <c r="D84" s="100"/>
      <c r="E84" s="100"/>
      <c r="F84" s="100"/>
      <c r="G84" s="100"/>
      <c r="H84" s="100"/>
      <c r="I84" s="100"/>
      <c r="J84" s="100"/>
      <c r="K84" s="100"/>
      <c r="L84" s="100"/>
    </row>
    <row r="85" spans="1:12">
      <c r="A85" s="100"/>
      <c r="B85" s="100"/>
      <c r="C85" s="100"/>
      <c r="D85" s="100"/>
      <c r="E85" s="100"/>
      <c r="F85" s="100"/>
      <c r="G85" s="100"/>
      <c r="H85" s="100"/>
      <c r="I85" s="100"/>
      <c r="J85" s="100"/>
      <c r="K85" s="100"/>
      <c r="L85" s="100"/>
    </row>
    <row r="86" spans="1:12">
      <c r="A86" s="100"/>
      <c r="B86" s="100"/>
      <c r="C86" s="100"/>
      <c r="D86" s="100"/>
      <c r="E86" s="100"/>
      <c r="F86" s="100"/>
      <c r="G86" s="100"/>
      <c r="H86" s="100"/>
      <c r="I86" s="100"/>
      <c r="J86" s="100"/>
      <c r="K86" s="100"/>
      <c r="L86" s="100"/>
    </row>
    <row r="87" spans="1:12">
      <c r="A87" s="100"/>
      <c r="B87" s="100"/>
      <c r="C87" s="100"/>
      <c r="D87" s="100"/>
      <c r="E87" s="100"/>
      <c r="F87" s="100"/>
      <c r="G87" s="100"/>
      <c r="H87" s="100"/>
      <c r="I87" s="100"/>
      <c r="J87" s="100"/>
      <c r="K87" s="100"/>
      <c r="L87" s="100"/>
    </row>
    <row r="88" spans="1:12">
      <c r="A88" s="100"/>
      <c r="B88" s="100"/>
      <c r="C88" s="100"/>
      <c r="D88" s="100"/>
      <c r="E88" s="100"/>
      <c r="F88" s="100"/>
      <c r="G88" s="100"/>
      <c r="H88" s="100"/>
      <c r="I88" s="100"/>
      <c r="J88" s="100"/>
      <c r="K88" s="100"/>
      <c r="L88" s="100"/>
    </row>
    <row r="89" spans="1:12">
      <c r="A89" s="100"/>
      <c r="B89" s="100"/>
      <c r="C89" s="100"/>
      <c r="D89" s="100"/>
      <c r="E89" s="100"/>
      <c r="F89" s="100"/>
      <c r="G89" s="100"/>
      <c r="H89" s="100"/>
      <c r="I89" s="100"/>
      <c r="J89" s="100"/>
      <c r="K89" s="100"/>
      <c r="L89" s="100"/>
    </row>
    <row r="90" spans="1:12">
      <c r="A90" s="100"/>
      <c r="B90" s="100"/>
      <c r="C90" s="100"/>
      <c r="D90" s="100"/>
      <c r="E90" s="100"/>
      <c r="F90" s="100"/>
      <c r="G90" s="100"/>
      <c r="H90" s="100"/>
      <c r="I90" s="100"/>
      <c r="J90" s="100"/>
      <c r="K90" s="100"/>
      <c r="L90" s="100"/>
    </row>
    <row r="91" spans="1:12">
      <c r="A91" s="100"/>
      <c r="B91" s="100"/>
      <c r="C91" s="100"/>
      <c r="D91" s="100"/>
      <c r="E91" s="100"/>
      <c r="F91" s="100"/>
      <c r="G91" s="100"/>
      <c r="H91" s="100"/>
      <c r="I91" s="100"/>
      <c r="J91" s="100"/>
      <c r="K91" s="100"/>
      <c r="L91" s="100"/>
    </row>
    <row r="92" spans="1:12">
      <c r="A92" s="100"/>
      <c r="B92" s="100"/>
      <c r="C92" s="100"/>
      <c r="D92" s="100"/>
      <c r="E92" s="100"/>
      <c r="F92" s="100"/>
      <c r="G92" s="100"/>
      <c r="H92" s="100"/>
      <c r="I92" s="100"/>
      <c r="J92" s="100"/>
      <c r="K92" s="100"/>
      <c r="L92" s="100"/>
    </row>
    <row r="93" spans="1:12">
      <c r="A93" s="100"/>
      <c r="B93" s="100"/>
      <c r="C93" s="100"/>
      <c r="D93" s="100"/>
      <c r="E93" s="100"/>
      <c r="F93" s="100"/>
      <c r="G93" s="100"/>
      <c r="H93" s="100"/>
      <c r="I93" s="100"/>
      <c r="J93" s="100"/>
      <c r="K93" s="100"/>
      <c r="L93" s="100"/>
    </row>
    <row r="94" spans="1:12">
      <c r="A94" s="100"/>
      <c r="B94" s="100"/>
      <c r="C94" s="100"/>
      <c r="D94" s="100"/>
      <c r="E94" s="100"/>
      <c r="F94" s="100"/>
      <c r="G94" s="100"/>
      <c r="H94" s="100"/>
      <c r="I94" s="100"/>
      <c r="J94" s="100"/>
      <c r="K94" s="100"/>
      <c r="L94" s="100"/>
    </row>
    <row r="95" spans="1:12">
      <c r="A95" s="100"/>
      <c r="B95" s="100"/>
      <c r="C95" s="100"/>
      <c r="D95" s="100"/>
      <c r="E95" s="100"/>
      <c r="F95" s="100"/>
      <c r="G95" s="100"/>
      <c r="H95" s="100"/>
      <c r="I95" s="100"/>
      <c r="J95" s="100"/>
      <c r="K95" s="100"/>
      <c r="L95" s="100"/>
    </row>
    <row r="96" spans="1:12">
      <c r="A96" s="100"/>
      <c r="B96" s="100"/>
      <c r="C96" s="100"/>
      <c r="D96" s="100"/>
      <c r="E96" s="100"/>
      <c r="F96" s="100"/>
      <c r="G96" s="100"/>
      <c r="H96" s="100"/>
      <c r="I96" s="100"/>
      <c r="J96" s="100"/>
      <c r="K96" s="100"/>
      <c r="L96" s="100"/>
    </row>
    <row r="97" spans="1:12">
      <c r="A97" s="100"/>
      <c r="B97" s="100"/>
      <c r="C97" s="100"/>
      <c r="D97" s="100"/>
      <c r="E97" s="100"/>
      <c r="F97" s="100"/>
      <c r="G97" s="100"/>
      <c r="H97" s="100"/>
      <c r="I97" s="100"/>
      <c r="J97" s="100"/>
      <c r="K97" s="100"/>
      <c r="L97" s="100"/>
    </row>
    <row r="98" spans="1:12">
      <c r="A98" s="100"/>
      <c r="B98" s="100"/>
      <c r="C98" s="100"/>
      <c r="D98" s="100"/>
      <c r="E98" s="100"/>
      <c r="F98" s="100"/>
      <c r="G98" s="100"/>
      <c r="H98" s="100"/>
      <c r="I98" s="100"/>
      <c r="J98" s="100"/>
      <c r="K98" s="100"/>
      <c r="L98" s="100"/>
    </row>
    <row r="99" spans="1:12">
      <c r="A99" s="100"/>
      <c r="B99" s="100"/>
      <c r="C99" s="100"/>
      <c r="D99" s="100"/>
      <c r="E99" s="100"/>
      <c r="F99" s="100"/>
      <c r="G99" s="100"/>
      <c r="H99" s="100"/>
      <c r="I99" s="100"/>
      <c r="J99" s="100"/>
      <c r="K99" s="100"/>
      <c r="L99" s="100"/>
    </row>
    <row r="100" spans="1:12">
      <c r="A100" s="100"/>
      <c r="B100" s="100"/>
      <c r="C100" s="100"/>
      <c r="D100" s="100"/>
      <c r="E100" s="100"/>
      <c r="F100" s="100"/>
      <c r="G100" s="100"/>
      <c r="H100" s="100"/>
      <c r="I100" s="100"/>
      <c r="J100" s="100"/>
      <c r="K100" s="100"/>
      <c r="L100" s="100"/>
    </row>
    <row r="101" spans="1:12">
      <c r="A101" s="100"/>
      <c r="B101" s="100"/>
      <c r="C101" s="100"/>
      <c r="D101" s="100"/>
      <c r="E101" s="100"/>
      <c r="F101" s="100"/>
      <c r="G101" s="100"/>
      <c r="H101" s="100"/>
      <c r="I101" s="100"/>
      <c r="J101" s="100"/>
      <c r="K101" s="100"/>
      <c r="L101" s="100"/>
    </row>
    <row r="102" spans="1:12">
      <c r="A102" s="100"/>
      <c r="B102" s="100"/>
      <c r="C102" s="100"/>
      <c r="D102" s="100"/>
      <c r="E102" s="100"/>
      <c r="F102" s="100"/>
      <c r="G102" s="100"/>
      <c r="H102" s="100"/>
      <c r="I102" s="100"/>
      <c r="J102" s="100"/>
      <c r="K102" s="100"/>
      <c r="L102" s="100"/>
    </row>
    <row r="103" spans="1:12">
      <c r="A103" s="100"/>
      <c r="B103" s="100"/>
      <c r="C103" s="100"/>
      <c r="D103" s="100"/>
      <c r="E103" s="100"/>
      <c r="F103" s="100"/>
      <c r="G103" s="100"/>
      <c r="H103" s="100"/>
      <c r="I103" s="100"/>
      <c r="J103" s="100"/>
      <c r="K103" s="100"/>
      <c r="L103" s="100"/>
    </row>
    <row r="104" spans="1:12">
      <c r="A104" s="100"/>
      <c r="B104" s="100"/>
      <c r="C104" s="100"/>
      <c r="D104" s="100"/>
      <c r="E104" s="100"/>
      <c r="F104" s="100"/>
      <c r="G104" s="100"/>
      <c r="H104" s="100"/>
      <c r="I104" s="100"/>
      <c r="J104" s="100"/>
      <c r="K104" s="100"/>
      <c r="L104" s="100"/>
    </row>
    <row r="105" spans="1:12">
      <c r="A105" s="100"/>
      <c r="B105" s="100"/>
      <c r="C105" s="100"/>
      <c r="D105" s="100"/>
      <c r="E105" s="100"/>
      <c r="F105" s="100"/>
      <c r="G105" s="100"/>
      <c r="H105" s="100"/>
      <c r="I105" s="100"/>
      <c r="J105" s="100"/>
      <c r="K105" s="100"/>
      <c r="L105" s="100"/>
    </row>
    <row r="106" spans="1:12">
      <c r="A106" s="100"/>
      <c r="B106" s="100"/>
      <c r="C106" s="100"/>
      <c r="D106" s="100"/>
      <c r="E106" s="100"/>
      <c r="F106" s="100"/>
      <c r="G106" s="100"/>
      <c r="H106" s="100"/>
      <c r="I106" s="100"/>
      <c r="J106" s="100"/>
      <c r="K106" s="100"/>
      <c r="L106" s="100"/>
    </row>
    <row r="107" spans="1:12">
      <c r="A107" s="100"/>
      <c r="B107" s="100"/>
      <c r="C107" s="100"/>
      <c r="D107" s="100"/>
      <c r="E107" s="100"/>
      <c r="F107" s="100"/>
      <c r="G107" s="100"/>
      <c r="H107" s="100"/>
      <c r="I107" s="100"/>
      <c r="J107" s="100"/>
      <c r="K107" s="100"/>
      <c r="L107" s="100"/>
    </row>
    <row r="108" spans="1:12">
      <c r="A108" s="100"/>
      <c r="B108" s="100"/>
      <c r="C108" s="100"/>
      <c r="D108" s="100"/>
      <c r="E108" s="100"/>
      <c r="F108" s="100"/>
      <c r="G108" s="100"/>
      <c r="H108" s="100"/>
      <c r="I108" s="100"/>
      <c r="J108" s="100"/>
      <c r="K108" s="100"/>
      <c r="L108" s="100"/>
    </row>
    <row r="109" spans="1:12">
      <c r="A109" s="100"/>
      <c r="B109" s="100"/>
      <c r="C109" s="100"/>
      <c r="D109" s="100"/>
      <c r="E109" s="100"/>
      <c r="F109" s="100"/>
      <c r="G109" s="100"/>
      <c r="H109" s="100"/>
      <c r="I109" s="100"/>
      <c r="J109" s="100"/>
      <c r="K109" s="100"/>
      <c r="L109" s="100"/>
    </row>
    <row r="110" spans="1:12">
      <c r="A110" s="100"/>
      <c r="B110" s="100"/>
      <c r="C110" s="100"/>
      <c r="D110" s="100"/>
      <c r="E110" s="100"/>
      <c r="F110" s="100"/>
      <c r="G110" s="100"/>
      <c r="H110" s="100"/>
      <c r="I110" s="100"/>
      <c r="J110" s="100"/>
      <c r="K110" s="100"/>
      <c r="L110" s="100"/>
    </row>
    <row r="111" spans="1:12">
      <c r="A111" s="100"/>
      <c r="B111" s="100"/>
      <c r="C111" s="100"/>
      <c r="D111" s="100"/>
      <c r="E111" s="100"/>
      <c r="F111" s="100"/>
      <c r="G111" s="100"/>
      <c r="H111" s="100"/>
      <c r="I111" s="100"/>
      <c r="J111" s="100"/>
      <c r="K111" s="100"/>
      <c r="L111" s="100"/>
    </row>
    <row r="112" spans="1:12">
      <c r="A112" s="100"/>
      <c r="B112" s="100"/>
      <c r="C112" s="100"/>
      <c r="D112" s="100"/>
      <c r="E112" s="100"/>
      <c r="F112" s="100"/>
      <c r="G112" s="100"/>
      <c r="H112" s="100"/>
      <c r="I112" s="100"/>
      <c r="J112" s="100"/>
      <c r="K112" s="100"/>
      <c r="L112" s="100"/>
    </row>
    <row r="113" spans="1:12">
      <c r="A113" s="100"/>
      <c r="B113" s="100"/>
      <c r="C113" s="100"/>
      <c r="D113" s="100"/>
      <c r="E113" s="100"/>
      <c r="F113" s="100"/>
      <c r="G113" s="100"/>
      <c r="H113" s="100"/>
      <c r="I113" s="100"/>
      <c r="J113" s="100"/>
      <c r="K113" s="100"/>
      <c r="L113" s="100"/>
    </row>
    <row r="114" spans="1:12">
      <c r="A114" s="100"/>
      <c r="B114" s="100"/>
      <c r="C114" s="100"/>
      <c r="D114" s="100"/>
      <c r="E114" s="100"/>
      <c r="F114" s="100"/>
      <c r="G114" s="100"/>
      <c r="H114" s="100"/>
      <c r="I114" s="100"/>
      <c r="J114" s="100"/>
      <c r="K114" s="100"/>
      <c r="L114" s="100"/>
    </row>
    <row r="115" spans="1:12">
      <c r="A115" s="100"/>
      <c r="B115" s="100"/>
      <c r="C115" s="100"/>
      <c r="D115" s="100"/>
      <c r="E115" s="100"/>
      <c r="F115" s="100"/>
      <c r="G115" s="100"/>
      <c r="H115" s="100"/>
      <c r="I115" s="100"/>
      <c r="J115" s="100"/>
      <c r="K115" s="100"/>
      <c r="L115" s="100"/>
    </row>
    <row r="116" spans="1:12">
      <c r="A116" s="100"/>
      <c r="B116" s="100"/>
      <c r="C116" s="100"/>
      <c r="D116" s="100"/>
      <c r="E116" s="100"/>
      <c r="F116" s="100"/>
      <c r="G116" s="100"/>
      <c r="H116" s="100"/>
      <c r="I116" s="100"/>
      <c r="J116" s="100"/>
      <c r="K116" s="100"/>
      <c r="L116" s="100"/>
    </row>
    <row r="117" spans="1:12">
      <c r="A117" s="100"/>
      <c r="B117" s="100"/>
      <c r="C117" s="100"/>
      <c r="D117" s="100"/>
      <c r="E117" s="100"/>
      <c r="F117" s="100"/>
      <c r="G117" s="100"/>
      <c r="H117" s="100"/>
      <c r="I117" s="100"/>
      <c r="J117" s="100"/>
      <c r="K117" s="100"/>
      <c r="L117" s="100"/>
    </row>
    <row r="118" spans="1:12">
      <c r="A118" s="100"/>
      <c r="B118" s="100"/>
      <c r="C118" s="100"/>
      <c r="D118" s="100"/>
      <c r="E118" s="100"/>
      <c r="F118" s="100"/>
      <c r="G118" s="100"/>
      <c r="H118" s="100"/>
      <c r="I118" s="100"/>
      <c r="J118" s="100"/>
      <c r="K118" s="100"/>
      <c r="L118" s="100"/>
    </row>
    <row r="119" spans="1:12">
      <c r="A119" s="100"/>
      <c r="B119" s="100"/>
      <c r="C119" s="100"/>
      <c r="D119" s="100"/>
      <c r="E119" s="100"/>
      <c r="F119" s="100"/>
      <c r="G119" s="100"/>
      <c r="H119" s="100"/>
      <c r="I119" s="100"/>
      <c r="J119" s="100"/>
      <c r="K119" s="100"/>
      <c r="L119" s="100"/>
    </row>
    <row r="120" spans="1:12">
      <c r="A120" s="100"/>
      <c r="B120" s="100"/>
      <c r="C120" s="100"/>
      <c r="D120" s="100"/>
      <c r="E120" s="100"/>
      <c r="F120" s="100"/>
      <c r="G120" s="100"/>
      <c r="H120" s="100"/>
      <c r="I120" s="100"/>
      <c r="J120" s="100"/>
      <c r="K120" s="100"/>
      <c r="L120" s="100"/>
    </row>
    <row r="121" spans="1:12">
      <c r="A121" s="100"/>
      <c r="B121" s="100"/>
      <c r="C121" s="100"/>
      <c r="D121" s="100"/>
      <c r="E121" s="100"/>
      <c r="F121" s="100"/>
      <c r="G121" s="100"/>
      <c r="H121" s="100"/>
      <c r="I121" s="100"/>
      <c r="J121" s="100"/>
      <c r="K121" s="100"/>
      <c r="L121" s="100"/>
    </row>
    <row r="122" spans="1:12">
      <c r="A122" s="100"/>
      <c r="B122" s="100"/>
      <c r="C122" s="100"/>
      <c r="D122" s="100"/>
      <c r="E122" s="100"/>
      <c r="F122" s="100"/>
      <c r="G122" s="100"/>
      <c r="H122" s="100"/>
      <c r="I122" s="100"/>
      <c r="J122" s="100"/>
      <c r="K122" s="100"/>
      <c r="L122" s="100"/>
    </row>
    <row r="123" spans="1:12">
      <c r="A123" s="100"/>
      <c r="B123" s="100"/>
      <c r="C123" s="100"/>
      <c r="D123" s="100"/>
      <c r="E123" s="100"/>
      <c r="F123" s="100"/>
      <c r="G123" s="100"/>
      <c r="H123" s="100"/>
      <c r="I123" s="100"/>
      <c r="J123" s="100"/>
      <c r="K123" s="100"/>
      <c r="L123" s="100"/>
    </row>
    <row r="124" spans="1:12">
      <c r="A124" s="100"/>
      <c r="B124" s="100"/>
      <c r="C124" s="100"/>
      <c r="D124" s="100"/>
      <c r="E124" s="100"/>
      <c r="F124" s="100"/>
      <c r="G124" s="100"/>
      <c r="H124" s="100"/>
      <c r="I124" s="100"/>
      <c r="J124" s="100"/>
      <c r="K124" s="100"/>
      <c r="L124" s="100"/>
    </row>
    <row r="125" spans="1:12">
      <c r="A125" s="100"/>
      <c r="B125" s="100"/>
      <c r="C125" s="100"/>
      <c r="D125" s="100"/>
      <c r="E125" s="100"/>
      <c r="F125" s="100"/>
      <c r="G125" s="100"/>
      <c r="H125" s="100"/>
      <c r="I125" s="100"/>
      <c r="J125" s="100"/>
      <c r="K125" s="100"/>
      <c r="L125" s="100"/>
    </row>
    <row r="126" spans="1:12">
      <c r="A126" s="100"/>
      <c r="B126" s="100"/>
      <c r="C126" s="100"/>
      <c r="D126" s="100"/>
      <c r="E126" s="100"/>
      <c r="F126" s="100"/>
      <c r="G126" s="100"/>
      <c r="H126" s="100"/>
      <c r="I126" s="100"/>
      <c r="J126" s="100"/>
      <c r="K126" s="100"/>
      <c r="L126" s="100"/>
    </row>
    <row r="127" spans="1:12">
      <c r="A127" s="100"/>
      <c r="B127" s="100"/>
      <c r="C127" s="100"/>
      <c r="D127" s="100"/>
      <c r="E127" s="100"/>
      <c r="F127" s="100"/>
      <c r="G127" s="100"/>
      <c r="H127" s="100"/>
      <c r="I127" s="100"/>
      <c r="J127" s="100"/>
      <c r="K127" s="100"/>
      <c r="L127" s="100"/>
    </row>
    <row r="128" spans="1:12">
      <c r="A128" s="100"/>
      <c r="B128" s="100"/>
      <c r="C128" s="100"/>
      <c r="D128" s="100"/>
      <c r="E128" s="100"/>
      <c r="F128" s="100"/>
      <c r="G128" s="100"/>
      <c r="H128" s="100"/>
      <c r="I128" s="100"/>
      <c r="J128" s="100"/>
      <c r="K128" s="100"/>
      <c r="L128" s="100"/>
    </row>
    <row r="129" spans="1:12">
      <c r="A129" s="100"/>
      <c r="B129" s="100"/>
      <c r="C129" s="100"/>
      <c r="D129" s="100"/>
      <c r="E129" s="100"/>
      <c r="F129" s="100"/>
      <c r="G129" s="100"/>
      <c r="H129" s="100"/>
      <c r="I129" s="100"/>
      <c r="J129" s="100"/>
      <c r="K129" s="100"/>
      <c r="L129" s="100"/>
    </row>
    <row r="130" spans="1:12">
      <c r="A130" s="100"/>
      <c r="B130" s="100"/>
      <c r="C130" s="100"/>
      <c r="D130" s="100"/>
      <c r="E130" s="100"/>
      <c r="F130" s="100"/>
      <c r="G130" s="100"/>
      <c r="H130" s="100"/>
      <c r="I130" s="100"/>
      <c r="J130" s="100"/>
      <c r="K130" s="100"/>
      <c r="L130" s="100"/>
    </row>
    <row r="131" spans="1:12">
      <c r="A131" s="100"/>
      <c r="B131" s="100"/>
      <c r="C131" s="100"/>
      <c r="D131" s="100"/>
      <c r="E131" s="100"/>
      <c r="F131" s="100"/>
      <c r="G131" s="100"/>
      <c r="H131" s="100"/>
      <c r="I131" s="100"/>
      <c r="J131" s="100"/>
      <c r="K131" s="100"/>
      <c r="L131" s="100"/>
    </row>
    <row r="132" spans="1:12">
      <c r="A132" s="100"/>
      <c r="B132" s="100"/>
      <c r="C132" s="100"/>
      <c r="D132" s="100"/>
      <c r="E132" s="100"/>
      <c r="F132" s="100"/>
      <c r="G132" s="100"/>
      <c r="H132" s="100"/>
      <c r="I132" s="100"/>
      <c r="J132" s="100"/>
      <c r="K132" s="100"/>
      <c r="L132" s="100"/>
    </row>
    <row r="133" spans="1:12">
      <c r="A133" s="100"/>
      <c r="B133" s="100"/>
      <c r="C133" s="100"/>
      <c r="D133" s="100"/>
      <c r="E133" s="100"/>
      <c r="F133" s="100"/>
      <c r="G133" s="100"/>
      <c r="H133" s="100"/>
      <c r="I133" s="100"/>
      <c r="J133" s="100"/>
      <c r="K133" s="100"/>
      <c r="L133" s="100"/>
    </row>
    <row r="134" spans="1:12">
      <c r="A134" s="100"/>
      <c r="B134" s="100"/>
      <c r="C134" s="100"/>
      <c r="D134" s="100"/>
      <c r="E134" s="100"/>
      <c r="F134" s="100"/>
      <c r="G134" s="100"/>
      <c r="H134" s="100"/>
      <c r="I134" s="100"/>
      <c r="J134" s="100"/>
      <c r="K134" s="100"/>
      <c r="L134" s="100"/>
    </row>
    <row r="135" spans="1:12">
      <c r="A135" s="100"/>
      <c r="B135" s="100"/>
      <c r="C135" s="100"/>
      <c r="D135" s="100"/>
      <c r="E135" s="100"/>
      <c r="F135" s="100"/>
      <c r="G135" s="100"/>
      <c r="H135" s="100"/>
      <c r="I135" s="100"/>
      <c r="J135" s="100"/>
      <c r="K135" s="100"/>
      <c r="L135" s="100"/>
    </row>
    <row r="136" spans="1:12">
      <c r="A136" s="100"/>
      <c r="B136" s="100"/>
      <c r="C136" s="100"/>
      <c r="D136" s="100"/>
      <c r="E136" s="100"/>
      <c r="F136" s="100"/>
      <c r="G136" s="100"/>
      <c r="H136" s="100"/>
      <c r="I136" s="100"/>
      <c r="J136" s="100"/>
      <c r="K136" s="100"/>
      <c r="L136" s="100"/>
    </row>
    <row r="137" spans="1:12">
      <c r="A137" s="100"/>
      <c r="B137" s="100"/>
      <c r="C137" s="100"/>
      <c r="D137" s="100"/>
      <c r="E137" s="100"/>
      <c r="F137" s="100"/>
      <c r="G137" s="100"/>
      <c r="H137" s="100"/>
      <c r="I137" s="100"/>
      <c r="J137" s="100"/>
      <c r="K137" s="100"/>
      <c r="L137" s="100"/>
    </row>
    <row r="138" spans="1:12">
      <c r="A138" s="100"/>
      <c r="B138" s="100"/>
      <c r="C138" s="100"/>
      <c r="D138" s="100"/>
      <c r="E138" s="100"/>
      <c r="F138" s="100"/>
      <c r="G138" s="100"/>
      <c r="H138" s="100"/>
      <c r="I138" s="100"/>
      <c r="J138" s="100"/>
      <c r="K138" s="100"/>
      <c r="L138" s="100"/>
    </row>
    <row r="139" spans="1:12">
      <c r="A139" s="100"/>
      <c r="B139" s="100"/>
      <c r="C139" s="100"/>
      <c r="D139" s="100"/>
      <c r="E139" s="100"/>
      <c r="F139" s="100"/>
      <c r="G139" s="100"/>
      <c r="H139" s="100"/>
      <c r="I139" s="100"/>
      <c r="J139" s="100"/>
      <c r="K139" s="100"/>
      <c r="L139" s="100"/>
    </row>
    <row r="140" spans="1:12">
      <c r="A140" s="100"/>
      <c r="B140" s="100"/>
      <c r="C140" s="100"/>
      <c r="D140" s="100"/>
      <c r="E140" s="100"/>
      <c r="F140" s="100"/>
      <c r="G140" s="100"/>
      <c r="H140" s="100"/>
      <c r="I140" s="100"/>
      <c r="J140" s="100"/>
      <c r="K140" s="100"/>
      <c r="L140" s="100"/>
    </row>
    <row r="141" spans="1:12">
      <c r="A141" s="100"/>
      <c r="B141" s="100"/>
      <c r="C141" s="100"/>
      <c r="D141" s="100"/>
      <c r="E141" s="100"/>
      <c r="F141" s="100"/>
      <c r="G141" s="100"/>
      <c r="H141" s="100"/>
      <c r="I141" s="100"/>
      <c r="J141" s="100"/>
      <c r="K141" s="100"/>
      <c r="L141" s="100"/>
    </row>
    <row r="142" spans="1:12">
      <c r="A142" s="100"/>
      <c r="B142" s="100"/>
      <c r="C142" s="100"/>
      <c r="D142" s="100"/>
      <c r="E142" s="100"/>
      <c r="F142" s="100"/>
      <c r="G142" s="100"/>
      <c r="H142" s="100"/>
      <c r="I142" s="100"/>
      <c r="J142" s="100"/>
      <c r="K142" s="100"/>
      <c r="L142" s="100"/>
    </row>
    <row r="143" spans="1:12">
      <c r="A143" s="100"/>
      <c r="B143" s="100"/>
      <c r="C143" s="100"/>
      <c r="D143" s="100"/>
      <c r="E143" s="100"/>
      <c r="F143" s="100"/>
      <c r="G143" s="100"/>
      <c r="H143" s="100"/>
      <c r="I143" s="100"/>
      <c r="J143" s="100"/>
      <c r="K143" s="100"/>
      <c r="L143" s="100"/>
    </row>
    <row r="144" spans="1:12">
      <c r="A144" s="100"/>
      <c r="B144" s="100"/>
      <c r="C144" s="100"/>
      <c r="D144" s="100"/>
      <c r="E144" s="100"/>
      <c r="F144" s="100"/>
      <c r="G144" s="100"/>
      <c r="H144" s="100"/>
      <c r="I144" s="100"/>
      <c r="J144" s="100"/>
      <c r="K144" s="100"/>
      <c r="L144" s="100"/>
    </row>
    <row r="145" spans="1:12">
      <c r="A145" s="100"/>
      <c r="B145" s="100"/>
      <c r="C145" s="100"/>
      <c r="D145" s="100"/>
      <c r="E145" s="100"/>
      <c r="F145" s="100"/>
      <c r="G145" s="100"/>
      <c r="H145" s="100"/>
      <c r="I145" s="100"/>
      <c r="J145" s="100"/>
      <c r="K145" s="100"/>
      <c r="L145" s="100"/>
    </row>
    <row r="146" spans="1:12">
      <c r="A146" s="100"/>
      <c r="B146" s="100"/>
      <c r="C146" s="100"/>
      <c r="D146" s="100"/>
      <c r="E146" s="100"/>
      <c r="F146" s="100"/>
      <c r="G146" s="100"/>
      <c r="H146" s="100"/>
      <c r="I146" s="100"/>
      <c r="J146" s="100"/>
      <c r="K146" s="100"/>
      <c r="L146" s="100"/>
    </row>
    <row r="147" spans="1:12">
      <c r="A147" s="100"/>
      <c r="B147" s="100"/>
      <c r="C147" s="100"/>
      <c r="D147" s="100"/>
      <c r="E147" s="100"/>
      <c r="F147" s="100"/>
      <c r="G147" s="100"/>
      <c r="H147" s="100"/>
      <c r="I147" s="100"/>
      <c r="J147" s="100"/>
      <c r="K147" s="100"/>
      <c r="L147" s="100"/>
    </row>
    <row r="148" spans="1:12">
      <c r="A148" s="100"/>
      <c r="B148" s="100"/>
      <c r="C148" s="100"/>
      <c r="D148" s="100"/>
      <c r="E148" s="100"/>
      <c r="F148" s="100"/>
      <c r="G148" s="100"/>
      <c r="H148" s="100"/>
      <c r="I148" s="100"/>
      <c r="J148" s="100"/>
      <c r="K148" s="100"/>
      <c r="L148" s="100"/>
    </row>
    <row r="149" spans="1:12">
      <c r="A149" s="100"/>
      <c r="B149" s="100"/>
      <c r="C149" s="100"/>
      <c r="D149" s="100"/>
      <c r="E149" s="100"/>
      <c r="F149" s="100"/>
      <c r="G149" s="100"/>
      <c r="H149" s="100"/>
      <c r="I149" s="100"/>
      <c r="J149" s="100"/>
      <c r="K149" s="100"/>
      <c r="L149" s="100"/>
    </row>
    <row r="150" spans="1:12">
      <c r="A150" s="100"/>
      <c r="B150" s="100"/>
      <c r="C150" s="100"/>
      <c r="D150" s="100"/>
      <c r="E150" s="100"/>
      <c r="F150" s="100"/>
      <c r="G150" s="100"/>
      <c r="H150" s="100"/>
      <c r="I150" s="100"/>
      <c r="J150" s="100"/>
      <c r="K150" s="100"/>
      <c r="L150" s="100"/>
    </row>
    <row r="151" spans="1:12">
      <c r="A151" s="100"/>
      <c r="B151" s="100"/>
      <c r="C151" s="100"/>
      <c r="D151" s="100"/>
      <c r="E151" s="100"/>
      <c r="F151" s="100"/>
      <c r="G151" s="100"/>
      <c r="H151" s="100"/>
      <c r="I151" s="100"/>
      <c r="J151" s="100"/>
      <c r="K151" s="100"/>
      <c r="L151" s="100"/>
    </row>
    <row r="152" spans="1:12">
      <c r="A152" s="100"/>
      <c r="B152" s="100"/>
      <c r="C152" s="100"/>
      <c r="D152" s="100"/>
      <c r="E152" s="100"/>
      <c r="F152" s="100"/>
      <c r="G152" s="100"/>
      <c r="H152" s="100"/>
      <c r="I152" s="100"/>
      <c r="J152" s="100"/>
      <c r="K152" s="100"/>
      <c r="L152" s="100"/>
    </row>
    <row r="153" spans="1:12">
      <c r="A153" s="100"/>
      <c r="B153" s="100"/>
      <c r="C153" s="100"/>
      <c r="D153" s="100"/>
      <c r="E153" s="100"/>
      <c r="F153" s="100"/>
      <c r="G153" s="100"/>
      <c r="H153" s="100"/>
      <c r="I153" s="100"/>
      <c r="J153" s="100"/>
      <c r="K153" s="100"/>
      <c r="L153" s="100"/>
    </row>
    <row r="154" spans="1:12">
      <c r="A154" s="100"/>
      <c r="B154" s="100"/>
      <c r="C154" s="100"/>
      <c r="D154" s="100"/>
      <c r="E154" s="100"/>
      <c r="F154" s="100"/>
      <c r="G154" s="100"/>
      <c r="H154" s="100"/>
      <c r="I154" s="100"/>
      <c r="J154" s="100"/>
      <c r="K154" s="100"/>
      <c r="L154" s="100"/>
    </row>
    <row r="155" spans="1:12">
      <c r="A155" s="100"/>
      <c r="B155" s="100"/>
      <c r="C155" s="100"/>
      <c r="D155" s="100"/>
      <c r="E155" s="100"/>
      <c r="F155" s="100"/>
      <c r="G155" s="100"/>
      <c r="H155" s="100"/>
      <c r="I155" s="100"/>
      <c r="J155" s="100"/>
      <c r="K155" s="100"/>
      <c r="L155" s="100"/>
    </row>
    <row r="156" spans="1:12">
      <c r="A156" s="100"/>
      <c r="B156" s="100"/>
      <c r="C156" s="100"/>
      <c r="D156" s="100"/>
      <c r="E156" s="100"/>
      <c r="F156" s="100"/>
      <c r="G156" s="100"/>
      <c r="H156" s="100"/>
      <c r="I156" s="100"/>
      <c r="J156" s="100"/>
      <c r="K156" s="100"/>
      <c r="L156" s="100"/>
    </row>
    <row r="157" spans="1:12">
      <c r="A157" s="100"/>
      <c r="B157" s="100"/>
      <c r="C157" s="100"/>
      <c r="D157" s="100"/>
      <c r="E157" s="100"/>
      <c r="F157" s="100"/>
      <c r="G157" s="100"/>
      <c r="H157" s="100"/>
      <c r="I157" s="100"/>
      <c r="J157" s="100"/>
      <c r="K157" s="100"/>
      <c r="L157" s="100"/>
    </row>
    <row r="158" spans="1:12">
      <c r="A158" s="100"/>
      <c r="B158" s="100"/>
      <c r="C158" s="100"/>
      <c r="D158" s="100"/>
      <c r="E158" s="100"/>
      <c r="F158" s="100"/>
      <c r="G158" s="100"/>
      <c r="H158" s="100"/>
      <c r="I158" s="100"/>
      <c r="J158" s="100"/>
      <c r="K158" s="100"/>
      <c r="L158" s="100"/>
    </row>
    <row r="159" spans="1:12">
      <c r="A159" s="100"/>
      <c r="B159" s="100"/>
      <c r="C159" s="100"/>
      <c r="D159" s="100"/>
      <c r="E159" s="100"/>
      <c r="F159" s="100"/>
      <c r="G159" s="100"/>
      <c r="H159" s="100"/>
      <c r="I159" s="100"/>
      <c r="J159" s="100"/>
      <c r="K159" s="100"/>
      <c r="L159" s="100"/>
    </row>
    <row r="160" spans="1:12">
      <c r="A160" s="100"/>
      <c r="B160" s="100"/>
      <c r="C160" s="100"/>
      <c r="D160" s="100"/>
      <c r="E160" s="100"/>
      <c r="F160" s="100"/>
      <c r="G160" s="100"/>
      <c r="H160" s="100"/>
      <c r="I160" s="100"/>
      <c r="J160" s="100"/>
      <c r="K160" s="100"/>
      <c r="L160" s="100"/>
    </row>
    <row r="161" spans="1:12">
      <c r="A161" s="100"/>
      <c r="B161" s="100"/>
      <c r="C161" s="100"/>
      <c r="D161" s="100"/>
      <c r="E161" s="100"/>
      <c r="F161" s="100"/>
      <c r="G161" s="100"/>
      <c r="H161" s="100"/>
      <c r="I161" s="100"/>
      <c r="J161" s="100"/>
      <c r="K161" s="100"/>
      <c r="L161" s="100"/>
    </row>
    <row r="162" spans="1:12">
      <c r="A162" s="100"/>
      <c r="B162" s="100"/>
      <c r="C162" s="100"/>
      <c r="D162" s="100"/>
      <c r="E162" s="100"/>
      <c r="F162" s="100"/>
      <c r="G162" s="100"/>
      <c r="H162" s="100"/>
      <c r="I162" s="100"/>
      <c r="J162" s="100"/>
      <c r="K162" s="100"/>
      <c r="L162" s="100"/>
    </row>
    <row r="163" spans="1:12">
      <c r="A163" s="100"/>
      <c r="B163" s="100"/>
      <c r="C163" s="100"/>
      <c r="D163" s="100"/>
      <c r="E163" s="100"/>
      <c r="F163" s="100"/>
      <c r="G163" s="100"/>
      <c r="H163" s="100"/>
      <c r="I163" s="100"/>
      <c r="J163" s="100"/>
      <c r="K163" s="100"/>
      <c r="L163" s="100"/>
    </row>
    <row r="164" spans="1:12">
      <c r="A164" s="100"/>
      <c r="B164" s="100"/>
      <c r="C164" s="100"/>
      <c r="D164" s="100"/>
      <c r="E164" s="100"/>
      <c r="F164" s="100"/>
      <c r="G164" s="100"/>
      <c r="H164" s="100"/>
      <c r="I164" s="100"/>
      <c r="J164" s="100"/>
      <c r="K164" s="100"/>
      <c r="L164" s="100"/>
    </row>
    <row r="165" spans="1:12">
      <c r="A165" s="100"/>
      <c r="B165" s="100"/>
      <c r="C165" s="100"/>
      <c r="D165" s="100"/>
      <c r="E165" s="100"/>
      <c r="F165" s="100"/>
      <c r="G165" s="100"/>
      <c r="H165" s="100"/>
      <c r="I165" s="100"/>
      <c r="J165" s="100"/>
      <c r="K165" s="100"/>
      <c r="L165" s="100"/>
    </row>
    <row r="166" spans="1:12">
      <c r="A166" s="100"/>
      <c r="B166" s="100"/>
      <c r="C166" s="100"/>
      <c r="D166" s="100"/>
      <c r="E166" s="100"/>
      <c r="F166" s="100"/>
      <c r="G166" s="100"/>
      <c r="H166" s="100"/>
      <c r="I166" s="100"/>
      <c r="J166" s="100"/>
      <c r="K166" s="100"/>
      <c r="L166" s="100"/>
    </row>
    <row r="167" spans="1:12">
      <c r="A167" s="100"/>
      <c r="B167" s="100"/>
      <c r="C167" s="100"/>
      <c r="D167" s="100"/>
      <c r="E167" s="100"/>
      <c r="F167" s="100"/>
      <c r="G167" s="100"/>
      <c r="H167" s="100"/>
      <c r="I167" s="100"/>
      <c r="J167" s="100"/>
      <c r="K167" s="100"/>
      <c r="L167" s="100"/>
    </row>
    <row r="168" spans="1:12">
      <c r="A168" s="100"/>
      <c r="B168" s="100"/>
      <c r="C168" s="100"/>
      <c r="D168" s="100"/>
      <c r="E168" s="100"/>
      <c r="F168" s="100"/>
      <c r="G168" s="100"/>
      <c r="H168" s="100"/>
      <c r="I168" s="100"/>
      <c r="J168" s="100"/>
      <c r="K168" s="100"/>
      <c r="L168" s="100"/>
    </row>
    <row r="169" spans="1:12">
      <c r="A169" s="100"/>
      <c r="B169" s="100"/>
      <c r="C169" s="100"/>
      <c r="D169" s="100"/>
      <c r="E169" s="100"/>
      <c r="F169" s="100"/>
      <c r="G169" s="100"/>
      <c r="H169" s="100"/>
      <c r="I169" s="100"/>
      <c r="J169" s="100"/>
      <c r="K169" s="100"/>
      <c r="L169" s="100"/>
    </row>
    <row r="170" spans="1:12">
      <c r="A170" s="100"/>
      <c r="B170" s="100"/>
      <c r="C170" s="100"/>
      <c r="D170" s="100"/>
      <c r="E170" s="100"/>
      <c r="F170" s="100"/>
      <c r="G170" s="100"/>
      <c r="H170" s="100"/>
      <c r="I170" s="100"/>
      <c r="J170" s="100"/>
      <c r="K170" s="100"/>
      <c r="L170" s="100"/>
    </row>
    <row r="171" spans="1:12">
      <c r="A171" s="100"/>
      <c r="B171" s="100"/>
      <c r="C171" s="100"/>
      <c r="D171" s="100"/>
      <c r="E171" s="100"/>
      <c r="F171" s="100"/>
      <c r="G171" s="100"/>
      <c r="H171" s="100"/>
      <c r="I171" s="100"/>
      <c r="J171" s="100"/>
      <c r="K171" s="100"/>
      <c r="L171" s="100"/>
    </row>
    <row r="172" spans="1:12">
      <c r="A172" s="100"/>
      <c r="B172" s="100"/>
      <c r="C172" s="100"/>
      <c r="D172" s="100"/>
      <c r="E172" s="100"/>
      <c r="F172" s="100"/>
      <c r="G172" s="100"/>
      <c r="H172" s="100"/>
      <c r="I172" s="100"/>
      <c r="J172" s="100"/>
      <c r="K172" s="100"/>
      <c r="L172" s="100"/>
    </row>
    <row r="173" spans="1:12">
      <c r="A173" s="100"/>
      <c r="B173" s="100"/>
      <c r="C173" s="100"/>
      <c r="D173" s="100"/>
      <c r="E173" s="100"/>
      <c r="F173" s="100"/>
      <c r="G173" s="100"/>
      <c r="H173" s="100"/>
      <c r="I173" s="100"/>
      <c r="J173" s="100"/>
      <c r="K173" s="100"/>
      <c r="L173" s="100"/>
    </row>
    <row r="174" spans="1:12">
      <c r="A174" s="100"/>
      <c r="B174" s="100"/>
      <c r="C174" s="100"/>
      <c r="D174" s="100"/>
      <c r="E174" s="100"/>
      <c r="F174" s="100"/>
      <c r="G174" s="100"/>
      <c r="H174" s="100"/>
      <c r="I174" s="100"/>
      <c r="J174" s="100"/>
      <c r="K174" s="100"/>
      <c r="L174" s="100"/>
    </row>
    <row r="175" spans="1:12">
      <c r="A175" s="100"/>
      <c r="B175" s="100"/>
      <c r="C175" s="100"/>
      <c r="D175" s="100"/>
      <c r="E175" s="100"/>
      <c r="F175" s="100"/>
      <c r="G175" s="100"/>
      <c r="H175" s="100"/>
      <c r="I175" s="100"/>
      <c r="J175" s="100"/>
      <c r="K175" s="100"/>
      <c r="L175" s="100"/>
    </row>
    <row r="176" spans="1:12">
      <c r="A176" s="100"/>
      <c r="B176" s="100"/>
      <c r="C176" s="100"/>
      <c r="D176" s="100"/>
      <c r="E176" s="100"/>
      <c r="F176" s="100"/>
      <c r="G176" s="100"/>
      <c r="H176" s="100"/>
      <c r="I176" s="100"/>
      <c r="J176" s="100"/>
      <c r="K176" s="100"/>
      <c r="L176" s="100"/>
    </row>
    <row r="177" spans="1:12">
      <c r="A177" s="100"/>
      <c r="B177" s="100"/>
      <c r="C177" s="100"/>
      <c r="D177" s="100"/>
      <c r="E177" s="100"/>
      <c r="F177" s="100"/>
      <c r="G177" s="100"/>
      <c r="H177" s="100"/>
      <c r="I177" s="100"/>
      <c r="J177" s="100"/>
      <c r="K177" s="100"/>
      <c r="L177" s="100"/>
    </row>
    <row r="178" spans="1:12">
      <c r="A178" s="100"/>
      <c r="B178" s="100"/>
      <c r="C178" s="100"/>
      <c r="D178" s="100"/>
      <c r="E178" s="100"/>
      <c r="F178" s="100"/>
      <c r="G178" s="100"/>
      <c r="H178" s="100"/>
      <c r="I178" s="100"/>
      <c r="J178" s="100"/>
      <c r="K178" s="100"/>
      <c r="L178" s="100"/>
    </row>
    <row r="179" spans="1:12">
      <c r="A179" s="100"/>
      <c r="B179" s="100"/>
      <c r="C179" s="100"/>
      <c r="D179" s="100"/>
      <c r="E179" s="100"/>
      <c r="F179" s="100"/>
      <c r="G179" s="100"/>
      <c r="H179" s="100"/>
      <c r="I179" s="100"/>
      <c r="J179" s="100"/>
      <c r="K179" s="100"/>
      <c r="L179" s="100"/>
    </row>
    <row r="180" spans="1:12">
      <c r="A180" s="100"/>
      <c r="B180" s="100"/>
      <c r="C180" s="100"/>
      <c r="D180" s="100"/>
      <c r="E180" s="100"/>
      <c r="F180" s="100"/>
      <c r="G180" s="100"/>
      <c r="H180" s="100"/>
      <c r="I180" s="100"/>
      <c r="J180" s="100"/>
      <c r="K180" s="100"/>
      <c r="L180" s="100"/>
    </row>
    <row r="181" spans="1:12">
      <c r="A181" s="100"/>
      <c r="B181" s="100"/>
      <c r="C181" s="100"/>
      <c r="D181" s="100"/>
      <c r="E181" s="100"/>
      <c r="F181" s="100"/>
      <c r="G181" s="100"/>
      <c r="H181" s="100"/>
      <c r="I181" s="100"/>
      <c r="J181" s="100"/>
      <c r="K181" s="100"/>
      <c r="L181" s="100"/>
    </row>
    <row r="182" spans="1:12">
      <c r="A182" s="100"/>
      <c r="B182" s="100"/>
      <c r="C182" s="100"/>
      <c r="D182" s="100"/>
      <c r="E182" s="100"/>
      <c r="F182" s="100"/>
      <c r="G182" s="100"/>
      <c r="H182" s="100"/>
      <c r="I182" s="100"/>
      <c r="J182" s="100"/>
      <c r="K182" s="100"/>
      <c r="L182" s="100"/>
    </row>
    <row r="183" spans="1:12">
      <c r="A183" s="100"/>
      <c r="B183" s="100"/>
      <c r="C183" s="100"/>
      <c r="D183" s="100"/>
      <c r="E183" s="100"/>
      <c r="F183" s="100"/>
      <c r="G183" s="100"/>
      <c r="H183" s="100"/>
      <c r="I183" s="100"/>
      <c r="J183" s="100"/>
      <c r="K183" s="100"/>
      <c r="L183" s="100"/>
    </row>
    <row r="184" spans="1:12">
      <c r="A184" s="100"/>
      <c r="B184" s="100"/>
      <c r="C184" s="100"/>
      <c r="D184" s="100"/>
      <c r="E184" s="100"/>
      <c r="F184" s="100"/>
      <c r="G184" s="100"/>
      <c r="H184" s="100"/>
      <c r="I184" s="100"/>
      <c r="J184" s="100"/>
      <c r="K184" s="100"/>
      <c r="L184" s="100"/>
    </row>
    <row r="185" spans="1:12">
      <c r="A185" s="100"/>
      <c r="B185" s="100"/>
      <c r="C185" s="100"/>
      <c r="D185" s="100"/>
      <c r="E185" s="100"/>
      <c r="F185" s="100"/>
      <c r="G185" s="100"/>
      <c r="H185" s="100"/>
      <c r="I185" s="100"/>
      <c r="J185" s="100"/>
      <c r="K185" s="100"/>
      <c r="L185" s="100"/>
    </row>
    <row r="186" spans="1:12">
      <c r="A186" s="100"/>
      <c r="B186" s="100"/>
      <c r="C186" s="100"/>
      <c r="D186" s="100"/>
      <c r="E186" s="100"/>
      <c r="F186" s="100"/>
      <c r="G186" s="100"/>
      <c r="H186" s="100"/>
      <c r="I186" s="100"/>
      <c r="J186" s="100"/>
      <c r="K186" s="100"/>
      <c r="L186" s="100"/>
    </row>
    <row r="187" spans="1:12">
      <c r="A187" s="100"/>
      <c r="B187" s="100"/>
      <c r="C187" s="100"/>
      <c r="D187" s="100"/>
      <c r="E187" s="100"/>
      <c r="F187" s="100"/>
      <c r="G187" s="100"/>
      <c r="H187" s="100"/>
      <c r="I187" s="100"/>
      <c r="J187" s="100"/>
      <c r="K187" s="100"/>
      <c r="L187" s="100"/>
    </row>
    <row r="188" spans="1:12">
      <c r="A188" s="100"/>
      <c r="B188" s="100"/>
      <c r="C188" s="100"/>
      <c r="D188" s="100"/>
      <c r="E188" s="100"/>
      <c r="F188" s="100"/>
      <c r="G188" s="100"/>
      <c r="H188" s="100"/>
      <c r="I188" s="100"/>
      <c r="J188" s="100"/>
      <c r="K188" s="100"/>
      <c r="L188" s="100"/>
    </row>
    <row r="189" spans="1:12">
      <c r="A189" s="100"/>
      <c r="B189" s="100"/>
      <c r="C189" s="100"/>
      <c r="D189" s="100"/>
      <c r="E189" s="100"/>
      <c r="F189" s="100"/>
      <c r="G189" s="100"/>
      <c r="H189" s="100"/>
      <c r="I189" s="100"/>
      <c r="J189" s="100"/>
      <c r="K189" s="100"/>
      <c r="L189" s="100"/>
    </row>
    <row r="190" spans="1:12">
      <c r="A190" s="100"/>
      <c r="B190" s="100"/>
      <c r="C190" s="100"/>
      <c r="D190" s="100"/>
      <c r="E190" s="100"/>
      <c r="F190" s="100"/>
      <c r="G190" s="100"/>
      <c r="H190" s="100"/>
      <c r="I190" s="100"/>
      <c r="J190" s="100"/>
      <c r="K190" s="100"/>
      <c r="L190" s="100"/>
    </row>
    <row r="191" spans="1:12">
      <c r="A191" s="100"/>
      <c r="B191" s="100"/>
      <c r="C191" s="100"/>
      <c r="D191" s="100"/>
      <c r="E191" s="100"/>
      <c r="F191" s="100"/>
      <c r="G191" s="100"/>
      <c r="H191" s="100"/>
      <c r="I191" s="100"/>
      <c r="J191" s="100"/>
      <c r="K191" s="100"/>
      <c r="L191" s="100"/>
    </row>
    <row r="192" spans="1:12">
      <c r="A192" s="100"/>
      <c r="B192" s="100"/>
      <c r="C192" s="100"/>
      <c r="D192" s="100"/>
      <c r="E192" s="100"/>
      <c r="F192" s="100"/>
      <c r="G192" s="100"/>
      <c r="H192" s="100"/>
      <c r="I192" s="100"/>
      <c r="J192" s="100"/>
      <c r="K192" s="100"/>
      <c r="L192" s="100"/>
    </row>
    <row r="193" spans="1:12">
      <c r="A193" s="100"/>
      <c r="B193" s="100"/>
      <c r="C193" s="100"/>
      <c r="D193" s="100"/>
      <c r="E193" s="100"/>
      <c r="F193" s="100"/>
      <c r="G193" s="100"/>
      <c r="H193" s="100"/>
      <c r="I193" s="100"/>
      <c r="J193" s="100"/>
      <c r="K193" s="100"/>
      <c r="L193" s="100"/>
    </row>
    <row r="194" spans="1:12">
      <c r="A194" s="100"/>
      <c r="B194" s="100"/>
      <c r="C194" s="100"/>
      <c r="D194" s="100"/>
      <c r="E194" s="100"/>
      <c r="F194" s="100"/>
      <c r="G194" s="100"/>
      <c r="H194" s="100"/>
      <c r="I194" s="100"/>
      <c r="J194" s="100"/>
      <c r="K194" s="100"/>
      <c r="L194" s="100"/>
    </row>
    <row r="195" spans="1:12">
      <c r="A195" s="100"/>
      <c r="B195" s="100"/>
      <c r="C195" s="100"/>
      <c r="D195" s="100"/>
      <c r="E195" s="100"/>
      <c r="F195" s="100"/>
      <c r="G195" s="100"/>
      <c r="H195" s="100"/>
      <c r="I195" s="100"/>
      <c r="J195" s="100"/>
      <c r="K195" s="100"/>
      <c r="L195" s="100"/>
    </row>
    <row r="196" spans="1:12">
      <c r="A196" s="100"/>
      <c r="B196" s="100"/>
      <c r="C196" s="100"/>
      <c r="D196" s="100"/>
      <c r="E196" s="100"/>
      <c r="F196" s="100"/>
      <c r="G196" s="100"/>
      <c r="H196" s="100"/>
      <c r="I196" s="100"/>
      <c r="J196" s="100"/>
      <c r="K196" s="100"/>
      <c r="L196" s="100"/>
    </row>
    <row r="197" spans="1:12">
      <c r="A197" s="100"/>
      <c r="B197" s="100"/>
      <c r="C197" s="100"/>
      <c r="D197" s="100"/>
      <c r="E197" s="100"/>
      <c r="F197" s="100"/>
      <c r="G197" s="100"/>
      <c r="H197" s="100"/>
      <c r="I197" s="100"/>
      <c r="J197" s="100"/>
      <c r="K197" s="100"/>
      <c r="L197" s="100"/>
    </row>
    <row r="198" spans="1:12">
      <c r="A198" s="100"/>
      <c r="B198" s="100"/>
      <c r="C198" s="100"/>
      <c r="D198" s="100"/>
      <c r="E198" s="100"/>
      <c r="F198" s="100"/>
      <c r="G198" s="100"/>
      <c r="H198" s="100"/>
      <c r="I198" s="100"/>
      <c r="J198" s="100"/>
      <c r="K198" s="100"/>
      <c r="L198" s="100"/>
    </row>
    <row r="199" spans="1:12">
      <c r="A199" s="100"/>
      <c r="B199" s="100"/>
      <c r="C199" s="100"/>
      <c r="D199" s="100"/>
      <c r="E199" s="100"/>
      <c r="F199" s="100"/>
      <c r="G199" s="100"/>
      <c r="H199" s="100"/>
      <c r="I199" s="100"/>
      <c r="J199" s="100"/>
      <c r="K199" s="100"/>
      <c r="L199" s="100"/>
    </row>
    <row r="200" spans="1:12">
      <c r="A200" s="100"/>
      <c r="B200" s="100"/>
      <c r="C200" s="100"/>
      <c r="D200" s="100"/>
      <c r="E200" s="100"/>
      <c r="F200" s="100"/>
      <c r="G200" s="100"/>
      <c r="H200" s="100"/>
      <c r="I200" s="100"/>
      <c r="J200" s="100"/>
      <c r="K200" s="100"/>
      <c r="L200" s="100"/>
    </row>
    <row r="201" spans="1:12">
      <c r="A201" s="100"/>
      <c r="B201" s="100"/>
      <c r="C201" s="100"/>
      <c r="D201" s="100"/>
      <c r="E201" s="100"/>
      <c r="F201" s="100"/>
      <c r="G201" s="100"/>
      <c r="H201" s="100"/>
      <c r="I201" s="100"/>
      <c r="J201" s="100"/>
      <c r="K201" s="100"/>
      <c r="L201" s="100"/>
    </row>
    <row r="202" spans="1:12">
      <c r="A202" s="100"/>
      <c r="B202" s="100"/>
      <c r="C202" s="100"/>
      <c r="D202" s="100"/>
      <c r="E202" s="100"/>
      <c r="F202" s="100"/>
      <c r="G202" s="100"/>
      <c r="H202" s="100"/>
      <c r="I202" s="100"/>
      <c r="J202" s="100"/>
      <c r="K202" s="100"/>
      <c r="L202" s="100"/>
    </row>
    <row r="203" spans="1:12">
      <c r="A203" s="100"/>
      <c r="B203" s="100"/>
      <c r="C203" s="100"/>
      <c r="D203" s="100"/>
      <c r="E203" s="100"/>
      <c r="F203" s="100"/>
      <c r="G203" s="100"/>
      <c r="H203" s="100"/>
      <c r="I203" s="100"/>
      <c r="J203" s="100"/>
      <c r="K203" s="100"/>
      <c r="L203" s="100"/>
    </row>
    <row r="204" spans="1:12">
      <c r="A204" s="100"/>
      <c r="B204" s="100"/>
      <c r="C204" s="100"/>
      <c r="D204" s="100"/>
      <c r="E204" s="100"/>
      <c r="F204" s="100"/>
      <c r="G204" s="100"/>
      <c r="H204" s="100"/>
      <c r="I204" s="100"/>
      <c r="J204" s="100"/>
      <c r="K204" s="100"/>
      <c r="L204" s="100"/>
    </row>
    <row r="205" spans="1:12">
      <c r="A205" s="100"/>
      <c r="B205" s="100"/>
      <c r="C205" s="100"/>
      <c r="D205" s="100"/>
      <c r="E205" s="100"/>
      <c r="F205" s="100"/>
      <c r="G205" s="100"/>
      <c r="H205" s="100"/>
      <c r="I205" s="100"/>
      <c r="J205" s="100"/>
      <c r="K205" s="100"/>
      <c r="L205" s="100"/>
    </row>
    <row r="206" spans="1:12">
      <c r="A206" s="100"/>
      <c r="B206" s="100"/>
      <c r="C206" s="100"/>
      <c r="D206" s="100"/>
      <c r="E206" s="100"/>
      <c r="F206" s="100"/>
      <c r="G206" s="100"/>
      <c r="H206" s="100"/>
      <c r="I206" s="100"/>
      <c r="J206" s="100"/>
      <c r="K206" s="100"/>
      <c r="L206" s="100"/>
    </row>
    <row r="207" spans="1:12">
      <c r="A207" s="100"/>
      <c r="B207" s="100"/>
      <c r="C207" s="100"/>
      <c r="D207" s="100"/>
      <c r="E207" s="100"/>
      <c r="F207" s="100"/>
      <c r="G207" s="100"/>
      <c r="H207" s="100"/>
      <c r="I207" s="100"/>
      <c r="J207" s="100"/>
      <c r="K207" s="100"/>
      <c r="L207" s="100"/>
    </row>
    <row r="208" spans="1:12">
      <c r="A208" s="100"/>
      <c r="B208" s="100"/>
      <c r="C208" s="100"/>
      <c r="D208" s="100"/>
      <c r="E208" s="100"/>
      <c r="F208" s="100"/>
      <c r="G208" s="100"/>
      <c r="H208" s="100"/>
      <c r="I208" s="100"/>
      <c r="J208" s="100"/>
      <c r="K208" s="100"/>
      <c r="L208" s="100"/>
    </row>
    <row r="209" spans="1:12">
      <c r="A209" s="100"/>
      <c r="B209" s="100"/>
      <c r="C209" s="100"/>
      <c r="D209" s="100"/>
      <c r="E209" s="100"/>
      <c r="F209" s="100"/>
      <c r="G209" s="100"/>
      <c r="H209" s="100"/>
      <c r="I209" s="100"/>
      <c r="J209" s="100"/>
      <c r="K209" s="100"/>
      <c r="L209" s="100"/>
    </row>
    <row r="210" spans="1:12">
      <c r="A210" s="100"/>
      <c r="B210" s="100"/>
      <c r="C210" s="100"/>
      <c r="D210" s="100"/>
      <c r="E210" s="100"/>
      <c r="F210" s="100"/>
      <c r="G210" s="100"/>
      <c r="H210" s="100"/>
      <c r="I210" s="100"/>
      <c r="J210" s="100"/>
      <c r="K210" s="100"/>
      <c r="L210" s="100"/>
    </row>
    <row r="211" spans="1:12">
      <c r="A211" s="100"/>
      <c r="B211" s="100"/>
      <c r="C211" s="100"/>
      <c r="D211" s="100"/>
      <c r="E211" s="100"/>
      <c r="F211" s="100"/>
      <c r="G211" s="100"/>
      <c r="H211" s="100"/>
      <c r="I211" s="100"/>
      <c r="J211" s="100"/>
      <c r="K211" s="100"/>
      <c r="L211" s="100"/>
    </row>
    <row r="212" spans="1:12">
      <c r="A212" s="100"/>
      <c r="B212" s="100"/>
      <c r="C212" s="100"/>
      <c r="D212" s="100"/>
      <c r="E212" s="100"/>
      <c r="F212" s="100"/>
      <c r="G212" s="100"/>
      <c r="H212" s="100"/>
      <c r="I212" s="100"/>
      <c r="J212" s="100"/>
      <c r="K212" s="100"/>
      <c r="L212" s="100"/>
    </row>
    <row r="213" spans="1:12">
      <c r="A213" s="100"/>
      <c r="B213" s="100"/>
      <c r="C213" s="100"/>
      <c r="D213" s="100"/>
      <c r="E213" s="100"/>
      <c r="F213" s="100"/>
      <c r="G213" s="100"/>
      <c r="H213" s="100"/>
      <c r="I213" s="100"/>
      <c r="J213" s="100"/>
      <c r="K213" s="100"/>
      <c r="L213" s="100"/>
    </row>
    <row r="214" spans="1:12">
      <c r="A214" s="100"/>
      <c r="B214" s="100"/>
      <c r="C214" s="100"/>
      <c r="D214" s="100"/>
      <c r="E214" s="100"/>
      <c r="F214" s="100"/>
      <c r="G214" s="100"/>
      <c r="H214" s="100"/>
      <c r="I214" s="100"/>
      <c r="J214" s="100"/>
      <c r="K214" s="100"/>
      <c r="L214" s="100"/>
    </row>
    <row r="215" spans="1:12">
      <c r="A215" s="100"/>
      <c r="B215" s="100"/>
      <c r="C215" s="100"/>
      <c r="D215" s="100"/>
      <c r="E215" s="100"/>
      <c r="F215" s="100"/>
      <c r="G215" s="100"/>
      <c r="H215" s="100"/>
      <c r="I215" s="100"/>
      <c r="J215" s="100"/>
      <c r="K215" s="100"/>
      <c r="L215" s="100"/>
    </row>
    <row r="216" spans="1:12">
      <c r="A216" s="100"/>
      <c r="B216" s="100"/>
      <c r="C216" s="100"/>
      <c r="D216" s="100"/>
      <c r="E216" s="100"/>
      <c r="F216" s="100"/>
      <c r="G216" s="100"/>
      <c r="H216" s="100"/>
      <c r="I216" s="100"/>
      <c r="J216" s="100"/>
      <c r="K216" s="100"/>
      <c r="L216" s="100"/>
    </row>
    <row r="217" spans="1:12">
      <c r="A217" s="100"/>
      <c r="B217" s="100"/>
      <c r="C217" s="100"/>
      <c r="D217" s="100"/>
      <c r="E217" s="100"/>
      <c r="F217" s="100"/>
      <c r="G217" s="100"/>
      <c r="H217" s="100"/>
      <c r="I217" s="100"/>
      <c r="J217" s="100"/>
      <c r="K217" s="100"/>
      <c r="L217" s="100"/>
    </row>
    <row r="218" spans="1:12">
      <c r="A218" s="100"/>
      <c r="B218" s="100"/>
      <c r="C218" s="100"/>
      <c r="D218" s="100"/>
      <c r="E218" s="100"/>
      <c r="F218" s="100"/>
      <c r="G218" s="100"/>
      <c r="H218" s="100"/>
      <c r="I218" s="100"/>
      <c r="J218" s="100"/>
      <c r="K218" s="100"/>
      <c r="L218" s="100"/>
    </row>
    <row r="219" spans="1:12">
      <c r="A219" s="100"/>
      <c r="B219" s="100"/>
      <c r="C219" s="100"/>
      <c r="D219" s="100"/>
      <c r="E219" s="100"/>
      <c r="F219" s="100"/>
      <c r="G219" s="100"/>
      <c r="H219" s="100"/>
      <c r="I219" s="100"/>
      <c r="J219" s="100"/>
      <c r="K219" s="100"/>
      <c r="L219" s="100"/>
    </row>
    <row r="220" spans="1:12">
      <c r="A220" s="100"/>
      <c r="B220" s="100"/>
      <c r="C220" s="100"/>
      <c r="D220" s="100"/>
      <c r="E220" s="100"/>
      <c r="F220" s="100"/>
      <c r="G220" s="100"/>
      <c r="H220" s="100"/>
      <c r="I220" s="100"/>
      <c r="J220" s="100"/>
      <c r="K220" s="100"/>
      <c r="L220" s="100"/>
    </row>
    <row r="221" spans="1:12">
      <c r="A221" s="100"/>
      <c r="B221" s="100"/>
      <c r="C221" s="100"/>
      <c r="D221" s="100"/>
      <c r="E221" s="100"/>
      <c r="F221" s="100"/>
      <c r="G221" s="100"/>
      <c r="H221" s="100"/>
      <c r="I221" s="100"/>
      <c r="J221" s="100"/>
      <c r="K221" s="100"/>
      <c r="L221" s="100"/>
    </row>
    <row r="222" spans="1:12">
      <c r="A222" s="100"/>
      <c r="B222" s="100"/>
      <c r="C222" s="100"/>
      <c r="D222" s="100"/>
      <c r="E222" s="100"/>
      <c r="F222" s="100"/>
      <c r="G222" s="100"/>
      <c r="H222" s="100"/>
      <c r="I222" s="100"/>
      <c r="J222" s="100"/>
      <c r="K222" s="100"/>
      <c r="L222" s="100"/>
    </row>
    <row r="223" spans="1:12">
      <c r="A223" s="100"/>
      <c r="B223" s="100"/>
      <c r="C223" s="100"/>
      <c r="D223" s="100"/>
      <c r="E223" s="100"/>
      <c r="F223" s="100"/>
      <c r="G223" s="100"/>
      <c r="H223" s="100"/>
      <c r="I223" s="100"/>
      <c r="J223" s="100"/>
      <c r="K223" s="100"/>
      <c r="L223" s="100"/>
    </row>
    <row r="224" spans="1:12">
      <c r="A224" s="100"/>
      <c r="B224" s="100"/>
      <c r="C224" s="100"/>
      <c r="D224" s="100"/>
      <c r="E224" s="100"/>
      <c r="F224" s="100"/>
      <c r="G224" s="100"/>
      <c r="H224" s="100"/>
      <c r="I224" s="100"/>
      <c r="J224" s="100"/>
      <c r="K224" s="100"/>
      <c r="L224" s="100"/>
    </row>
    <row r="225" spans="1:12">
      <c r="A225" s="100"/>
      <c r="B225" s="100"/>
      <c r="C225" s="100"/>
      <c r="D225" s="100"/>
      <c r="E225" s="100"/>
      <c r="F225" s="100"/>
      <c r="G225" s="100"/>
      <c r="H225" s="100"/>
      <c r="I225" s="100"/>
      <c r="J225" s="100"/>
      <c r="K225" s="100"/>
      <c r="L225" s="100"/>
    </row>
    <row r="226" spans="1:12">
      <c r="A226" s="100"/>
      <c r="B226" s="100"/>
      <c r="C226" s="100"/>
      <c r="D226" s="100"/>
      <c r="E226" s="100"/>
      <c r="F226" s="100"/>
      <c r="G226" s="100"/>
      <c r="H226" s="100"/>
      <c r="I226" s="100"/>
      <c r="J226" s="100"/>
      <c r="K226" s="100"/>
      <c r="L226" s="100"/>
    </row>
    <row r="227" spans="1:12">
      <c r="A227" s="100"/>
      <c r="B227" s="100"/>
      <c r="C227" s="100"/>
      <c r="D227" s="100"/>
      <c r="E227" s="100"/>
      <c r="F227" s="100"/>
      <c r="G227" s="100"/>
      <c r="H227" s="100"/>
      <c r="I227" s="100"/>
      <c r="J227" s="100"/>
      <c r="K227" s="100"/>
      <c r="L227" s="100"/>
    </row>
    <row r="228" spans="1:12">
      <c r="A228" s="100"/>
      <c r="B228" s="100"/>
      <c r="C228" s="100"/>
      <c r="D228" s="100"/>
      <c r="E228" s="100"/>
      <c r="F228" s="100"/>
      <c r="G228" s="100"/>
      <c r="H228" s="100"/>
      <c r="I228" s="100"/>
      <c r="J228" s="100"/>
      <c r="K228" s="100"/>
      <c r="L228" s="100"/>
    </row>
    <row r="229" spans="1:12">
      <c r="A229" s="100"/>
      <c r="B229" s="100"/>
      <c r="C229" s="100"/>
      <c r="D229" s="100"/>
      <c r="E229" s="100"/>
      <c r="F229" s="100"/>
      <c r="G229" s="100"/>
      <c r="H229" s="100"/>
      <c r="I229" s="100"/>
      <c r="J229" s="100"/>
      <c r="K229" s="100"/>
      <c r="L229" s="100"/>
    </row>
    <row r="230" spans="1:12">
      <c r="A230" s="100"/>
      <c r="B230" s="100"/>
      <c r="C230" s="100"/>
      <c r="D230" s="100"/>
      <c r="E230" s="100"/>
      <c r="F230" s="100"/>
      <c r="G230" s="100"/>
      <c r="H230" s="100"/>
      <c r="I230" s="100"/>
      <c r="J230" s="100"/>
      <c r="K230" s="100"/>
      <c r="L230" s="100"/>
    </row>
    <row r="231" spans="1:12">
      <c r="A231" s="100"/>
      <c r="B231" s="100"/>
      <c r="C231" s="100"/>
      <c r="D231" s="100"/>
      <c r="E231" s="100"/>
      <c r="F231" s="100"/>
      <c r="G231" s="100"/>
      <c r="H231" s="100"/>
      <c r="I231" s="100"/>
      <c r="J231" s="100"/>
      <c r="K231" s="100"/>
      <c r="L231" s="100"/>
    </row>
    <row r="232" spans="1:12">
      <c r="A232" s="100"/>
      <c r="B232" s="100"/>
      <c r="C232" s="100"/>
      <c r="D232" s="100"/>
      <c r="E232" s="100"/>
      <c r="F232" s="100"/>
      <c r="G232" s="100"/>
      <c r="H232" s="100"/>
      <c r="I232" s="100"/>
      <c r="J232" s="100"/>
      <c r="K232" s="100"/>
      <c r="L232" s="100"/>
    </row>
    <row r="233" spans="1:12">
      <c r="A233" s="100"/>
      <c r="B233" s="100"/>
      <c r="C233" s="100"/>
      <c r="D233" s="100"/>
      <c r="E233" s="100"/>
      <c r="F233" s="100"/>
      <c r="G233" s="100"/>
      <c r="H233" s="100"/>
      <c r="I233" s="100"/>
      <c r="J233" s="100"/>
      <c r="K233" s="100"/>
      <c r="L233" s="100"/>
    </row>
    <row r="234" spans="1:12">
      <c r="A234" s="100"/>
      <c r="B234" s="100"/>
      <c r="C234" s="100"/>
      <c r="D234" s="100"/>
      <c r="E234" s="100"/>
      <c r="F234" s="100"/>
      <c r="G234" s="100"/>
      <c r="H234" s="100"/>
      <c r="I234" s="100"/>
      <c r="J234" s="100"/>
      <c r="K234" s="100"/>
      <c r="L234" s="100"/>
    </row>
    <row r="235" spans="1:12">
      <c r="A235" s="100"/>
      <c r="B235" s="100"/>
      <c r="C235" s="100"/>
      <c r="D235" s="100"/>
      <c r="E235" s="100"/>
      <c r="F235" s="100"/>
      <c r="G235" s="100"/>
      <c r="H235" s="100"/>
      <c r="I235" s="100"/>
      <c r="J235" s="100"/>
      <c r="K235" s="100"/>
      <c r="L235" s="100"/>
    </row>
    <row r="236" spans="1:12">
      <c r="A236" s="100"/>
      <c r="B236" s="100"/>
      <c r="C236" s="100"/>
      <c r="D236" s="100"/>
      <c r="E236" s="100"/>
      <c r="F236" s="100"/>
      <c r="G236" s="100"/>
      <c r="H236" s="100"/>
      <c r="I236" s="100"/>
      <c r="J236" s="100"/>
      <c r="K236" s="100"/>
      <c r="L236" s="100"/>
    </row>
    <row r="237" spans="1:12">
      <c r="A237" s="100"/>
      <c r="B237" s="100"/>
      <c r="C237" s="100"/>
      <c r="D237" s="100"/>
      <c r="E237" s="100"/>
      <c r="F237" s="100"/>
      <c r="G237" s="100"/>
      <c r="H237" s="100"/>
      <c r="I237" s="100"/>
      <c r="J237" s="100"/>
      <c r="K237" s="100"/>
      <c r="L237" s="100"/>
    </row>
    <row r="238" spans="1:12">
      <c r="A238" s="100"/>
      <c r="B238" s="100"/>
      <c r="C238" s="100"/>
      <c r="D238" s="100"/>
      <c r="E238" s="100"/>
      <c r="F238" s="100"/>
      <c r="G238" s="100"/>
      <c r="H238" s="100"/>
      <c r="I238" s="100"/>
      <c r="J238" s="100"/>
      <c r="K238" s="100"/>
      <c r="L238" s="100"/>
    </row>
    <row r="239" spans="1:12">
      <c r="A239" s="100"/>
      <c r="B239" s="100"/>
      <c r="C239" s="100"/>
      <c r="D239" s="100"/>
      <c r="E239" s="100"/>
      <c r="F239" s="100"/>
      <c r="G239" s="100"/>
      <c r="H239" s="100"/>
      <c r="I239" s="100"/>
      <c r="J239" s="100"/>
      <c r="K239" s="100"/>
      <c r="L239" s="100"/>
    </row>
    <row r="240" spans="1:12">
      <c r="A240" s="100"/>
      <c r="B240" s="100"/>
      <c r="C240" s="100"/>
      <c r="D240" s="100"/>
      <c r="E240" s="100"/>
      <c r="F240" s="100"/>
      <c r="G240" s="100"/>
      <c r="H240" s="100"/>
      <c r="I240" s="100"/>
      <c r="J240" s="100"/>
      <c r="K240" s="100"/>
      <c r="L240" s="100"/>
    </row>
    <row r="241" spans="1:12">
      <c r="A241" s="100"/>
      <c r="B241" s="100"/>
      <c r="C241" s="100"/>
      <c r="D241" s="100"/>
      <c r="E241" s="100"/>
      <c r="F241" s="100"/>
      <c r="G241" s="100"/>
      <c r="H241" s="100"/>
      <c r="I241" s="100"/>
      <c r="J241" s="100"/>
      <c r="K241" s="100"/>
      <c r="L241" s="100"/>
    </row>
    <row r="242" spans="1:12">
      <c r="A242" s="100"/>
      <c r="B242" s="100"/>
      <c r="C242" s="100"/>
      <c r="D242" s="100"/>
      <c r="E242" s="100"/>
      <c r="F242" s="100"/>
      <c r="G242" s="100"/>
      <c r="H242" s="100"/>
      <c r="I242" s="100"/>
      <c r="J242" s="100"/>
      <c r="K242" s="100"/>
      <c r="L242" s="100"/>
    </row>
    <row r="243" spans="1:12">
      <c r="A243" s="100"/>
      <c r="B243" s="100"/>
      <c r="C243" s="100"/>
      <c r="D243" s="100"/>
      <c r="E243" s="100"/>
      <c r="F243" s="100"/>
      <c r="G243" s="100"/>
      <c r="H243" s="100"/>
      <c r="I243" s="100"/>
      <c r="J243" s="100"/>
      <c r="K243" s="100"/>
      <c r="L243" s="100"/>
    </row>
    <row r="244" spans="1:12">
      <c r="A244" s="100"/>
      <c r="B244" s="100"/>
      <c r="C244" s="100"/>
      <c r="D244" s="100"/>
      <c r="E244" s="100"/>
      <c r="F244" s="100"/>
      <c r="G244" s="100"/>
      <c r="H244" s="100"/>
      <c r="I244" s="100"/>
      <c r="J244" s="100"/>
      <c r="K244" s="100"/>
      <c r="L244" s="100"/>
    </row>
    <row r="245" spans="1:12">
      <c r="A245" s="100"/>
      <c r="B245" s="100"/>
      <c r="C245" s="100"/>
      <c r="D245" s="100"/>
      <c r="E245" s="100"/>
      <c r="F245" s="100"/>
      <c r="G245" s="100"/>
      <c r="H245" s="100"/>
      <c r="I245" s="100"/>
      <c r="J245" s="100"/>
      <c r="K245" s="100"/>
      <c r="L245" s="100"/>
    </row>
    <row r="246" spans="1:12">
      <c r="A246" s="100"/>
      <c r="B246" s="100"/>
      <c r="C246" s="100"/>
      <c r="D246" s="100"/>
      <c r="E246" s="100"/>
      <c r="F246" s="100"/>
      <c r="G246" s="100"/>
      <c r="H246" s="100"/>
      <c r="I246" s="100"/>
      <c r="J246" s="100"/>
      <c r="K246" s="100"/>
      <c r="L246" s="100"/>
    </row>
    <row r="247" spans="1:12">
      <c r="A247" s="100"/>
      <c r="B247" s="100"/>
      <c r="C247" s="100"/>
      <c r="D247" s="100"/>
      <c r="E247" s="100"/>
      <c r="F247" s="100"/>
      <c r="G247" s="100"/>
      <c r="H247" s="100"/>
      <c r="I247" s="100"/>
      <c r="J247" s="100"/>
      <c r="K247" s="100"/>
      <c r="L247" s="100"/>
    </row>
    <row r="248" spans="1:12">
      <c r="A248" s="100"/>
      <c r="B248" s="100"/>
      <c r="C248" s="100"/>
      <c r="D248" s="100"/>
      <c r="E248" s="100"/>
      <c r="F248" s="100"/>
      <c r="G248" s="100"/>
      <c r="H248" s="100"/>
      <c r="I248" s="100"/>
      <c r="J248" s="100"/>
      <c r="K248" s="100"/>
      <c r="L248" s="100"/>
    </row>
    <row r="249" spans="1:12">
      <c r="A249" s="100"/>
      <c r="B249" s="100"/>
      <c r="C249" s="100"/>
      <c r="D249" s="100"/>
      <c r="E249" s="100"/>
      <c r="F249" s="100"/>
      <c r="G249" s="100"/>
      <c r="H249" s="100"/>
      <c r="I249" s="100"/>
      <c r="J249" s="100"/>
      <c r="K249" s="100"/>
      <c r="L249" s="100"/>
    </row>
    <row r="250" spans="1:12">
      <c r="A250" s="100"/>
      <c r="B250" s="100"/>
      <c r="C250" s="100"/>
      <c r="D250" s="100"/>
      <c r="E250" s="100"/>
      <c r="F250" s="100"/>
      <c r="G250" s="100"/>
      <c r="H250" s="100"/>
      <c r="I250" s="100"/>
      <c r="J250" s="100"/>
      <c r="K250" s="100"/>
      <c r="L250" s="100"/>
    </row>
    <row r="251" spans="1:12">
      <c r="A251" s="100"/>
      <c r="B251" s="100"/>
      <c r="C251" s="100"/>
      <c r="D251" s="100"/>
      <c r="E251" s="100"/>
      <c r="F251" s="100"/>
      <c r="G251" s="100"/>
      <c r="H251" s="100"/>
      <c r="I251" s="100"/>
      <c r="J251" s="100"/>
      <c r="K251" s="100"/>
      <c r="L251" s="100"/>
    </row>
    <row r="252" spans="1:12">
      <c r="A252" s="100"/>
      <c r="B252" s="100"/>
      <c r="C252" s="100"/>
      <c r="D252" s="100"/>
      <c r="E252" s="100"/>
      <c r="F252" s="100"/>
      <c r="G252" s="100"/>
      <c r="H252" s="100"/>
      <c r="I252" s="100"/>
      <c r="J252" s="100"/>
      <c r="K252" s="100"/>
      <c r="L252" s="100"/>
    </row>
    <row r="253" spans="1:12">
      <c r="A253" s="100"/>
      <c r="B253" s="100"/>
      <c r="C253" s="100"/>
      <c r="D253" s="100"/>
      <c r="E253" s="100"/>
      <c r="F253" s="100"/>
      <c r="G253" s="100"/>
      <c r="H253" s="100"/>
      <c r="I253" s="100"/>
      <c r="J253" s="100"/>
      <c r="K253" s="100"/>
      <c r="L253" s="100"/>
    </row>
    <row r="254" spans="1:12">
      <c r="A254" s="100"/>
      <c r="B254" s="100"/>
      <c r="C254" s="100"/>
      <c r="D254" s="100"/>
      <c r="E254" s="100"/>
      <c r="F254" s="100"/>
      <c r="G254" s="100"/>
      <c r="H254" s="100"/>
      <c r="I254" s="100"/>
      <c r="J254" s="100"/>
      <c r="K254" s="100"/>
      <c r="L254" s="100"/>
    </row>
    <row r="255" spans="1:12">
      <c r="A255" s="100"/>
      <c r="B255" s="100"/>
      <c r="C255" s="100"/>
      <c r="D255" s="100"/>
      <c r="E255" s="100"/>
      <c r="F255" s="100"/>
      <c r="G255" s="100"/>
      <c r="H255" s="100"/>
      <c r="I255" s="100"/>
      <c r="J255" s="100"/>
      <c r="K255" s="100"/>
      <c r="L255" s="100"/>
    </row>
    <row r="256" spans="1:12">
      <c r="A256" s="100"/>
      <c r="B256" s="100"/>
      <c r="C256" s="100"/>
      <c r="D256" s="100"/>
      <c r="E256" s="100"/>
      <c r="F256" s="100"/>
      <c r="G256" s="100"/>
      <c r="H256" s="100"/>
      <c r="I256" s="100"/>
      <c r="J256" s="100"/>
      <c r="K256" s="100"/>
      <c r="L256" s="100"/>
    </row>
    <row r="257" spans="1:12">
      <c r="A257" s="100"/>
      <c r="B257" s="100"/>
      <c r="C257" s="100"/>
      <c r="D257" s="100"/>
      <c r="E257" s="100"/>
      <c r="F257" s="100"/>
      <c r="G257" s="100"/>
      <c r="H257" s="100"/>
      <c r="I257" s="100"/>
      <c r="J257" s="100"/>
      <c r="K257" s="100"/>
      <c r="L257" s="100"/>
    </row>
    <row r="258" spans="1:12">
      <c r="A258" s="100"/>
      <c r="B258" s="100"/>
      <c r="C258" s="100"/>
      <c r="D258" s="100"/>
      <c r="E258" s="100"/>
      <c r="F258" s="100"/>
      <c r="G258" s="100"/>
      <c r="H258" s="100"/>
      <c r="I258" s="100"/>
      <c r="J258" s="100"/>
      <c r="K258" s="100"/>
      <c r="L258" s="100"/>
    </row>
    <row r="259" spans="1:12">
      <c r="A259" s="100"/>
      <c r="B259" s="100"/>
      <c r="C259" s="100"/>
      <c r="D259" s="100"/>
      <c r="E259" s="100"/>
      <c r="F259" s="100"/>
      <c r="G259" s="100"/>
      <c r="H259" s="100"/>
      <c r="I259" s="100"/>
      <c r="J259" s="100"/>
      <c r="K259" s="100"/>
      <c r="L259" s="100"/>
    </row>
    <row r="260" spans="1:12">
      <c r="A260" s="100"/>
      <c r="B260" s="100"/>
      <c r="C260" s="100"/>
      <c r="D260" s="100"/>
      <c r="E260" s="100"/>
      <c r="F260" s="100"/>
      <c r="G260" s="100"/>
      <c r="H260" s="100"/>
      <c r="I260" s="100"/>
      <c r="J260" s="100"/>
      <c r="K260" s="100"/>
      <c r="L260" s="100"/>
    </row>
    <row r="261" spans="1:12">
      <c r="A261" s="100"/>
      <c r="B261" s="100"/>
      <c r="C261" s="100"/>
      <c r="D261" s="100"/>
      <c r="E261" s="100"/>
      <c r="F261" s="100"/>
      <c r="G261" s="100"/>
      <c r="H261" s="100"/>
      <c r="I261" s="100"/>
      <c r="J261" s="100"/>
      <c r="K261" s="100"/>
      <c r="L261" s="100"/>
    </row>
    <row r="262" spans="1:12">
      <c r="A262" s="100"/>
      <c r="B262" s="100"/>
      <c r="C262" s="100"/>
      <c r="D262" s="100"/>
      <c r="E262" s="100"/>
      <c r="F262" s="100"/>
      <c r="G262" s="100"/>
      <c r="H262" s="100"/>
      <c r="I262" s="100"/>
      <c r="J262" s="100"/>
      <c r="K262" s="100"/>
      <c r="L262" s="100"/>
    </row>
    <row r="263" spans="1:12">
      <c r="A263" s="100"/>
      <c r="B263" s="100"/>
      <c r="C263" s="100"/>
      <c r="D263" s="100"/>
      <c r="E263" s="100"/>
      <c r="F263" s="100"/>
      <c r="G263" s="100"/>
      <c r="H263" s="100"/>
      <c r="I263" s="100"/>
      <c r="J263" s="100"/>
      <c r="K263" s="100"/>
      <c r="L263" s="100"/>
    </row>
    <row r="264" spans="1:12">
      <c r="A264" s="100"/>
      <c r="B264" s="100"/>
      <c r="C264" s="100"/>
      <c r="D264" s="100"/>
      <c r="E264" s="100"/>
      <c r="F264" s="100"/>
      <c r="G264" s="100"/>
      <c r="H264" s="100"/>
      <c r="I264" s="100"/>
      <c r="J264" s="100"/>
      <c r="K264" s="100"/>
      <c r="L264" s="100"/>
    </row>
    <row r="265" spans="1:12">
      <c r="A265" s="100"/>
      <c r="B265" s="100"/>
      <c r="C265" s="100"/>
      <c r="D265" s="100"/>
      <c r="E265" s="100"/>
      <c r="F265" s="100"/>
      <c r="G265" s="100"/>
      <c r="H265" s="100"/>
      <c r="I265" s="100"/>
      <c r="J265" s="100"/>
      <c r="K265" s="100"/>
      <c r="L265" s="100"/>
    </row>
    <row r="266" spans="1:12">
      <c r="A266" s="100"/>
      <c r="B266" s="100"/>
      <c r="C266" s="100"/>
      <c r="D266" s="100"/>
      <c r="E266" s="100"/>
      <c r="F266" s="100"/>
      <c r="G266" s="100"/>
      <c r="H266" s="100"/>
      <c r="I266" s="100"/>
      <c r="J266" s="100"/>
      <c r="K266" s="100"/>
      <c r="L266" s="100"/>
    </row>
    <row r="267" spans="1:12">
      <c r="A267" s="100"/>
      <c r="B267" s="100"/>
      <c r="C267" s="100"/>
      <c r="D267" s="100"/>
      <c r="E267" s="100"/>
      <c r="F267" s="100"/>
      <c r="G267" s="100"/>
      <c r="H267" s="100"/>
      <c r="I267" s="100"/>
      <c r="J267" s="100"/>
      <c r="K267" s="100"/>
      <c r="L267" s="100"/>
    </row>
    <row r="268" spans="1:12">
      <c r="A268" s="100"/>
      <c r="B268" s="100"/>
      <c r="C268" s="100"/>
      <c r="D268" s="100"/>
      <c r="E268" s="100"/>
      <c r="F268" s="100"/>
      <c r="G268" s="100"/>
      <c r="H268" s="100"/>
      <c r="I268" s="100"/>
      <c r="J268" s="100"/>
      <c r="K268" s="100"/>
      <c r="L268" s="100"/>
    </row>
    <row r="269" spans="1:12">
      <c r="A269" s="100"/>
      <c r="B269" s="100"/>
      <c r="C269" s="100"/>
      <c r="D269" s="100"/>
      <c r="E269" s="100"/>
      <c r="F269" s="100"/>
      <c r="G269" s="100"/>
      <c r="H269" s="100"/>
      <c r="I269" s="100"/>
      <c r="J269" s="100"/>
      <c r="K269" s="100"/>
      <c r="L269" s="100"/>
    </row>
    <row r="270" spans="1:12">
      <c r="A270" s="100"/>
      <c r="B270" s="100"/>
      <c r="C270" s="100"/>
      <c r="D270" s="100"/>
      <c r="E270" s="100"/>
      <c r="F270" s="100"/>
      <c r="G270" s="100"/>
      <c r="H270" s="100"/>
      <c r="I270" s="100"/>
      <c r="J270" s="100"/>
      <c r="K270" s="100"/>
      <c r="L270" s="100"/>
    </row>
    <row r="271" spans="1:12">
      <c r="A271" s="100"/>
      <c r="B271" s="100"/>
      <c r="C271" s="100"/>
      <c r="D271" s="100"/>
      <c r="E271" s="100"/>
      <c r="F271" s="100"/>
      <c r="G271" s="100"/>
      <c r="H271" s="100"/>
      <c r="I271" s="100"/>
      <c r="J271" s="100"/>
      <c r="K271" s="100"/>
      <c r="L271" s="100"/>
    </row>
    <row r="272" spans="1:12">
      <c r="A272" s="100"/>
      <c r="B272" s="100"/>
      <c r="C272" s="100"/>
      <c r="D272" s="100"/>
      <c r="E272" s="100"/>
      <c r="F272" s="100"/>
      <c r="G272" s="100"/>
      <c r="H272" s="100"/>
      <c r="I272" s="100"/>
      <c r="J272" s="100"/>
      <c r="K272" s="100"/>
      <c r="L272" s="100"/>
    </row>
    <row r="273" spans="1:12">
      <c r="A273" s="100"/>
      <c r="B273" s="100"/>
      <c r="C273" s="100"/>
      <c r="D273" s="100"/>
      <c r="E273" s="100"/>
      <c r="F273" s="100"/>
      <c r="G273" s="100"/>
      <c r="H273" s="100"/>
      <c r="I273" s="100"/>
      <c r="J273" s="100"/>
      <c r="K273" s="100"/>
      <c r="L273" s="100"/>
    </row>
    <row r="274" spans="1:12">
      <c r="A274" s="100"/>
      <c r="B274" s="100"/>
      <c r="C274" s="100"/>
      <c r="D274" s="100"/>
      <c r="E274" s="100"/>
      <c r="F274" s="100"/>
      <c r="G274" s="100"/>
      <c r="H274" s="100"/>
      <c r="I274" s="100"/>
      <c r="J274" s="100"/>
      <c r="K274" s="100"/>
      <c r="L274" s="100"/>
    </row>
    <row r="275" spans="1:12">
      <c r="A275" s="100"/>
      <c r="B275" s="100"/>
      <c r="C275" s="100"/>
      <c r="D275" s="100"/>
      <c r="E275" s="100"/>
      <c r="F275" s="100"/>
      <c r="G275" s="100"/>
      <c r="H275" s="100"/>
      <c r="I275" s="100"/>
      <c r="J275" s="100"/>
      <c r="K275" s="100"/>
      <c r="L275" s="100"/>
    </row>
    <row r="276" spans="1:12">
      <c r="A276" s="100"/>
      <c r="B276" s="100"/>
      <c r="C276" s="100"/>
      <c r="D276" s="100"/>
      <c r="E276" s="100"/>
      <c r="F276" s="100"/>
      <c r="G276" s="100"/>
      <c r="H276" s="100"/>
      <c r="I276" s="100"/>
      <c r="J276" s="100"/>
      <c r="K276" s="100"/>
      <c r="L276" s="100"/>
    </row>
    <row r="277" spans="1:12">
      <c r="A277" s="100"/>
      <c r="B277" s="100"/>
      <c r="C277" s="100"/>
      <c r="D277" s="100"/>
      <c r="E277" s="100"/>
      <c r="F277" s="100"/>
      <c r="G277" s="100"/>
      <c r="H277" s="100"/>
      <c r="I277" s="100"/>
      <c r="J277" s="100"/>
      <c r="K277" s="100"/>
      <c r="L277" s="100"/>
    </row>
    <row r="278" spans="1:12">
      <c r="A278" s="100"/>
      <c r="B278" s="100"/>
      <c r="C278" s="100"/>
      <c r="D278" s="100"/>
      <c r="E278" s="100"/>
      <c r="F278" s="100"/>
      <c r="G278" s="100"/>
      <c r="H278" s="100"/>
      <c r="I278" s="100"/>
      <c r="J278" s="100"/>
      <c r="K278" s="100"/>
      <c r="L278" s="100"/>
    </row>
    <row r="279" spans="1:12">
      <c r="A279" s="100"/>
      <c r="B279" s="100"/>
      <c r="C279" s="100"/>
      <c r="D279" s="100"/>
      <c r="E279" s="100"/>
      <c r="F279" s="100"/>
      <c r="G279" s="100"/>
      <c r="H279" s="100"/>
      <c r="I279" s="100"/>
      <c r="J279" s="100"/>
      <c r="K279" s="100"/>
      <c r="L279" s="100"/>
    </row>
    <row r="280" spans="1:12">
      <c r="A280" s="100"/>
      <c r="B280" s="100"/>
      <c r="C280" s="100"/>
      <c r="D280" s="100"/>
      <c r="E280" s="100"/>
      <c r="F280" s="100"/>
      <c r="G280" s="100"/>
      <c r="H280" s="100"/>
      <c r="I280" s="100"/>
      <c r="J280" s="100"/>
      <c r="K280" s="100"/>
      <c r="L280" s="100"/>
    </row>
    <row r="281" spans="1:12">
      <c r="A281" s="100"/>
      <c r="B281" s="100"/>
      <c r="C281" s="100"/>
      <c r="D281" s="100"/>
      <c r="E281" s="100"/>
      <c r="F281" s="100"/>
      <c r="G281" s="100"/>
      <c r="H281" s="100"/>
      <c r="I281" s="100"/>
      <c r="J281" s="100"/>
      <c r="K281" s="100"/>
      <c r="L281" s="100"/>
    </row>
    <row r="282" spans="1:12">
      <c r="A282" s="100"/>
      <c r="B282" s="100"/>
      <c r="C282" s="100"/>
      <c r="D282" s="100"/>
      <c r="E282" s="100"/>
      <c r="F282" s="100"/>
      <c r="G282" s="100"/>
      <c r="H282" s="100"/>
      <c r="I282" s="100"/>
      <c r="J282" s="100"/>
      <c r="K282" s="100"/>
      <c r="L282" s="100"/>
    </row>
    <row r="283" spans="1:12">
      <c r="A283" s="100"/>
      <c r="B283" s="100"/>
      <c r="C283" s="100"/>
      <c r="D283" s="100"/>
      <c r="E283" s="100"/>
      <c r="F283" s="100"/>
      <c r="G283" s="100"/>
      <c r="H283" s="100"/>
      <c r="I283" s="100"/>
      <c r="J283" s="100"/>
      <c r="K283" s="100"/>
      <c r="L283" s="100"/>
    </row>
    <row r="284" spans="1:12">
      <c r="A284" s="100"/>
      <c r="B284" s="100"/>
      <c r="C284" s="100"/>
      <c r="D284" s="100"/>
      <c r="E284" s="100"/>
      <c r="F284" s="100"/>
      <c r="G284" s="100"/>
      <c r="H284" s="100"/>
      <c r="I284" s="100"/>
      <c r="J284" s="100"/>
      <c r="K284" s="100"/>
      <c r="L284" s="100"/>
    </row>
    <row r="285" spans="1:12">
      <c r="A285" s="100"/>
      <c r="B285" s="100"/>
      <c r="C285" s="100"/>
      <c r="D285" s="100"/>
      <c r="E285" s="100"/>
      <c r="F285" s="100"/>
      <c r="G285" s="100"/>
      <c r="H285" s="100"/>
      <c r="I285" s="100"/>
      <c r="J285" s="100"/>
      <c r="K285" s="100"/>
      <c r="L285" s="100"/>
    </row>
    <row r="286" spans="1:12">
      <c r="A286" s="100"/>
      <c r="B286" s="100"/>
      <c r="C286" s="100"/>
      <c r="D286" s="100"/>
      <c r="E286" s="100"/>
      <c r="F286" s="100"/>
      <c r="G286" s="100"/>
      <c r="H286" s="100"/>
      <c r="I286" s="100"/>
      <c r="J286" s="100"/>
      <c r="K286" s="100"/>
      <c r="L286" s="100"/>
    </row>
    <row r="287" spans="1:12">
      <c r="A287" s="100"/>
      <c r="B287" s="100"/>
      <c r="C287" s="100"/>
      <c r="D287" s="100"/>
      <c r="E287" s="100"/>
      <c r="F287" s="100"/>
      <c r="G287" s="100"/>
      <c r="H287" s="100"/>
      <c r="I287" s="100"/>
      <c r="J287" s="100"/>
      <c r="K287" s="100"/>
      <c r="L287" s="100"/>
    </row>
    <row r="288" spans="1:12">
      <c r="A288" s="100"/>
      <c r="B288" s="100"/>
      <c r="C288" s="100"/>
      <c r="D288" s="100"/>
      <c r="E288" s="100"/>
      <c r="F288" s="100"/>
      <c r="G288" s="100"/>
      <c r="H288" s="100"/>
      <c r="I288" s="100"/>
      <c r="J288" s="100"/>
      <c r="K288" s="100"/>
      <c r="L288" s="100"/>
    </row>
    <row r="289" spans="1:12">
      <c r="A289" s="100"/>
      <c r="B289" s="100"/>
      <c r="C289" s="100"/>
      <c r="D289" s="100"/>
      <c r="E289" s="100"/>
      <c r="F289" s="100"/>
      <c r="G289" s="100"/>
      <c r="H289" s="100"/>
      <c r="I289" s="100"/>
      <c r="J289" s="100"/>
      <c r="K289" s="100"/>
      <c r="L289" s="100"/>
    </row>
    <row r="290" spans="1:12">
      <c r="A290" s="100"/>
      <c r="B290" s="100"/>
      <c r="C290" s="100"/>
      <c r="D290" s="100"/>
      <c r="E290" s="100"/>
      <c r="F290" s="100"/>
      <c r="G290" s="100"/>
      <c r="H290" s="100"/>
      <c r="I290" s="100"/>
      <c r="J290" s="100"/>
      <c r="K290" s="100"/>
      <c r="L290" s="100"/>
    </row>
    <row r="291" spans="1:12">
      <c r="A291" s="100"/>
      <c r="B291" s="100"/>
      <c r="C291" s="100"/>
      <c r="D291" s="100"/>
      <c r="E291" s="100"/>
      <c r="F291" s="100"/>
      <c r="G291" s="100"/>
      <c r="H291" s="100"/>
      <c r="I291" s="100"/>
      <c r="J291" s="100"/>
      <c r="K291" s="100"/>
      <c r="L291" s="100"/>
    </row>
    <row r="292" spans="1:12">
      <c r="A292" s="100"/>
      <c r="B292" s="100"/>
      <c r="C292" s="100"/>
      <c r="D292" s="100"/>
      <c r="E292" s="100"/>
      <c r="F292" s="100"/>
      <c r="G292" s="100"/>
      <c r="H292" s="100"/>
      <c r="I292" s="100"/>
      <c r="J292" s="100"/>
      <c r="K292" s="100"/>
      <c r="L292" s="100"/>
    </row>
    <row r="293" spans="1:12">
      <c r="A293" s="100"/>
      <c r="B293" s="100"/>
      <c r="C293" s="100"/>
      <c r="D293" s="100"/>
      <c r="E293" s="100"/>
      <c r="F293" s="100"/>
      <c r="G293" s="100"/>
      <c r="H293" s="100"/>
      <c r="I293" s="100"/>
      <c r="J293" s="100"/>
      <c r="K293" s="100"/>
      <c r="L293" s="100"/>
    </row>
    <row r="294" spans="1:12">
      <c r="A294" s="100"/>
      <c r="B294" s="100"/>
      <c r="C294" s="100"/>
      <c r="D294" s="100"/>
      <c r="E294" s="100"/>
      <c r="F294" s="100"/>
      <c r="G294" s="100"/>
      <c r="H294" s="100"/>
      <c r="I294" s="100"/>
      <c r="J294" s="100"/>
      <c r="K294" s="100"/>
      <c r="L294" s="100"/>
    </row>
    <row r="295" spans="1:12">
      <c r="A295" s="100"/>
      <c r="B295" s="100"/>
      <c r="C295" s="100"/>
      <c r="D295" s="100"/>
      <c r="E295" s="100"/>
      <c r="F295" s="100"/>
      <c r="G295" s="100"/>
      <c r="H295" s="100"/>
      <c r="I295" s="100"/>
      <c r="J295" s="100"/>
      <c r="K295" s="100"/>
      <c r="L295" s="100"/>
    </row>
    <row r="296" spans="1:12">
      <c r="A296" s="100"/>
      <c r="B296" s="100"/>
      <c r="C296" s="100"/>
      <c r="D296" s="100"/>
      <c r="E296" s="100"/>
      <c r="F296" s="100"/>
      <c r="G296" s="100"/>
      <c r="H296" s="100"/>
      <c r="I296" s="100"/>
      <c r="J296" s="100"/>
      <c r="K296" s="100"/>
      <c r="L296" s="100"/>
    </row>
    <row r="297" spans="1:12">
      <c r="A297" s="100"/>
      <c r="B297" s="100"/>
      <c r="C297" s="100"/>
      <c r="D297" s="100"/>
      <c r="E297" s="100"/>
      <c r="F297" s="100"/>
      <c r="G297" s="100"/>
      <c r="H297" s="100"/>
      <c r="I297" s="100"/>
      <c r="J297" s="100"/>
      <c r="K297" s="100"/>
      <c r="L297" s="100"/>
    </row>
    <row r="298" spans="1:12">
      <c r="A298" s="100"/>
      <c r="B298" s="100"/>
      <c r="C298" s="100"/>
      <c r="D298" s="100"/>
      <c r="E298" s="100"/>
      <c r="F298" s="100"/>
      <c r="G298" s="100"/>
      <c r="H298" s="100"/>
      <c r="I298" s="100"/>
      <c r="J298" s="100"/>
      <c r="K298" s="100"/>
      <c r="L298" s="100"/>
    </row>
    <row r="299" spans="1:12">
      <c r="A299" s="100"/>
      <c r="B299" s="100"/>
      <c r="C299" s="100"/>
      <c r="D299" s="100"/>
      <c r="E299" s="100"/>
      <c r="F299" s="100"/>
      <c r="G299" s="100"/>
      <c r="H299" s="100"/>
      <c r="I299" s="100"/>
      <c r="J299" s="100"/>
      <c r="K299" s="100"/>
      <c r="L299" s="100"/>
    </row>
    <row r="300" spans="1:12">
      <c r="A300" s="100"/>
      <c r="B300" s="100"/>
      <c r="C300" s="100"/>
      <c r="D300" s="100"/>
      <c r="E300" s="100"/>
      <c r="F300" s="100"/>
      <c r="G300" s="100"/>
      <c r="H300" s="100"/>
      <c r="I300" s="100"/>
      <c r="J300" s="100"/>
      <c r="K300" s="100"/>
      <c r="L300" s="100"/>
    </row>
    <row r="301" spans="1:12">
      <c r="A301" s="100"/>
      <c r="B301" s="100"/>
      <c r="C301" s="100"/>
      <c r="D301" s="100"/>
      <c r="E301" s="100"/>
      <c r="F301" s="100"/>
      <c r="G301" s="100"/>
      <c r="H301" s="100"/>
      <c r="I301" s="100"/>
      <c r="J301" s="100"/>
      <c r="K301" s="100"/>
      <c r="L301" s="100"/>
    </row>
    <row r="302" spans="1:12">
      <c r="A302" s="100"/>
      <c r="B302" s="100"/>
      <c r="C302" s="100"/>
      <c r="D302" s="100"/>
      <c r="E302" s="100"/>
      <c r="F302" s="100"/>
      <c r="G302" s="100"/>
      <c r="H302" s="100"/>
      <c r="I302" s="100"/>
      <c r="J302" s="100"/>
      <c r="K302" s="100"/>
      <c r="L302" s="100"/>
    </row>
    <row r="303" spans="1:12">
      <c r="A303" s="100"/>
      <c r="B303" s="100"/>
      <c r="C303" s="100"/>
      <c r="D303" s="100"/>
      <c r="E303" s="100"/>
      <c r="F303" s="100"/>
      <c r="G303" s="100"/>
      <c r="H303" s="100"/>
      <c r="I303" s="100"/>
      <c r="J303" s="100"/>
      <c r="K303" s="100"/>
      <c r="L303" s="100"/>
    </row>
    <row r="304" spans="1:12">
      <c r="A304" s="100"/>
      <c r="B304" s="100"/>
      <c r="C304" s="100"/>
      <c r="D304" s="100"/>
      <c r="E304" s="100"/>
      <c r="F304" s="100"/>
      <c r="G304" s="100"/>
      <c r="H304" s="100"/>
      <c r="I304" s="100"/>
      <c r="J304" s="100"/>
      <c r="K304" s="100"/>
      <c r="L304" s="100"/>
    </row>
    <row r="305" spans="1:12">
      <c r="A305" s="100"/>
      <c r="B305" s="100"/>
      <c r="C305" s="100"/>
      <c r="D305" s="100"/>
      <c r="E305" s="100"/>
      <c r="F305" s="100"/>
      <c r="G305" s="100"/>
      <c r="H305" s="100"/>
      <c r="I305" s="100"/>
      <c r="J305" s="100"/>
      <c r="K305" s="100"/>
      <c r="L305" s="100"/>
    </row>
    <row r="306" spans="1:12">
      <c r="A306" s="100"/>
      <c r="B306" s="100"/>
      <c r="C306" s="100"/>
      <c r="D306" s="100"/>
      <c r="E306" s="100"/>
      <c r="F306" s="100"/>
      <c r="G306" s="100"/>
      <c r="H306" s="100"/>
      <c r="I306" s="100"/>
      <c r="J306" s="100"/>
      <c r="K306" s="100"/>
      <c r="L306" s="100"/>
    </row>
    <row r="307" spans="1:12">
      <c r="A307" s="100"/>
      <c r="B307" s="100"/>
      <c r="C307" s="100"/>
      <c r="D307" s="100"/>
      <c r="E307" s="100"/>
      <c r="F307" s="100"/>
      <c r="G307" s="100"/>
      <c r="H307" s="100"/>
      <c r="I307" s="100"/>
      <c r="J307" s="100"/>
      <c r="K307" s="100"/>
      <c r="L307" s="100"/>
    </row>
    <row r="308" spans="1:12">
      <c r="A308" s="100"/>
      <c r="B308" s="100"/>
      <c r="C308" s="100"/>
      <c r="D308" s="100"/>
      <c r="E308" s="100"/>
      <c r="F308" s="100"/>
      <c r="G308" s="100"/>
      <c r="H308" s="100"/>
      <c r="I308" s="100"/>
      <c r="J308" s="100"/>
      <c r="K308" s="100"/>
      <c r="L308" s="100"/>
    </row>
    <row r="309" spans="1:12">
      <c r="A309" s="100"/>
      <c r="B309" s="100"/>
      <c r="C309" s="100"/>
      <c r="D309" s="100"/>
      <c r="E309" s="100"/>
      <c r="F309" s="100"/>
      <c r="G309" s="100"/>
      <c r="H309" s="100"/>
      <c r="I309" s="100"/>
      <c r="J309" s="100"/>
      <c r="K309" s="100"/>
      <c r="L309" s="100"/>
    </row>
    <row r="310" spans="1:12">
      <c r="A310" s="100"/>
      <c r="B310" s="100"/>
      <c r="C310" s="100"/>
      <c r="D310" s="100"/>
      <c r="E310" s="100"/>
      <c r="F310" s="100"/>
      <c r="G310" s="100"/>
      <c r="H310" s="100"/>
      <c r="I310" s="100"/>
      <c r="J310" s="100"/>
      <c r="K310" s="100"/>
      <c r="L310" s="100"/>
    </row>
    <row r="311" spans="1:12">
      <c r="A311" s="100"/>
      <c r="B311" s="100"/>
      <c r="C311" s="100"/>
      <c r="D311" s="100"/>
      <c r="E311" s="100"/>
      <c r="F311" s="100"/>
      <c r="G311" s="100"/>
      <c r="H311" s="100"/>
      <c r="I311" s="100"/>
      <c r="J311" s="100"/>
      <c r="K311" s="100"/>
      <c r="L311" s="100"/>
    </row>
    <row r="312" spans="1:12">
      <c r="A312" s="100"/>
      <c r="B312" s="100"/>
      <c r="C312" s="100"/>
      <c r="D312" s="100"/>
      <c r="E312" s="100"/>
      <c r="F312" s="100"/>
      <c r="G312" s="100"/>
      <c r="H312" s="100"/>
      <c r="I312" s="100"/>
      <c r="J312" s="100"/>
      <c r="K312" s="100"/>
      <c r="L312" s="100"/>
    </row>
    <row r="313" spans="1:12">
      <c r="A313" s="100"/>
      <c r="B313" s="100"/>
      <c r="C313" s="100"/>
      <c r="D313" s="100"/>
      <c r="E313" s="100"/>
      <c r="F313" s="100"/>
      <c r="G313" s="100"/>
      <c r="H313" s="100"/>
      <c r="I313" s="100"/>
      <c r="J313" s="100"/>
      <c r="K313" s="100"/>
      <c r="L313" s="100"/>
    </row>
    <row r="314" spans="1:12">
      <c r="A314" s="100"/>
      <c r="B314" s="100"/>
      <c r="C314" s="100"/>
      <c r="D314" s="100"/>
      <c r="E314" s="100"/>
      <c r="F314" s="100"/>
      <c r="G314" s="100"/>
      <c r="H314" s="100"/>
      <c r="I314" s="100"/>
      <c r="J314" s="100"/>
      <c r="K314" s="100"/>
      <c r="L314" s="100"/>
    </row>
    <row r="315" spans="1:12">
      <c r="A315" s="100"/>
      <c r="B315" s="100"/>
      <c r="C315" s="100"/>
      <c r="D315" s="100"/>
      <c r="E315" s="100"/>
      <c r="F315" s="100"/>
      <c r="G315" s="100"/>
      <c r="H315" s="100"/>
      <c r="I315" s="100"/>
      <c r="J315" s="100"/>
      <c r="K315" s="100"/>
      <c r="L315" s="100"/>
    </row>
    <row r="316" spans="1:12">
      <c r="A316" s="100"/>
      <c r="B316" s="100"/>
      <c r="C316" s="100"/>
      <c r="D316" s="100"/>
      <c r="E316" s="100"/>
      <c r="F316" s="100"/>
      <c r="G316" s="100"/>
      <c r="H316" s="100"/>
      <c r="I316" s="100"/>
      <c r="J316" s="100"/>
      <c r="K316" s="100"/>
      <c r="L316" s="100"/>
    </row>
    <row r="317" spans="1:12">
      <c r="A317" s="100"/>
      <c r="B317" s="100"/>
      <c r="C317" s="100"/>
      <c r="D317" s="100"/>
      <c r="E317" s="100"/>
      <c r="F317" s="100"/>
      <c r="G317" s="100"/>
      <c r="H317" s="100"/>
      <c r="I317" s="100"/>
      <c r="J317" s="100"/>
      <c r="K317" s="100"/>
      <c r="L317" s="100"/>
    </row>
    <row r="318" spans="1:12">
      <c r="A318" s="100"/>
      <c r="B318" s="100"/>
      <c r="C318" s="100"/>
      <c r="D318" s="100"/>
      <c r="E318" s="100"/>
      <c r="F318" s="100"/>
      <c r="G318" s="100"/>
      <c r="H318" s="100"/>
      <c r="I318" s="100"/>
      <c r="J318" s="100"/>
      <c r="K318" s="100"/>
      <c r="L318" s="100"/>
    </row>
    <row r="319" spans="1:12">
      <c r="A319" s="100"/>
      <c r="B319" s="100"/>
      <c r="C319" s="100"/>
      <c r="D319" s="100"/>
      <c r="E319" s="100"/>
      <c r="F319" s="100"/>
      <c r="G319" s="100"/>
      <c r="H319" s="100"/>
      <c r="I319" s="100"/>
      <c r="J319" s="100"/>
      <c r="K319" s="100"/>
      <c r="L319" s="100"/>
    </row>
    <row r="320" spans="1:12">
      <c r="A320" s="100"/>
      <c r="B320" s="100"/>
      <c r="C320" s="100"/>
      <c r="D320" s="100"/>
      <c r="E320" s="100"/>
      <c r="F320" s="100"/>
      <c r="G320" s="100"/>
      <c r="H320" s="100"/>
      <c r="I320" s="100"/>
      <c r="J320" s="100"/>
      <c r="K320" s="100"/>
      <c r="L320" s="100"/>
    </row>
    <row r="321" spans="1:12">
      <c r="A321" s="100"/>
      <c r="B321" s="100"/>
      <c r="C321" s="100"/>
      <c r="D321" s="100"/>
      <c r="E321" s="100"/>
      <c r="F321" s="100"/>
      <c r="G321" s="100"/>
      <c r="H321" s="100"/>
      <c r="I321" s="100"/>
      <c r="J321" s="100"/>
      <c r="K321" s="100"/>
      <c r="L321" s="100"/>
    </row>
    <row r="322" spans="1:12">
      <c r="A322" s="100"/>
      <c r="B322" s="100"/>
      <c r="C322" s="100"/>
      <c r="D322" s="100"/>
      <c r="E322" s="100"/>
      <c r="F322" s="100"/>
      <c r="G322" s="100"/>
      <c r="H322" s="100"/>
      <c r="I322" s="100"/>
      <c r="J322" s="100"/>
      <c r="K322" s="100"/>
      <c r="L322" s="100"/>
    </row>
    <row r="323" spans="1:12">
      <c r="A323" s="100"/>
      <c r="B323" s="100"/>
      <c r="C323" s="100"/>
      <c r="D323" s="100"/>
      <c r="E323" s="100"/>
      <c r="F323" s="100"/>
      <c r="G323" s="100"/>
      <c r="H323" s="100"/>
      <c r="I323" s="100"/>
      <c r="J323" s="100"/>
      <c r="K323" s="100"/>
      <c r="L323" s="100"/>
    </row>
    <row r="324" spans="1:12">
      <c r="A324" s="100"/>
      <c r="B324" s="100"/>
      <c r="C324" s="100"/>
      <c r="D324" s="100"/>
      <c r="E324" s="100"/>
      <c r="F324" s="100"/>
      <c r="G324" s="100"/>
      <c r="H324" s="100"/>
      <c r="I324" s="100"/>
      <c r="J324" s="100"/>
      <c r="K324" s="100"/>
      <c r="L324" s="100"/>
    </row>
    <row r="325" spans="1:12">
      <c r="A325" s="100"/>
      <c r="B325" s="100"/>
      <c r="C325" s="100"/>
      <c r="D325" s="100"/>
      <c r="E325" s="100"/>
      <c r="F325" s="100"/>
      <c r="G325" s="100"/>
      <c r="H325" s="100"/>
      <c r="I325" s="100"/>
      <c r="J325" s="100"/>
      <c r="K325" s="100"/>
      <c r="L325" s="100"/>
    </row>
    <row r="326" spans="1:12">
      <c r="A326" s="100"/>
      <c r="B326" s="100"/>
      <c r="C326" s="100"/>
      <c r="D326" s="100"/>
      <c r="E326" s="100"/>
      <c r="F326" s="100"/>
      <c r="G326" s="100"/>
      <c r="H326" s="100"/>
      <c r="I326" s="100"/>
      <c r="J326" s="100"/>
      <c r="K326" s="100"/>
      <c r="L326" s="100"/>
    </row>
    <row r="327" spans="1:12">
      <c r="A327" s="100"/>
      <c r="B327" s="100"/>
      <c r="C327" s="100"/>
      <c r="D327" s="100"/>
      <c r="E327" s="100"/>
      <c r="F327" s="100"/>
      <c r="G327" s="100"/>
      <c r="H327" s="100"/>
      <c r="I327" s="100"/>
      <c r="J327" s="100"/>
      <c r="K327" s="100"/>
      <c r="L327" s="100"/>
    </row>
    <row r="328" spans="1:12">
      <c r="A328" s="100"/>
      <c r="B328" s="100"/>
      <c r="C328" s="100"/>
      <c r="D328" s="100"/>
      <c r="E328" s="100"/>
      <c r="F328" s="100"/>
      <c r="G328" s="100"/>
      <c r="H328" s="100"/>
      <c r="I328" s="100"/>
      <c r="J328" s="100"/>
      <c r="K328" s="100"/>
      <c r="L328" s="100"/>
    </row>
    <row r="329" spans="1:12">
      <c r="A329" s="100"/>
      <c r="B329" s="100"/>
      <c r="C329" s="100"/>
      <c r="D329" s="100"/>
      <c r="E329" s="100"/>
      <c r="F329" s="100"/>
      <c r="G329" s="100"/>
      <c r="H329" s="100"/>
      <c r="I329" s="100"/>
      <c r="J329" s="100"/>
      <c r="K329" s="100"/>
      <c r="L329" s="100"/>
    </row>
    <row r="330" spans="1:12">
      <c r="A330" s="100"/>
      <c r="B330" s="100"/>
      <c r="C330" s="100"/>
      <c r="D330" s="100"/>
      <c r="E330" s="100"/>
      <c r="F330" s="100"/>
      <c r="G330" s="100"/>
      <c r="H330" s="100"/>
      <c r="I330" s="100"/>
      <c r="J330" s="100"/>
      <c r="K330" s="100"/>
      <c r="L330" s="100"/>
    </row>
    <row r="331" spans="1:12">
      <c r="A331" s="100"/>
      <c r="B331" s="100"/>
      <c r="C331" s="100"/>
      <c r="D331" s="100"/>
      <c r="E331" s="100"/>
      <c r="F331" s="100"/>
      <c r="G331" s="100"/>
      <c r="H331" s="100"/>
      <c r="I331" s="100"/>
      <c r="J331" s="100"/>
      <c r="K331" s="100"/>
      <c r="L331" s="100"/>
    </row>
    <row r="332" spans="1:12">
      <c r="A332" s="100"/>
      <c r="B332" s="100"/>
      <c r="C332" s="100"/>
      <c r="D332" s="100"/>
      <c r="E332" s="100"/>
      <c r="F332" s="100"/>
      <c r="G332" s="100"/>
      <c r="H332" s="100"/>
      <c r="I332" s="100"/>
      <c r="J332" s="100"/>
      <c r="K332" s="100"/>
      <c r="L332" s="100"/>
    </row>
    <row r="333" spans="1:12">
      <c r="A333" s="100"/>
      <c r="B333" s="100"/>
      <c r="C333" s="100"/>
      <c r="D333" s="100"/>
      <c r="E333" s="100"/>
      <c r="F333" s="100"/>
      <c r="G333" s="100"/>
      <c r="H333" s="100"/>
      <c r="I333" s="100"/>
      <c r="J333" s="100"/>
      <c r="K333" s="100"/>
      <c r="L333" s="100"/>
    </row>
    <row r="334" spans="1:12">
      <c r="A334" s="100"/>
      <c r="B334" s="100"/>
      <c r="C334" s="100"/>
      <c r="D334" s="100"/>
      <c r="E334" s="100"/>
      <c r="F334" s="100"/>
      <c r="G334" s="100"/>
      <c r="H334" s="100"/>
      <c r="I334" s="100"/>
      <c r="J334" s="100"/>
      <c r="K334" s="100"/>
      <c r="L334" s="100"/>
    </row>
    <row r="335" spans="1:12">
      <c r="A335" s="100"/>
      <c r="B335" s="100"/>
      <c r="C335" s="100"/>
      <c r="D335" s="100"/>
      <c r="E335" s="100"/>
      <c r="F335" s="100"/>
      <c r="G335" s="100"/>
      <c r="H335" s="100"/>
      <c r="I335" s="100"/>
      <c r="J335" s="100"/>
      <c r="K335" s="100"/>
      <c r="L335" s="100"/>
    </row>
    <row r="336" spans="1:12">
      <c r="A336" s="100"/>
      <c r="B336" s="100"/>
      <c r="C336" s="100"/>
      <c r="D336" s="100"/>
      <c r="E336" s="100"/>
      <c r="F336" s="100"/>
      <c r="G336" s="100"/>
      <c r="H336" s="100"/>
      <c r="I336" s="100"/>
      <c r="J336" s="100"/>
      <c r="K336" s="100"/>
      <c r="L336" s="100"/>
    </row>
    <row r="337" spans="1:12">
      <c r="A337" s="100"/>
      <c r="B337" s="100"/>
      <c r="C337" s="100"/>
      <c r="D337" s="100"/>
      <c r="E337" s="100"/>
      <c r="F337" s="100"/>
      <c r="G337" s="100"/>
      <c r="H337" s="100"/>
      <c r="I337" s="100"/>
      <c r="J337" s="100"/>
      <c r="K337" s="100"/>
      <c r="L337" s="100"/>
    </row>
    <row r="338" spans="1:12">
      <c r="A338" s="100"/>
      <c r="B338" s="100"/>
      <c r="C338" s="100"/>
      <c r="D338" s="100"/>
      <c r="E338" s="100"/>
      <c r="F338" s="100"/>
      <c r="G338" s="100"/>
      <c r="H338" s="100"/>
      <c r="I338" s="100"/>
      <c r="J338" s="100"/>
      <c r="K338" s="100"/>
      <c r="L338" s="100"/>
    </row>
    <row r="339" spans="1:12">
      <c r="A339" s="100"/>
      <c r="B339" s="100"/>
      <c r="C339" s="100"/>
      <c r="D339" s="100"/>
      <c r="E339" s="100"/>
      <c r="F339" s="100"/>
      <c r="G339" s="100"/>
      <c r="H339" s="100"/>
      <c r="I339" s="100"/>
      <c r="J339" s="100"/>
      <c r="K339" s="100"/>
      <c r="L339" s="100"/>
    </row>
    <row r="340" spans="1:12">
      <c r="A340" s="100"/>
      <c r="B340" s="100"/>
      <c r="C340" s="100"/>
      <c r="D340" s="100"/>
      <c r="E340" s="100"/>
      <c r="F340" s="100"/>
      <c r="G340" s="100"/>
      <c r="H340" s="100"/>
      <c r="I340" s="100"/>
      <c r="J340" s="100"/>
      <c r="K340" s="100"/>
      <c r="L340" s="100"/>
    </row>
    <row r="341" spans="1:12">
      <c r="A341" s="100"/>
      <c r="B341" s="100"/>
      <c r="C341" s="100"/>
      <c r="D341" s="100"/>
      <c r="E341" s="100"/>
      <c r="F341" s="100"/>
      <c r="G341" s="100"/>
      <c r="H341" s="100"/>
      <c r="I341" s="100"/>
      <c r="J341" s="100"/>
      <c r="K341" s="100"/>
      <c r="L341" s="100"/>
    </row>
    <row r="342" spans="1:12">
      <c r="A342" s="100"/>
      <c r="B342" s="100"/>
      <c r="C342" s="100"/>
      <c r="D342" s="100"/>
      <c r="E342" s="100"/>
      <c r="F342" s="100"/>
      <c r="G342" s="100"/>
      <c r="H342" s="100"/>
      <c r="I342" s="100"/>
      <c r="J342" s="100"/>
      <c r="K342" s="100"/>
      <c r="L342" s="100"/>
    </row>
    <row r="343" spans="1:12">
      <c r="A343" s="100"/>
      <c r="B343" s="100"/>
      <c r="C343" s="100"/>
      <c r="D343" s="100"/>
      <c r="E343" s="100"/>
      <c r="F343" s="100"/>
      <c r="G343" s="100"/>
      <c r="H343" s="100"/>
      <c r="I343" s="100"/>
      <c r="J343" s="100"/>
      <c r="K343" s="100"/>
      <c r="L343" s="100"/>
    </row>
    <row r="344" spans="1:12">
      <c r="A344" s="100"/>
      <c r="B344" s="100"/>
      <c r="C344" s="100"/>
      <c r="D344" s="100"/>
      <c r="E344" s="100"/>
      <c r="F344" s="100"/>
      <c r="G344" s="100"/>
      <c r="H344" s="100"/>
      <c r="I344" s="100"/>
      <c r="J344" s="100"/>
      <c r="K344" s="100"/>
      <c r="L344" s="100"/>
    </row>
    <row r="345" spans="1:12">
      <c r="A345" s="100"/>
      <c r="B345" s="100"/>
      <c r="C345" s="100"/>
      <c r="D345" s="100"/>
      <c r="E345" s="100"/>
      <c r="F345" s="100"/>
      <c r="G345" s="100"/>
      <c r="H345" s="100"/>
      <c r="I345" s="100"/>
      <c r="J345" s="100"/>
      <c r="K345" s="100"/>
      <c r="L345" s="100"/>
    </row>
    <row r="346" spans="1:12">
      <c r="A346" s="100"/>
      <c r="B346" s="100"/>
      <c r="C346" s="100"/>
      <c r="D346" s="100"/>
      <c r="E346" s="100"/>
      <c r="F346" s="100"/>
      <c r="G346" s="100"/>
      <c r="H346" s="100"/>
      <c r="I346" s="100"/>
      <c r="J346" s="100"/>
      <c r="K346" s="100"/>
      <c r="L346" s="100"/>
    </row>
    <row r="347" spans="1:12">
      <c r="A347" s="100"/>
      <c r="B347" s="100"/>
      <c r="C347" s="100"/>
      <c r="D347" s="100"/>
      <c r="E347" s="100"/>
      <c r="F347" s="100"/>
      <c r="G347" s="100"/>
      <c r="H347" s="100"/>
      <c r="I347" s="100"/>
      <c r="J347" s="100"/>
      <c r="K347" s="100"/>
      <c r="L347" s="100"/>
    </row>
    <row r="348" spans="1:12">
      <c r="A348" s="100"/>
      <c r="B348" s="100"/>
      <c r="C348" s="100"/>
      <c r="D348" s="100"/>
      <c r="E348" s="100"/>
      <c r="F348" s="100"/>
      <c r="G348" s="100"/>
      <c r="H348" s="100"/>
      <c r="I348" s="100"/>
      <c r="J348" s="100"/>
      <c r="K348" s="100"/>
      <c r="L348" s="100"/>
    </row>
    <row r="349" spans="1:12">
      <c r="A349" s="100"/>
      <c r="B349" s="100"/>
      <c r="C349" s="100"/>
      <c r="D349" s="100"/>
      <c r="E349" s="100"/>
      <c r="F349" s="100"/>
      <c r="G349" s="100"/>
      <c r="H349" s="100"/>
      <c r="I349" s="100"/>
      <c r="J349" s="100"/>
      <c r="K349" s="100"/>
      <c r="L349" s="100"/>
    </row>
    <row r="350" spans="1:12">
      <c r="A350" s="100"/>
      <c r="B350" s="100"/>
      <c r="C350" s="100"/>
      <c r="D350" s="100"/>
      <c r="E350" s="100"/>
      <c r="F350" s="100"/>
      <c r="G350" s="100"/>
      <c r="H350" s="100"/>
      <c r="I350" s="100"/>
      <c r="J350" s="100"/>
      <c r="K350" s="100"/>
      <c r="L350" s="100"/>
    </row>
    <row r="351" spans="1:12">
      <c r="A351" s="100"/>
      <c r="B351" s="100"/>
      <c r="C351" s="100"/>
      <c r="D351" s="100"/>
      <c r="E351" s="100"/>
      <c r="F351" s="100"/>
      <c r="G351" s="100"/>
      <c r="H351" s="100"/>
      <c r="I351" s="100"/>
      <c r="J351" s="100"/>
      <c r="K351" s="100"/>
      <c r="L351" s="100"/>
    </row>
    <row r="352" spans="1:12">
      <c r="A352" s="100"/>
      <c r="B352" s="100"/>
      <c r="C352" s="100"/>
      <c r="D352" s="100"/>
      <c r="E352" s="100"/>
      <c r="F352" s="100"/>
      <c r="G352" s="100"/>
      <c r="H352" s="100"/>
      <c r="I352" s="100"/>
      <c r="J352" s="100"/>
      <c r="K352" s="100"/>
      <c r="L352" s="100"/>
    </row>
    <row r="353" spans="1:12">
      <c r="A353" s="100"/>
      <c r="B353" s="100"/>
      <c r="C353" s="100"/>
      <c r="D353" s="100"/>
      <c r="E353" s="100"/>
      <c r="F353" s="100"/>
      <c r="G353" s="100"/>
      <c r="H353" s="100"/>
      <c r="I353" s="100"/>
      <c r="J353" s="100"/>
      <c r="K353" s="100"/>
      <c r="L353" s="100"/>
    </row>
    <row r="354" spans="1:12">
      <c r="A354" s="100"/>
      <c r="B354" s="100"/>
      <c r="C354" s="100"/>
      <c r="D354" s="100"/>
      <c r="E354" s="100"/>
      <c r="F354" s="100"/>
      <c r="G354" s="100"/>
      <c r="H354" s="100"/>
      <c r="I354" s="100"/>
      <c r="J354" s="100"/>
      <c r="K354" s="100"/>
      <c r="L354" s="100"/>
    </row>
    <row r="355" spans="1:12">
      <c r="A355" s="100"/>
      <c r="B355" s="100"/>
      <c r="C355" s="100"/>
      <c r="D355" s="100"/>
      <c r="E355" s="100"/>
      <c r="F355" s="100"/>
      <c r="G355" s="100"/>
      <c r="H355" s="100"/>
      <c r="I355" s="100"/>
      <c r="J355" s="100"/>
      <c r="K355" s="100"/>
      <c r="L355" s="100"/>
    </row>
    <row r="356" spans="1:12">
      <c r="A356" s="100"/>
      <c r="B356" s="100"/>
      <c r="C356" s="100"/>
      <c r="D356" s="100"/>
      <c r="E356" s="100"/>
      <c r="F356" s="100"/>
      <c r="G356" s="100"/>
      <c r="H356" s="100"/>
      <c r="I356" s="100"/>
      <c r="J356" s="100"/>
      <c r="K356" s="100"/>
      <c r="L356" s="100"/>
    </row>
    <row r="357" spans="1:12">
      <c r="A357" s="100"/>
      <c r="B357" s="100"/>
      <c r="C357" s="100"/>
      <c r="D357" s="100"/>
      <c r="E357" s="100"/>
      <c r="F357" s="100"/>
      <c r="G357" s="100"/>
      <c r="H357" s="100"/>
      <c r="I357" s="100"/>
      <c r="J357" s="100"/>
      <c r="K357" s="100"/>
      <c r="L357" s="100"/>
    </row>
    <row r="358" spans="1:12">
      <c r="A358" s="100"/>
      <c r="B358" s="100"/>
      <c r="C358" s="100"/>
      <c r="D358" s="100"/>
      <c r="E358" s="100"/>
      <c r="F358" s="100"/>
      <c r="G358" s="100"/>
      <c r="H358" s="100"/>
      <c r="I358" s="100"/>
      <c r="J358" s="100"/>
      <c r="K358" s="100"/>
      <c r="L358" s="100"/>
    </row>
    <row r="359" spans="1:12">
      <c r="A359" s="100"/>
      <c r="B359" s="100"/>
      <c r="C359" s="100"/>
      <c r="D359" s="100"/>
      <c r="E359" s="100"/>
      <c r="F359" s="100"/>
      <c r="G359" s="100"/>
      <c r="H359" s="100"/>
      <c r="I359" s="100"/>
      <c r="J359" s="100"/>
      <c r="K359" s="100"/>
      <c r="L359" s="100"/>
    </row>
    <row r="360" spans="1:12">
      <c r="A360" s="100"/>
      <c r="B360" s="100"/>
      <c r="C360" s="100"/>
      <c r="D360" s="100"/>
      <c r="E360" s="100"/>
      <c r="F360" s="100"/>
      <c r="G360" s="100"/>
      <c r="H360" s="100"/>
      <c r="I360" s="100"/>
      <c r="J360" s="100"/>
      <c r="K360" s="100"/>
      <c r="L360" s="100"/>
    </row>
    <row r="361" spans="1:12">
      <c r="A361" s="100"/>
      <c r="B361" s="100"/>
      <c r="C361" s="100"/>
      <c r="D361" s="100"/>
      <c r="E361" s="100"/>
      <c r="F361" s="100"/>
      <c r="G361" s="100"/>
      <c r="H361" s="100"/>
      <c r="I361" s="100"/>
      <c r="J361" s="100"/>
      <c r="K361" s="100"/>
      <c r="L361" s="100"/>
    </row>
    <row r="362" spans="1:12">
      <c r="A362" s="100"/>
      <c r="B362" s="100"/>
      <c r="C362" s="100"/>
      <c r="D362" s="100"/>
      <c r="E362" s="100"/>
      <c r="F362" s="100"/>
      <c r="G362" s="100"/>
      <c r="H362" s="100"/>
      <c r="I362" s="100"/>
      <c r="J362" s="100"/>
      <c r="K362" s="100"/>
      <c r="L362" s="100"/>
    </row>
    <row r="363" spans="1:12">
      <c r="A363" s="100"/>
      <c r="B363" s="100"/>
      <c r="C363" s="100"/>
      <c r="D363" s="100"/>
      <c r="E363" s="100"/>
      <c r="F363" s="100"/>
      <c r="G363" s="100"/>
      <c r="H363" s="100"/>
      <c r="I363" s="100"/>
      <c r="J363" s="100"/>
      <c r="K363" s="100"/>
      <c r="L363" s="100"/>
    </row>
    <row r="364" spans="1:12">
      <c r="A364" s="100"/>
      <c r="B364" s="100"/>
      <c r="C364" s="100"/>
      <c r="D364" s="100"/>
      <c r="E364" s="100"/>
      <c r="F364" s="100"/>
      <c r="G364" s="100"/>
      <c r="H364" s="100"/>
      <c r="I364" s="100"/>
      <c r="J364" s="100"/>
      <c r="K364" s="100"/>
      <c r="L364" s="100"/>
    </row>
    <row r="365" spans="1:12">
      <c r="A365" s="100"/>
      <c r="B365" s="100"/>
      <c r="C365" s="100"/>
      <c r="D365" s="100"/>
      <c r="E365" s="100"/>
      <c r="F365" s="100"/>
      <c r="G365" s="100"/>
      <c r="H365" s="100"/>
      <c r="I365" s="100"/>
      <c r="J365" s="100"/>
      <c r="K365" s="100"/>
      <c r="L365" s="100"/>
    </row>
    <row r="366" spans="1:12">
      <c r="A366" s="100"/>
      <c r="B366" s="100"/>
      <c r="C366" s="100"/>
      <c r="D366" s="100"/>
      <c r="E366" s="100"/>
      <c r="F366" s="100"/>
      <c r="G366" s="100"/>
      <c r="H366" s="100"/>
      <c r="I366" s="100"/>
      <c r="J366" s="100"/>
      <c r="K366" s="100"/>
      <c r="L366" s="100"/>
    </row>
    <row r="367" spans="1:12">
      <c r="A367" s="100"/>
      <c r="B367" s="100"/>
      <c r="C367" s="100"/>
      <c r="D367" s="100"/>
      <c r="E367" s="100"/>
      <c r="F367" s="100"/>
      <c r="G367" s="100"/>
      <c r="H367" s="100"/>
      <c r="I367" s="100"/>
      <c r="J367" s="100"/>
      <c r="K367" s="100"/>
      <c r="L367" s="100"/>
    </row>
    <row r="368" spans="1:12">
      <c r="A368" s="100"/>
      <c r="B368" s="100"/>
      <c r="C368" s="100"/>
      <c r="D368" s="100"/>
      <c r="E368" s="100"/>
      <c r="F368" s="100"/>
      <c r="G368" s="100"/>
      <c r="H368" s="100"/>
      <c r="I368" s="100"/>
      <c r="J368" s="100"/>
      <c r="K368" s="100"/>
      <c r="L368" s="100"/>
    </row>
    <row r="369" spans="1:12">
      <c r="A369" s="100"/>
      <c r="B369" s="100"/>
      <c r="C369" s="100"/>
      <c r="D369" s="100"/>
      <c r="E369" s="100"/>
      <c r="F369" s="100"/>
      <c r="G369" s="100"/>
      <c r="H369" s="100"/>
      <c r="I369" s="100"/>
      <c r="J369" s="100"/>
      <c r="K369" s="100"/>
      <c r="L369" s="100"/>
    </row>
    <row r="370" spans="1:12">
      <c r="A370" s="100"/>
      <c r="B370" s="100"/>
      <c r="C370" s="100"/>
      <c r="D370" s="100"/>
      <c r="E370" s="100"/>
      <c r="F370" s="100"/>
      <c r="G370" s="100"/>
      <c r="H370" s="100"/>
      <c r="I370" s="100"/>
      <c r="J370" s="100"/>
      <c r="K370" s="100"/>
      <c r="L370" s="100"/>
    </row>
    <row r="371" spans="1:12">
      <c r="A371" s="100"/>
      <c r="B371" s="100"/>
      <c r="C371" s="100"/>
      <c r="D371" s="100"/>
      <c r="E371" s="100"/>
      <c r="F371" s="100"/>
      <c r="G371" s="100"/>
      <c r="H371" s="100"/>
      <c r="I371" s="100"/>
      <c r="J371" s="100"/>
      <c r="K371" s="100"/>
      <c r="L371" s="100"/>
    </row>
    <row r="372" spans="1:12">
      <c r="A372" s="100"/>
      <c r="B372" s="100"/>
      <c r="C372" s="100"/>
      <c r="D372" s="100"/>
      <c r="E372" s="100"/>
      <c r="F372" s="100"/>
      <c r="G372" s="100"/>
      <c r="H372" s="100"/>
      <c r="I372" s="100"/>
      <c r="J372" s="100"/>
      <c r="K372" s="100"/>
      <c r="L372" s="100"/>
    </row>
    <row r="373" spans="1:12">
      <c r="A373" s="100"/>
      <c r="B373" s="100"/>
      <c r="C373" s="100"/>
      <c r="D373" s="100"/>
      <c r="E373" s="100"/>
      <c r="F373" s="100"/>
      <c r="G373" s="100"/>
      <c r="H373" s="100"/>
      <c r="I373" s="100"/>
      <c r="J373" s="100"/>
      <c r="K373" s="100"/>
      <c r="L373" s="100"/>
    </row>
    <row r="374" spans="1:12">
      <c r="A374" s="100"/>
      <c r="B374" s="100"/>
      <c r="C374" s="100"/>
      <c r="D374" s="100"/>
      <c r="E374" s="100"/>
      <c r="F374" s="100"/>
      <c r="G374" s="100"/>
      <c r="H374" s="100"/>
      <c r="I374" s="100"/>
      <c r="J374" s="100"/>
      <c r="K374" s="100"/>
      <c r="L374" s="100"/>
    </row>
    <row r="375" spans="1:12">
      <c r="A375" s="100"/>
      <c r="B375" s="100"/>
      <c r="C375" s="100"/>
      <c r="D375" s="100"/>
      <c r="E375" s="100"/>
      <c r="F375" s="100"/>
      <c r="G375" s="100"/>
      <c r="H375" s="100"/>
      <c r="I375" s="100"/>
      <c r="J375" s="100"/>
      <c r="K375" s="100"/>
      <c r="L375" s="100"/>
    </row>
    <row r="376" spans="1:12">
      <c r="A376" s="100"/>
      <c r="B376" s="100"/>
      <c r="C376" s="100"/>
      <c r="D376" s="100"/>
      <c r="E376" s="100"/>
      <c r="F376" s="100"/>
      <c r="G376" s="100"/>
      <c r="H376" s="100"/>
      <c r="I376" s="100"/>
      <c r="J376" s="100"/>
      <c r="K376" s="100"/>
      <c r="L376" s="100"/>
    </row>
    <row r="377" spans="1:12">
      <c r="A377" s="100"/>
      <c r="B377" s="100"/>
      <c r="C377" s="100"/>
      <c r="D377" s="100"/>
      <c r="E377" s="100"/>
      <c r="F377" s="100"/>
      <c r="G377" s="100"/>
      <c r="H377" s="100"/>
      <c r="I377" s="100"/>
      <c r="J377" s="100"/>
      <c r="K377" s="100"/>
      <c r="L377" s="100"/>
    </row>
    <row r="378" spans="1:12">
      <c r="A378" s="100"/>
      <c r="B378" s="100"/>
      <c r="C378" s="100"/>
      <c r="D378" s="100"/>
      <c r="E378" s="100"/>
      <c r="F378" s="100"/>
      <c r="G378" s="100"/>
      <c r="H378" s="100"/>
      <c r="I378" s="100"/>
      <c r="J378" s="100"/>
      <c r="K378" s="100"/>
      <c r="L378" s="100"/>
    </row>
    <row r="379" spans="1:12">
      <c r="A379" s="100"/>
      <c r="B379" s="100"/>
      <c r="C379" s="100"/>
      <c r="D379" s="100"/>
      <c r="E379" s="100"/>
      <c r="F379" s="100"/>
      <c r="G379" s="100"/>
      <c r="H379" s="100"/>
      <c r="I379" s="100"/>
      <c r="J379" s="100"/>
      <c r="K379" s="100"/>
      <c r="L379" s="100"/>
    </row>
    <row r="380" spans="1:12">
      <c r="A380" s="100"/>
      <c r="B380" s="100"/>
      <c r="C380" s="100"/>
      <c r="D380" s="100"/>
      <c r="E380" s="100"/>
      <c r="F380" s="100"/>
      <c r="G380" s="100"/>
      <c r="H380" s="100"/>
      <c r="I380" s="100"/>
      <c r="J380" s="100"/>
      <c r="K380" s="100"/>
      <c r="L380" s="100"/>
    </row>
    <row r="381" spans="1:12">
      <c r="A381" s="100"/>
      <c r="B381" s="100"/>
      <c r="C381" s="100"/>
      <c r="D381" s="100"/>
      <c r="E381" s="100"/>
      <c r="F381" s="100"/>
      <c r="G381" s="100"/>
      <c r="H381" s="100"/>
      <c r="I381" s="100"/>
      <c r="J381" s="100"/>
      <c r="K381" s="100"/>
      <c r="L381" s="100"/>
    </row>
    <row r="382" spans="1:12">
      <c r="A382" s="100"/>
      <c r="B382" s="100"/>
      <c r="C382" s="100"/>
      <c r="D382" s="100"/>
      <c r="E382" s="100"/>
      <c r="F382" s="100"/>
      <c r="G382" s="100"/>
      <c r="H382" s="100"/>
      <c r="I382" s="100"/>
      <c r="J382" s="100"/>
      <c r="K382" s="100"/>
      <c r="L382" s="100"/>
    </row>
    <row r="383" spans="1:12">
      <c r="A383" s="100"/>
      <c r="B383" s="100"/>
      <c r="C383" s="100"/>
      <c r="D383" s="100"/>
      <c r="E383" s="100"/>
      <c r="F383" s="100"/>
      <c r="G383" s="100"/>
      <c r="H383" s="100"/>
      <c r="I383" s="100"/>
      <c r="J383" s="100"/>
      <c r="K383" s="100"/>
      <c r="L383" s="100"/>
    </row>
    <row r="384" spans="1:12">
      <c r="A384" s="100"/>
      <c r="B384" s="100"/>
      <c r="C384" s="100"/>
      <c r="D384" s="100"/>
      <c r="E384" s="100"/>
      <c r="F384" s="100"/>
      <c r="G384" s="100"/>
      <c r="H384" s="100"/>
      <c r="I384" s="100"/>
      <c r="J384" s="100"/>
      <c r="K384" s="100"/>
      <c r="L384" s="100"/>
    </row>
    <row r="385" spans="1:12">
      <c r="A385" s="100"/>
      <c r="B385" s="100"/>
      <c r="C385" s="100"/>
      <c r="D385" s="100"/>
      <c r="E385" s="100"/>
      <c r="F385" s="100"/>
      <c r="G385" s="100"/>
      <c r="H385" s="100"/>
      <c r="I385" s="100"/>
      <c r="J385" s="100"/>
      <c r="K385" s="100"/>
      <c r="L385" s="100"/>
    </row>
    <row r="386" spans="1:12">
      <c r="A386" s="100"/>
      <c r="B386" s="100"/>
      <c r="C386" s="100"/>
      <c r="D386" s="100"/>
      <c r="E386" s="100"/>
      <c r="F386" s="100"/>
      <c r="G386" s="100"/>
      <c r="H386" s="100"/>
      <c r="I386" s="100"/>
      <c r="J386" s="100"/>
      <c r="K386" s="100"/>
      <c r="L386" s="100"/>
    </row>
    <row r="387" spans="1:12">
      <c r="A387" s="100"/>
      <c r="B387" s="100"/>
      <c r="C387" s="100"/>
      <c r="D387" s="100"/>
      <c r="E387" s="100"/>
      <c r="F387" s="100"/>
      <c r="G387" s="100"/>
      <c r="H387" s="100"/>
      <c r="I387" s="100"/>
      <c r="J387" s="100"/>
      <c r="K387" s="100"/>
      <c r="L387" s="100"/>
    </row>
    <row r="388" spans="1:12">
      <c r="A388" s="100"/>
      <c r="B388" s="100"/>
      <c r="C388" s="100"/>
      <c r="D388" s="100"/>
      <c r="E388" s="100"/>
      <c r="F388" s="100"/>
      <c r="G388" s="100"/>
      <c r="H388" s="100"/>
      <c r="I388" s="100"/>
      <c r="J388" s="100"/>
      <c r="K388" s="100"/>
      <c r="L388" s="100"/>
    </row>
    <row r="389" spans="1:12">
      <c r="A389" s="100"/>
      <c r="B389" s="100"/>
      <c r="C389" s="100"/>
      <c r="D389" s="100"/>
      <c r="E389" s="100"/>
      <c r="F389" s="100"/>
      <c r="G389" s="100"/>
      <c r="H389" s="100"/>
      <c r="I389" s="100"/>
      <c r="J389" s="100"/>
      <c r="K389" s="100"/>
      <c r="L389" s="100"/>
    </row>
    <row r="390" spans="1:12">
      <c r="A390" s="100"/>
      <c r="B390" s="100"/>
      <c r="C390" s="100"/>
      <c r="D390" s="100"/>
      <c r="E390" s="100"/>
      <c r="F390" s="100"/>
      <c r="G390" s="100"/>
      <c r="H390" s="100"/>
      <c r="I390" s="100"/>
      <c r="J390" s="100"/>
      <c r="K390" s="100"/>
      <c r="L390" s="100"/>
    </row>
    <row r="391" spans="1:12">
      <c r="A391" s="100"/>
      <c r="B391" s="100"/>
      <c r="C391" s="100"/>
      <c r="D391" s="100"/>
      <c r="E391" s="100"/>
      <c r="F391" s="100"/>
      <c r="G391" s="100"/>
      <c r="H391" s="100"/>
      <c r="I391" s="100"/>
      <c r="J391" s="100"/>
      <c r="K391" s="100"/>
      <c r="L391" s="100"/>
    </row>
    <row r="392" spans="1:12">
      <c r="A392" s="100"/>
      <c r="B392" s="100"/>
      <c r="C392" s="100"/>
      <c r="D392" s="100"/>
      <c r="E392" s="100"/>
      <c r="F392" s="100"/>
      <c r="G392" s="100"/>
      <c r="H392" s="100"/>
      <c r="I392" s="100"/>
      <c r="J392" s="100"/>
      <c r="K392" s="100"/>
      <c r="L392" s="100"/>
    </row>
    <row r="393" spans="1:12">
      <c r="A393" s="100"/>
      <c r="B393" s="100"/>
      <c r="C393" s="100"/>
      <c r="D393" s="100"/>
      <c r="E393" s="100"/>
      <c r="F393" s="100"/>
      <c r="G393" s="100"/>
      <c r="H393" s="100"/>
      <c r="I393" s="100"/>
      <c r="J393" s="100"/>
      <c r="K393" s="100"/>
      <c r="L393" s="100"/>
    </row>
    <row r="394" spans="1:12">
      <c r="A394" s="100"/>
      <c r="B394" s="100"/>
      <c r="C394" s="100"/>
      <c r="D394" s="100"/>
      <c r="E394" s="100"/>
      <c r="F394" s="100"/>
      <c r="G394" s="100"/>
      <c r="H394" s="100"/>
      <c r="I394" s="100"/>
      <c r="J394" s="100"/>
      <c r="K394" s="100"/>
      <c r="L394" s="100"/>
    </row>
    <row r="395" spans="1:12">
      <c r="A395" s="100"/>
      <c r="B395" s="100"/>
      <c r="C395" s="100"/>
      <c r="D395" s="100"/>
      <c r="E395" s="100"/>
      <c r="F395" s="100"/>
      <c r="G395" s="100"/>
      <c r="H395" s="100"/>
      <c r="I395" s="100"/>
      <c r="J395" s="100"/>
      <c r="K395" s="100"/>
      <c r="L395" s="100"/>
    </row>
    <row r="396" spans="1:12">
      <c r="A396" s="100"/>
      <c r="B396" s="100"/>
      <c r="C396" s="100"/>
      <c r="D396" s="100"/>
      <c r="E396" s="100"/>
      <c r="F396" s="100"/>
      <c r="G396" s="100"/>
      <c r="H396" s="100"/>
      <c r="I396" s="100"/>
      <c r="J396" s="100"/>
      <c r="K396" s="100"/>
      <c r="L396" s="100"/>
    </row>
    <row r="397" spans="1:12">
      <c r="A397" s="100"/>
      <c r="B397" s="100"/>
      <c r="C397" s="100"/>
      <c r="D397" s="100"/>
      <c r="E397" s="100"/>
      <c r="F397" s="100"/>
      <c r="G397" s="100"/>
      <c r="H397" s="100"/>
      <c r="I397" s="100"/>
      <c r="J397" s="100"/>
      <c r="K397" s="100"/>
      <c r="L397" s="100"/>
    </row>
    <row r="398" spans="1:12">
      <c r="A398" s="100"/>
      <c r="B398" s="100"/>
      <c r="C398" s="100"/>
      <c r="D398" s="100"/>
      <c r="E398" s="100"/>
      <c r="F398" s="100"/>
      <c r="G398" s="100"/>
      <c r="H398" s="100"/>
      <c r="I398" s="100"/>
      <c r="J398" s="100"/>
      <c r="K398" s="100"/>
      <c r="L398" s="100"/>
    </row>
    <row r="399" spans="1:12">
      <c r="A399" s="100"/>
      <c r="B399" s="100"/>
      <c r="C399" s="100"/>
      <c r="D399" s="100"/>
      <c r="E399" s="100"/>
      <c r="F399" s="100"/>
      <c r="G399" s="100"/>
      <c r="H399" s="100"/>
      <c r="I399" s="100"/>
      <c r="J399" s="100"/>
      <c r="K399" s="100"/>
      <c r="L399" s="100"/>
    </row>
    <row r="400" spans="1:12">
      <c r="A400" s="100"/>
      <c r="B400" s="100"/>
      <c r="C400" s="100"/>
      <c r="D400" s="100"/>
      <c r="E400" s="100"/>
      <c r="F400" s="100"/>
      <c r="G400" s="100"/>
      <c r="H400" s="100"/>
      <c r="I400" s="100"/>
      <c r="J400" s="100"/>
      <c r="K400" s="100"/>
      <c r="L400" s="100"/>
    </row>
    <row r="401" spans="1:12">
      <c r="A401" s="100"/>
      <c r="B401" s="100"/>
      <c r="C401" s="100"/>
      <c r="D401" s="100"/>
      <c r="E401" s="100"/>
      <c r="F401" s="100"/>
      <c r="G401" s="100"/>
      <c r="H401" s="100"/>
      <c r="I401" s="100"/>
      <c r="J401" s="100"/>
      <c r="K401" s="100"/>
      <c r="L401" s="100"/>
    </row>
    <row r="402" spans="1:12">
      <c r="A402" s="100"/>
      <c r="B402" s="100"/>
      <c r="C402" s="100"/>
      <c r="D402" s="100"/>
      <c r="E402" s="100"/>
      <c r="F402" s="100"/>
      <c r="G402" s="100"/>
      <c r="H402" s="100"/>
      <c r="I402" s="100"/>
      <c r="J402" s="100"/>
      <c r="K402" s="100"/>
      <c r="L402" s="100"/>
    </row>
    <row r="403" spans="1:12">
      <c r="A403" s="100"/>
      <c r="B403" s="100"/>
      <c r="C403" s="100"/>
      <c r="D403" s="100"/>
      <c r="E403" s="100"/>
      <c r="F403" s="100"/>
      <c r="G403" s="100"/>
      <c r="H403" s="100"/>
      <c r="I403" s="100"/>
      <c r="J403" s="100"/>
      <c r="K403" s="100"/>
      <c r="L403" s="100"/>
    </row>
  </sheetData>
  <mergeCells count="40">
    <mergeCell ref="D32:D35"/>
    <mergeCell ref="D28:D31"/>
    <mergeCell ref="A32:C32"/>
    <mergeCell ref="A34:C34"/>
    <mergeCell ref="A35:C35"/>
    <mergeCell ref="A29:C29"/>
    <mergeCell ref="A30:C30"/>
    <mergeCell ref="A31:C31"/>
    <mergeCell ref="A33:C33"/>
    <mergeCell ref="A28:C28"/>
    <mergeCell ref="D14:D20"/>
    <mergeCell ref="B8:C8"/>
    <mergeCell ref="B10:C10"/>
    <mergeCell ref="B11:C11"/>
    <mergeCell ref="B13:C13"/>
    <mergeCell ref="B15:C15"/>
    <mergeCell ref="B16:C16"/>
    <mergeCell ref="B17:C17"/>
    <mergeCell ref="B18:C18"/>
    <mergeCell ref="B19:C19"/>
    <mergeCell ref="B20:C20"/>
    <mergeCell ref="B14:C14"/>
    <mergeCell ref="B12:C12"/>
    <mergeCell ref="B7:C7"/>
    <mergeCell ref="D7:D13"/>
    <mergeCell ref="A1:C1"/>
    <mergeCell ref="A2:C2"/>
    <mergeCell ref="A3:D3"/>
    <mergeCell ref="A4:C5"/>
    <mergeCell ref="D4:D5"/>
    <mergeCell ref="B9:C9"/>
    <mergeCell ref="D21:D23"/>
    <mergeCell ref="A22:C22"/>
    <mergeCell ref="A23:C23"/>
    <mergeCell ref="A25:C25"/>
    <mergeCell ref="A26:C26"/>
    <mergeCell ref="D24:D27"/>
    <mergeCell ref="A24:C24"/>
    <mergeCell ref="A21:C21"/>
    <mergeCell ref="A27:C27"/>
  </mergeCells>
  <phoneticPr fontId="10" type="noConversion"/>
  <pageMargins left="0.7" right="0.7" top="0.78740157499999996" bottom="0.78740157499999996" header="0.3" footer="0.3"/>
  <pageSetup paperSize="9" scale="77" orientation="portrait" r:id="rId1"/>
  <colBreaks count="1" manualBreakCount="1">
    <brk id="1" max="74"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2"/>
  </sheetPr>
  <dimension ref="A1:F81"/>
  <sheetViews>
    <sheetView showGridLines="0" zoomScale="80" zoomScaleNormal="80" workbookViewId="0">
      <pane xSplit="4" ySplit="6" topLeftCell="E7" activePane="bottomRight" state="frozen"/>
      <selection sqref="A1:D1"/>
      <selection pane="topRight" sqref="A1:D1"/>
      <selection pane="bottomLeft" sqref="A1:D1"/>
      <selection pane="bottomRight" sqref="A1:C1"/>
    </sheetView>
  </sheetViews>
  <sheetFormatPr defaultRowHeight="15" outlineLevelRow="1"/>
  <cols>
    <col min="1" max="3" width="45.7109375" customWidth="1"/>
    <col min="4" max="4" width="16.7109375" customWidth="1"/>
  </cols>
  <sheetData>
    <row r="1" spans="1:5">
      <c r="A1" s="915" t="s">
        <v>732</v>
      </c>
      <c r="B1" s="915"/>
      <c r="C1" s="915"/>
      <c r="D1" s="240"/>
      <c r="E1" s="161"/>
    </row>
    <row r="2" spans="1:5">
      <c r="A2" s="915" t="s">
        <v>29</v>
      </c>
      <c r="B2" s="915"/>
      <c r="C2" s="915"/>
      <c r="D2" s="240"/>
      <c r="E2" s="161"/>
    </row>
    <row r="3" spans="1:5" ht="30" customHeight="1" thickBot="1">
      <c r="A3" s="1418" t="s">
        <v>1075</v>
      </c>
      <c r="B3" s="1418"/>
      <c r="C3" s="1418"/>
      <c r="D3" s="1418"/>
    </row>
    <row r="4" spans="1:5">
      <c r="A4" s="917" t="s">
        <v>29</v>
      </c>
      <c r="B4" s="918"/>
      <c r="C4" s="918"/>
      <c r="D4" s="923" t="s">
        <v>1042</v>
      </c>
    </row>
    <row r="5" spans="1:5" ht="15.75" thickBot="1">
      <c r="A5" s="920"/>
      <c r="B5" s="921"/>
      <c r="C5" s="921"/>
      <c r="D5" s="936"/>
    </row>
    <row r="6" spans="1:5" ht="15.75" thickBot="1">
      <c r="A6" s="248" t="str">
        <f>Obsah!A3</f>
        <v>Informace platné k datu</v>
      </c>
      <c r="B6" s="249"/>
      <c r="C6" s="261" t="str">
        <f>Obsah!C3</f>
        <v>(31/12/2015)</v>
      </c>
      <c r="D6" s="255"/>
    </row>
    <row r="7" spans="1:5" ht="30" customHeight="1">
      <c r="A7" s="1419" t="s">
        <v>93</v>
      </c>
      <c r="B7" s="1395"/>
      <c r="C7" s="1420"/>
      <c r="D7" s="1401" t="s">
        <v>826</v>
      </c>
    </row>
    <row r="8" spans="1:5" ht="15" customHeight="1">
      <c r="A8" s="20"/>
      <c r="B8" s="21"/>
      <c r="C8" s="89"/>
      <c r="D8" s="1402"/>
    </row>
    <row r="9" spans="1:5">
      <c r="A9" s="16"/>
      <c r="B9" s="10"/>
      <c r="C9" s="14"/>
      <c r="D9" s="1402"/>
    </row>
    <row r="10" spans="1:5" ht="15" customHeight="1">
      <c r="A10" s="6"/>
      <c r="B10" s="5"/>
      <c r="C10" s="67"/>
      <c r="D10" s="1402"/>
    </row>
    <row r="11" spans="1:5">
      <c r="A11" s="16"/>
      <c r="B11" s="10"/>
      <c r="C11" s="14"/>
      <c r="D11" s="1402"/>
    </row>
    <row r="12" spans="1:5" ht="15" customHeight="1" thickBot="1">
      <c r="A12" s="16"/>
      <c r="B12" s="10"/>
      <c r="C12" s="14"/>
      <c r="D12" s="1402"/>
    </row>
    <row r="13" spans="1:5" hidden="1" outlineLevel="1">
      <c r="A13" s="16"/>
      <c r="B13" s="10"/>
      <c r="C13" s="14"/>
      <c r="D13" s="1402"/>
    </row>
    <row r="14" spans="1:5" ht="15" hidden="1" customHeight="1" outlineLevel="1">
      <c r="A14" s="6"/>
      <c r="B14" s="5"/>
      <c r="C14" s="67"/>
      <c r="D14" s="1402"/>
    </row>
    <row r="15" spans="1:5" hidden="1" outlineLevel="1">
      <c r="A15" s="16"/>
      <c r="B15" s="10"/>
      <c r="C15" s="14"/>
      <c r="D15" s="1402"/>
    </row>
    <row r="16" spans="1:5" hidden="1" outlineLevel="1">
      <c r="A16" s="16"/>
      <c r="B16" s="10"/>
      <c r="C16" s="14"/>
      <c r="D16" s="1402"/>
    </row>
    <row r="17" spans="1:4" hidden="1" outlineLevel="1">
      <c r="A17" s="16"/>
      <c r="B17" s="10"/>
      <c r="C17" s="14"/>
      <c r="D17" s="1402"/>
    </row>
    <row r="18" spans="1:4" hidden="1" outlineLevel="1">
      <c r="A18" s="16"/>
      <c r="B18" s="10"/>
      <c r="C18" s="14"/>
      <c r="D18" s="1402"/>
    </row>
    <row r="19" spans="1:4" hidden="1" outlineLevel="1">
      <c r="A19" s="16"/>
      <c r="B19" s="10"/>
      <c r="C19" s="14"/>
      <c r="D19" s="1402"/>
    </row>
    <row r="20" spans="1:4" hidden="1" outlineLevel="1">
      <c r="A20" s="16"/>
      <c r="B20" s="10"/>
      <c r="C20" s="14"/>
      <c r="D20" s="1402"/>
    </row>
    <row r="21" spans="1:4" hidden="1" outlineLevel="1">
      <c r="A21" s="16"/>
      <c r="B21" s="10"/>
      <c r="C21" s="14"/>
      <c r="D21" s="1402"/>
    </row>
    <row r="22" spans="1:4" hidden="1" outlineLevel="1">
      <c r="A22" s="16"/>
      <c r="B22" s="10"/>
      <c r="C22" s="14"/>
      <c r="D22" s="1402"/>
    </row>
    <row r="23" spans="1:4" hidden="1" outlineLevel="1">
      <c r="A23" s="16"/>
      <c r="B23" s="10"/>
      <c r="C23" s="14"/>
      <c r="D23" s="1402"/>
    </row>
    <row r="24" spans="1:4" hidden="1" outlineLevel="1">
      <c r="A24" s="16"/>
      <c r="B24" s="10"/>
      <c r="C24" s="14"/>
      <c r="D24" s="1402"/>
    </row>
    <row r="25" spans="1:4" hidden="1" outlineLevel="1">
      <c r="A25" s="16"/>
      <c r="B25" s="10"/>
      <c r="C25" s="14"/>
      <c r="D25" s="1402"/>
    </row>
    <row r="26" spans="1:4" hidden="1" outlineLevel="1">
      <c r="A26" s="16"/>
      <c r="B26" s="10"/>
      <c r="C26" s="14"/>
      <c r="D26" s="1402"/>
    </row>
    <row r="27" spans="1:4" ht="15.75" hidden="1" outlineLevel="1" thickBot="1">
      <c r="A27" s="18"/>
      <c r="B27" s="19"/>
      <c r="C27" s="110"/>
      <c r="D27" s="1402"/>
    </row>
    <row r="28" spans="1:4" ht="30" customHeight="1" collapsed="1">
      <c r="A28" s="1419" t="s">
        <v>941</v>
      </c>
      <c r="B28" s="1395"/>
      <c r="C28" s="1420"/>
      <c r="D28" s="1401" t="s">
        <v>826</v>
      </c>
    </row>
    <row r="29" spans="1:4">
      <c r="A29" s="22"/>
      <c r="B29" s="23"/>
      <c r="C29" s="104"/>
      <c r="D29" s="1402"/>
    </row>
    <row r="30" spans="1:4">
      <c r="A30" s="16"/>
      <c r="B30" s="10"/>
      <c r="C30" s="14"/>
      <c r="D30" s="1402"/>
    </row>
    <row r="31" spans="1:4">
      <c r="A31" s="16"/>
      <c r="B31" s="10"/>
      <c r="C31" s="14"/>
      <c r="D31" s="1402"/>
    </row>
    <row r="32" spans="1:4">
      <c r="A32" s="16"/>
      <c r="B32" s="10"/>
      <c r="C32" s="14"/>
      <c r="D32" s="1402"/>
    </row>
    <row r="33" spans="1:4" ht="15.75" thickBot="1">
      <c r="A33" s="16"/>
      <c r="B33" s="10"/>
      <c r="C33" s="14"/>
      <c r="D33" s="1402"/>
    </row>
    <row r="34" spans="1:4" hidden="1" outlineLevel="1">
      <c r="A34" s="16"/>
      <c r="B34" s="10"/>
      <c r="C34" s="14"/>
      <c r="D34" s="1402"/>
    </row>
    <row r="35" spans="1:4" hidden="1" outlineLevel="1">
      <c r="A35" s="16"/>
      <c r="B35" s="10"/>
      <c r="C35" s="14"/>
      <c r="D35" s="1402"/>
    </row>
    <row r="36" spans="1:4" hidden="1" outlineLevel="1">
      <c r="A36" s="16"/>
      <c r="B36" s="10"/>
      <c r="C36" s="14"/>
      <c r="D36" s="1402"/>
    </row>
    <row r="37" spans="1:4" hidden="1" outlineLevel="1">
      <c r="A37" s="16"/>
      <c r="B37" s="10"/>
      <c r="C37" s="14"/>
      <c r="D37" s="1402"/>
    </row>
    <row r="38" spans="1:4" hidden="1" outlineLevel="1">
      <c r="A38" s="16"/>
      <c r="B38" s="10"/>
      <c r="C38" s="14"/>
      <c r="D38" s="1402"/>
    </row>
    <row r="39" spans="1:4" ht="15" hidden="1" customHeight="1" outlineLevel="1">
      <c r="A39" s="6"/>
      <c r="B39" s="10"/>
      <c r="C39" s="14"/>
      <c r="D39" s="1402"/>
    </row>
    <row r="40" spans="1:4" hidden="1" outlineLevel="1">
      <c r="A40" s="16"/>
      <c r="B40" s="10"/>
      <c r="C40" s="14"/>
      <c r="D40" s="1402"/>
    </row>
    <row r="41" spans="1:4" hidden="1" outlineLevel="1">
      <c r="A41" s="16"/>
      <c r="B41" s="10"/>
      <c r="C41" s="14"/>
      <c r="D41" s="1402"/>
    </row>
    <row r="42" spans="1:4" hidden="1" outlineLevel="1">
      <c r="A42" s="16"/>
      <c r="B42" s="10"/>
      <c r="C42" s="14"/>
      <c r="D42" s="1402"/>
    </row>
    <row r="43" spans="1:4" ht="15.75" hidden="1" outlineLevel="1" thickBot="1">
      <c r="A43" s="17"/>
      <c r="B43" s="12"/>
      <c r="C43" s="15"/>
      <c r="D43" s="1403"/>
    </row>
    <row r="44" spans="1:4" ht="45" customHeight="1" collapsed="1">
      <c r="A44" s="156" t="s">
        <v>80</v>
      </c>
      <c r="B44" s="157" t="s">
        <v>20</v>
      </c>
      <c r="C44" s="158" t="s">
        <v>81</v>
      </c>
      <c r="D44" s="1401" t="s">
        <v>827</v>
      </c>
    </row>
    <row r="45" spans="1:4">
      <c r="A45" s="25"/>
      <c r="B45" s="26"/>
      <c r="C45" s="111"/>
      <c r="D45" s="1402"/>
    </row>
    <row r="46" spans="1:4">
      <c r="A46" s="27"/>
      <c r="B46" s="28"/>
      <c r="C46" s="112"/>
      <c r="D46" s="1402"/>
    </row>
    <row r="47" spans="1:4">
      <c r="A47" s="29"/>
      <c r="B47" s="30"/>
      <c r="C47" s="113"/>
      <c r="D47" s="1402"/>
    </row>
    <row r="48" spans="1:4">
      <c r="A48" s="29"/>
      <c r="B48" s="30"/>
      <c r="C48" s="113"/>
      <c r="D48" s="1402"/>
    </row>
    <row r="49" spans="1:6" ht="15.75" thickBot="1">
      <c r="A49" s="29"/>
      <c r="B49" s="30"/>
      <c r="C49" s="113"/>
      <c r="D49" s="1402"/>
    </row>
    <row r="50" spans="1:6" hidden="1" outlineLevel="1">
      <c r="A50" s="29"/>
      <c r="B50" s="30"/>
      <c r="C50" s="113"/>
      <c r="D50" s="1402"/>
    </row>
    <row r="51" spans="1:6" hidden="1" outlineLevel="1">
      <c r="A51" s="29"/>
      <c r="B51" s="30"/>
      <c r="C51" s="113"/>
      <c r="D51" s="1402"/>
    </row>
    <row r="52" spans="1:6" hidden="1" outlineLevel="1">
      <c r="A52" s="29"/>
      <c r="B52" s="30"/>
      <c r="C52" s="113"/>
      <c r="D52" s="1402"/>
    </row>
    <row r="53" spans="1:6" hidden="1" outlineLevel="1">
      <c r="A53" s="29"/>
      <c r="B53" s="30"/>
      <c r="C53" s="113"/>
      <c r="D53" s="1402"/>
    </row>
    <row r="54" spans="1:6" hidden="1" outlineLevel="1">
      <c r="A54" s="29"/>
      <c r="B54" s="30"/>
      <c r="C54" s="113"/>
      <c r="D54" s="1402"/>
    </row>
    <row r="55" spans="1:6" hidden="1" outlineLevel="1">
      <c r="A55" s="29"/>
      <c r="B55" s="30"/>
      <c r="C55" s="113"/>
      <c r="D55" s="1402"/>
    </row>
    <row r="56" spans="1:6" hidden="1" outlineLevel="1">
      <c r="A56" s="29"/>
      <c r="B56" s="30"/>
      <c r="C56" s="113"/>
      <c r="D56" s="1402"/>
    </row>
    <row r="57" spans="1:6" hidden="1" outlineLevel="1">
      <c r="A57" s="29"/>
      <c r="B57" s="30"/>
      <c r="C57" s="113"/>
      <c r="D57" s="1402"/>
    </row>
    <row r="58" spans="1:6" hidden="1" outlineLevel="1">
      <c r="A58" s="29"/>
      <c r="B58" s="30"/>
      <c r="C58" s="113"/>
      <c r="D58" s="1402"/>
    </row>
    <row r="59" spans="1:6" ht="15.75" hidden="1" outlineLevel="1" thickBot="1">
      <c r="A59" s="164"/>
      <c r="B59" s="165"/>
      <c r="C59" s="115"/>
      <c r="D59" s="1403"/>
    </row>
    <row r="60" spans="1:6" ht="30" customHeight="1" collapsed="1">
      <c r="A60" s="1419" t="s">
        <v>84</v>
      </c>
      <c r="B60" s="1395"/>
      <c r="C60" s="1420"/>
      <c r="D60" s="1193" t="s">
        <v>828</v>
      </c>
      <c r="E60" s="24"/>
      <c r="F60" s="24"/>
    </row>
    <row r="61" spans="1:6">
      <c r="A61" s="1412"/>
      <c r="B61" s="1413"/>
      <c r="C61" s="1414"/>
      <c r="D61" s="1194"/>
    </row>
    <row r="62" spans="1:6">
      <c r="A62" s="1409"/>
      <c r="B62" s="1410"/>
      <c r="C62" s="1411"/>
      <c r="D62" s="1194"/>
    </row>
    <row r="63" spans="1:6">
      <c r="A63" s="1409"/>
      <c r="B63" s="1410"/>
      <c r="C63" s="1411"/>
      <c r="D63" s="1194"/>
    </row>
    <row r="64" spans="1:6">
      <c r="A64" s="1409"/>
      <c r="B64" s="1410"/>
      <c r="C64" s="1411"/>
      <c r="D64" s="1194"/>
    </row>
    <row r="65" spans="1:4" ht="15.75" thickBot="1">
      <c r="A65" s="1404"/>
      <c r="B65" s="1405"/>
      <c r="C65" s="1406"/>
      <c r="D65" s="1212"/>
    </row>
    <row r="66" spans="1:4" hidden="1" outlineLevel="1">
      <c r="A66" s="1412"/>
      <c r="B66" s="1413"/>
      <c r="C66" s="1414"/>
      <c r="D66" s="1194" t="s">
        <v>828</v>
      </c>
    </row>
    <row r="67" spans="1:4" hidden="1" outlineLevel="1">
      <c r="A67" s="1409"/>
      <c r="B67" s="1410"/>
      <c r="C67" s="1411"/>
      <c r="D67" s="1194"/>
    </row>
    <row r="68" spans="1:4" hidden="1" outlineLevel="1">
      <c r="A68" s="1409"/>
      <c r="B68" s="1410"/>
      <c r="C68" s="1411"/>
      <c r="D68" s="1194"/>
    </row>
    <row r="69" spans="1:4" hidden="1" outlineLevel="1">
      <c r="A69" s="1409"/>
      <c r="B69" s="1410"/>
      <c r="C69" s="1411"/>
      <c r="D69" s="1194"/>
    </row>
    <row r="70" spans="1:4" hidden="1" outlineLevel="1">
      <c r="A70" s="975"/>
      <c r="B70" s="976"/>
      <c r="C70" s="977"/>
      <c r="D70" s="1194"/>
    </row>
    <row r="71" spans="1:4" hidden="1" outlineLevel="1">
      <c r="A71" s="975"/>
      <c r="B71" s="976"/>
      <c r="C71" s="977"/>
      <c r="D71" s="1194"/>
    </row>
    <row r="72" spans="1:4" hidden="1" outlineLevel="1">
      <c r="A72" s="975"/>
      <c r="B72" s="976"/>
      <c r="C72" s="977"/>
      <c r="D72" s="1194"/>
    </row>
    <row r="73" spans="1:4" hidden="1" outlineLevel="1">
      <c r="A73" s="1409"/>
      <c r="B73" s="1410"/>
      <c r="C73" s="1411"/>
      <c r="D73" s="1194"/>
    </row>
    <row r="74" spans="1:4" hidden="1" outlineLevel="1">
      <c r="A74" s="1415"/>
      <c r="B74" s="1416"/>
      <c r="C74" s="1417"/>
      <c r="D74" s="1194"/>
    </row>
    <row r="75" spans="1:4" ht="15.75" hidden="1" outlineLevel="1" thickBot="1">
      <c r="A75" s="1421"/>
      <c r="B75" s="1422"/>
      <c r="C75" s="1423"/>
      <c r="D75" s="1194"/>
    </row>
    <row r="76" spans="1:4" collapsed="1">
      <c r="A76" s="1407" t="s">
        <v>83</v>
      </c>
      <c r="B76" s="1408"/>
      <c r="C76" s="114"/>
      <c r="D76" s="1401" t="s">
        <v>828</v>
      </c>
    </row>
    <row r="77" spans="1:4">
      <c r="A77" s="1428" t="s">
        <v>942</v>
      </c>
      <c r="B77" s="1429"/>
      <c r="C77" s="113"/>
      <c r="D77" s="1402"/>
    </row>
    <row r="78" spans="1:4" ht="15.75" thickBot="1">
      <c r="A78" s="1430" t="s">
        <v>82</v>
      </c>
      <c r="B78" s="1431"/>
      <c r="C78" s="115"/>
      <c r="D78" s="1403"/>
    </row>
    <row r="79" spans="1:4">
      <c r="A79" s="1424" t="s">
        <v>85</v>
      </c>
      <c r="B79" s="1425"/>
      <c r="C79" s="166"/>
      <c r="D79" s="1402" t="s">
        <v>939</v>
      </c>
    </row>
    <row r="80" spans="1:4">
      <c r="A80" s="1432" t="s">
        <v>86</v>
      </c>
      <c r="B80" s="1433"/>
      <c r="C80" s="113"/>
      <c r="D80" s="1402"/>
    </row>
    <row r="81" spans="1:4" ht="15.75" thickBot="1">
      <c r="A81" s="1426" t="s">
        <v>87</v>
      </c>
      <c r="B81" s="1427"/>
      <c r="C81" s="116"/>
      <c r="D81" s="1403"/>
    </row>
  </sheetData>
  <mergeCells count="36">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 ref="A1:C1"/>
    <mergeCell ref="A2:C2"/>
    <mergeCell ref="A3:D3"/>
    <mergeCell ref="A4:C5"/>
    <mergeCell ref="D4:D5"/>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s>
  <phoneticPr fontId="10"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2"/>
  </sheetPr>
  <dimension ref="A1:H19"/>
  <sheetViews>
    <sheetView showGridLines="0" zoomScale="80" zoomScaleNormal="80" workbookViewId="0">
      <pane xSplit="7" ySplit="6" topLeftCell="H7" activePane="bottomRight" state="frozen"/>
      <selection sqref="A1:D1"/>
      <selection pane="topRight" sqref="A1:D1"/>
      <selection pane="bottomLeft" sqref="A1:D1"/>
      <selection pane="bottomRight"/>
    </sheetView>
  </sheetViews>
  <sheetFormatPr defaultRowHeight="15"/>
  <cols>
    <col min="1" max="6" width="30.7109375" customWidth="1"/>
    <col min="7" max="7" width="16.7109375" customWidth="1"/>
  </cols>
  <sheetData>
    <row r="1" spans="1:8">
      <c r="A1" s="242" t="s">
        <v>733</v>
      </c>
      <c r="B1" s="242"/>
      <c r="C1" s="242"/>
      <c r="D1" s="242"/>
      <c r="E1" s="242"/>
      <c r="F1" s="242"/>
      <c r="G1" s="242"/>
      <c r="H1" s="161"/>
    </row>
    <row r="2" spans="1:8">
      <c r="A2" s="242" t="s">
        <v>30</v>
      </c>
      <c r="B2" s="242"/>
      <c r="C2" s="242"/>
      <c r="D2" s="242"/>
      <c r="E2" s="242"/>
      <c r="F2" s="242"/>
      <c r="G2" s="242"/>
      <c r="H2" s="161"/>
    </row>
    <row r="3" spans="1:8" ht="15.75" thickBot="1">
      <c r="B3" s="1440"/>
      <c r="C3" s="1440"/>
      <c r="D3" s="1440"/>
      <c r="E3" s="1440"/>
      <c r="F3" s="1440"/>
      <c r="G3" s="916"/>
    </row>
    <row r="4" spans="1:8" ht="15" customHeight="1">
      <c r="A4" s="917" t="s">
        <v>943</v>
      </c>
      <c r="B4" s="918"/>
      <c r="C4" s="918"/>
      <c r="D4" s="918"/>
      <c r="E4" s="918"/>
      <c r="F4" s="918"/>
      <c r="G4" s="923" t="s">
        <v>1042</v>
      </c>
    </row>
    <row r="5" spans="1:8" ht="15.75" thickBot="1">
      <c r="A5" s="920"/>
      <c r="B5" s="921"/>
      <c r="C5" s="921"/>
      <c r="D5" s="921"/>
      <c r="E5" s="921"/>
      <c r="F5" s="921"/>
      <c r="G5" s="924"/>
    </row>
    <row r="6" spans="1:8" ht="15.75" customHeight="1" thickBot="1">
      <c r="A6" s="1309" t="str">
        <f>Obsah!A3</f>
        <v>Informace platné k datu</v>
      </c>
      <c r="B6" s="1309"/>
      <c r="C6" s="285"/>
      <c r="D6" s="285"/>
      <c r="E6" s="285"/>
      <c r="F6" s="264" t="str">
        <f>Obsah!C3</f>
        <v>(31/12/2015)</v>
      </c>
      <c r="G6" s="262"/>
    </row>
    <row r="7" spans="1:8" ht="75" customHeight="1">
      <c r="A7" s="1394" t="s">
        <v>89</v>
      </c>
      <c r="B7" s="1441"/>
      <c r="C7" s="1396"/>
      <c r="D7" s="1396" t="s">
        <v>90</v>
      </c>
      <c r="E7" s="1420"/>
      <c r="F7" s="672" t="s">
        <v>88</v>
      </c>
      <c r="G7" s="1401" t="s">
        <v>829</v>
      </c>
    </row>
    <row r="8" spans="1:8" ht="120.75" customHeight="1" thickBot="1">
      <c r="A8" s="1434" t="s">
        <v>1222</v>
      </c>
      <c r="B8" s="1160"/>
      <c r="C8" s="1161"/>
      <c r="D8" s="1435" t="s">
        <v>1223</v>
      </c>
      <c r="E8" s="1436"/>
      <c r="F8" s="678" t="s">
        <v>1221</v>
      </c>
      <c r="G8" s="1402"/>
    </row>
    <row r="9" spans="1:8" ht="150" customHeight="1">
      <c r="A9" s="676" t="s">
        <v>30</v>
      </c>
      <c r="B9" s="671" t="s">
        <v>99</v>
      </c>
      <c r="C9" s="677" t="s">
        <v>30</v>
      </c>
      <c r="D9" s="671" t="s">
        <v>100</v>
      </c>
      <c r="E9" s="672" t="s">
        <v>30</v>
      </c>
      <c r="F9" s="672" t="s">
        <v>700</v>
      </c>
      <c r="G9" s="1401" t="s">
        <v>830</v>
      </c>
    </row>
    <row r="10" spans="1:8">
      <c r="A10" s="1437" t="s">
        <v>1224</v>
      </c>
      <c r="B10" s="679" t="s">
        <v>1225</v>
      </c>
      <c r="C10" s="679" t="s">
        <v>1334</v>
      </c>
      <c r="D10" s="679" t="s">
        <v>1225</v>
      </c>
      <c r="E10" s="105"/>
      <c r="F10" s="679" t="s">
        <v>1225</v>
      </c>
      <c r="G10" s="1402"/>
    </row>
    <row r="11" spans="1:8">
      <c r="A11" s="1438"/>
      <c r="B11" s="680" t="s">
        <v>91</v>
      </c>
      <c r="C11" s="680" t="s">
        <v>1335</v>
      </c>
      <c r="D11" s="680" t="s">
        <v>91</v>
      </c>
      <c r="E11" s="106"/>
      <c r="F11" s="680" t="s">
        <v>91</v>
      </c>
      <c r="G11" s="1402"/>
    </row>
    <row r="12" spans="1:8">
      <c r="A12" s="1438"/>
      <c r="B12" s="681" t="s">
        <v>92</v>
      </c>
      <c r="C12" s="681" t="s">
        <v>1336</v>
      </c>
      <c r="D12" s="681" t="s">
        <v>92</v>
      </c>
      <c r="E12" s="107"/>
      <c r="F12" s="681" t="s">
        <v>92</v>
      </c>
      <c r="G12" s="1402"/>
    </row>
    <row r="13" spans="1:8">
      <c r="A13" s="1438"/>
      <c r="B13" s="681" t="s">
        <v>1340</v>
      </c>
      <c r="C13" s="681" t="s">
        <v>1337</v>
      </c>
      <c r="D13" s="681" t="s">
        <v>1340</v>
      </c>
      <c r="E13" s="107"/>
      <c r="F13" s="681" t="s">
        <v>1340</v>
      </c>
      <c r="G13" s="1402"/>
    </row>
    <row r="14" spans="1:8" ht="15" customHeight="1">
      <c r="A14" s="1438"/>
      <c r="B14" s="682" t="s">
        <v>1226</v>
      </c>
      <c r="C14" s="682" t="s">
        <v>1338</v>
      </c>
      <c r="D14" s="682" t="s">
        <v>1226</v>
      </c>
      <c r="E14" s="108"/>
      <c r="F14" s="682" t="s">
        <v>1226</v>
      </c>
      <c r="G14" s="1402"/>
    </row>
    <row r="15" spans="1:8" ht="15.75" thickBot="1">
      <c r="A15" s="1439"/>
      <c r="B15" s="683" t="s">
        <v>1227</v>
      </c>
      <c r="C15" s="683" t="s">
        <v>1339</v>
      </c>
      <c r="D15" s="683" t="s">
        <v>1227</v>
      </c>
      <c r="E15" s="109"/>
      <c r="F15" s="683" t="s">
        <v>1227</v>
      </c>
      <c r="G15" s="1403"/>
    </row>
    <row r="16" spans="1:8">
      <c r="B16" s="4"/>
      <c r="C16" s="4"/>
    </row>
    <row r="17" spans="2:3">
      <c r="B17" s="4"/>
      <c r="C17" s="4"/>
    </row>
    <row r="18" spans="2:3">
      <c r="B18" s="4"/>
      <c r="C18" s="4"/>
    </row>
    <row r="19" spans="2:3">
      <c r="B19" s="4"/>
      <c r="C19" s="4"/>
    </row>
  </sheetData>
  <mergeCells count="11">
    <mergeCell ref="A8:C8"/>
    <mergeCell ref="D8:E8"/>
    <mergeCell ref="A10:A15"/>
    <mergeCell ref="B3:G3"/>
    <mergeCell ref="G4:G5"/>
    <mergeCell ref="G7:G8"/>
    <mergeCell ref="A4:F5"/>
    <mergeCell ref="A6:B6"/>
    <mergeCell ref="A7:C7"/>
    <mergeCell ref="D7:E7"/>
    <mergeCell ref="G9:G15"/>
  </mergeCells>
  <phoneticPr fontId="10" type="noConversion"/>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2"/>
  </sheetPr>
  <dimension ref="A1:K180"/>
  <sheetViews>
    <sheetView showGridLines="0" zoomScale="80" zoomScaleNormal="80" workbookViewId="0">
      <pane xSplit="7" ySplit="6" topLeftCell="H7" activePane="bottomRight" state="frozen"/>
      <selection sqref="A1:D1"/>
      <selection pane="topRight" sqref="A1:D1"/>
      <selection pane="bottomLeft" sqref="A1:D1"/>
      <selection pane="bottomRight" sqref="A1:F1"/>
    </sheetView>
  </sheetViews>
  <sheetFormatPr defaultRowHeight="15" outlineLevelRow="2"/>
  <cols>
    <col min="1" max="6" width="25.7109375" customWidth="1"/>
    <col min="7" max="7" width="20.7109375" customWidth="1"/>
  </cols>
  <sheetData>
    <row r="1" spans="1:8">
      <c r="A1" s="915" t="s">
        <v>734</v>
      </c>
      <c r="B1" s="915"/>
      <c r="C1" s="915"/>
      <c r="D1" s="915"/>
      <c r="E1" s="915"/>
      <c r="F1" s="915"/>
      <c r="G1" s="240"/>
      <c r="H1" s="161"/>
    </row>
    <row r="2" spans="1:8">
      <c r="A2" s="915" t="s">
        <v>249</v>
      </c>
      <c r="B2" s="915"/>
      <c r="C2" s="915"/>
      <c r="D2" s="915"/>
      <c r="E2" s="915"/>
      <c r="F2" s="915"/>
      <c r="G2" s="240"/>
      <c r="H2" s="161"/>
    </row>
    <row r="3" spans="1:8" ht="15.75" thickBot="1">
      <c r="A3" s="1442"/>
      <c r="B3" s="1442"/>
      <c r="C3" s="1442"/>
      <c r="D3" s="1442"/>
      <c r="E3" s="1442"/>
      <c r="F3" s="1442"/>
      <c r="G3" s="1442"/>
    </row>
    <row r="4" spans="1:8">
      <c r="A4" s="917" t="s">
        <v>101</v>
      </c>
      <c r="B4" s="918"/>
      <c r="C4" s="918"/>
      <c r="D4" s="918"/>
      <c r="E4" s="918"/>
      <c r="F4" s="918"/>
      <c r="G4" s="923" t="s">
        <v>1042</v>
      </c>
    </row>
    <row r="5" spans="1:8" ht="30" customHeight="1" thickBot="1">
      <c r="A5" s="920"/>
      <c r="B5" s="921"/>
      <c r="C5" s="921"/>
      <c r="D5" s="921"/>
      <c r="E5" s="921"/>
      <c r="F5" s="921"/>
      <c r="G5" s="936"/>
    </row>
    <row r="6" spans="1:8" ht="26.25" customHeight="1" thickBot="1">
      <c r="A6" s="1099" t="str">
        <f>Obsah!A3</f>
        <v>Informace platné k datu</v>
      </c>
      <c r="B6" s="1462"/>
      <c r="C6" s="249"/>
      <c r="D6" s="249"/>
      <c r="E6" s="249"/>
      <c r="F6" s="261" t="str">
        <f>Obsah!C3</f>
        <v>(31/12/2015)</v>
      </c>
      <c r="G6" s="255"/>
      <c r="H6" s="4"/>
    </row>
    <row r="7" spans="1:8" ht="30" customHeight="1">
      <c r="A7" s="1460" t="s">
        <v>102</v>
      </c>
      <c r="B7" s="1461"/>
      <c r="C7" s="1461"/>
      <c r="D7" s="1461"/>
      <c r="E7" s="1461"/>
      <c r="F7" s="1458"/>
      <c r="G7" s="900" t="s">
        <v>784</v>
      </c>
      <c r="H7" s="4"/>
    </row>
    <row r="8" spans="1:8" ht="30" customHeight="1" thickBot="1">
      <c r="A8" s="1498" t="s">
        <v>1213</v>
      </c>
      <c r="B8" s="1499"/>
      <c r="C8" s="1499"/>
      <c r="D8" s="1499"/>
      <c r="E8" s="1499"/>
      <c r="F8" s="1500"/>
      <c r="G8" s="937"/>
      <c r="H8" s="4"/>
    </row>
    <row r="9" spans="1:8" ht="30" hidden="1" customHeight="1" outlineLevel="1">
      <c r="A9" s="1460" t="s">
        <v>103</v>
      </c>
      <c r="B9" s="1461"/>
      <c r="C9" s="1461"/>
      <c r="D9" s="1461"/>
      <c r="E9" s="1461"/>
      <c r="F9" s="1458"/>
      <c r="G9" s="900" t="s">
        <v>785</v>
      </c>
      <c r="H9" s="4"/>
    </row>
    <row r="10" spans="1:8" hidden="1" outlineLevel="1">
      <c r="A10" s="1493"/>
      <c r="B10" s="1494"/>
      <c r="C10" s="1494"/>
      <c r="D10" s="1494"/>
      <c r="E10" s="1494"/>
      <c r="F10" s="1494"/>
      <c r="G10" s="901"/>
      <c r="H10" s="4"/>
    </row>
    <row r="11" spans="1:8" hidden="1" outlineLevel="1">
      <c r="A11" s="1507"/>
      <c r="B11" s="1508"/>
      <c r="C11" s="1508"/>
      <c r="D11" s="1508"/>
      <c r="E11" s="1508"/>
      <c r="F11" s="1508"/>
      <c r="G11" s="901"/>
      <c r="H11" s="4"/>
    </row>
    <row r="12" spans="1:8" hidden="1" outlineLevel="1">
      <c r="A12" s="1507"/>
      <c r="B12" s="1508"/>
      <c r="C12" s="1508"/>
      <c r="D12" s="1508"/>
      <c r="E12" s="1508"/>
      <c r="F12" s="1508"/>
      <c r="G12" s="901"/>
      <c r="H12" s="4"/>
    </row>
    <row r="13" spans="1:8" hidden="1" outlineLevel="1">
      <c r="A13" s="1507"/>
      <c r="B13" s="1508"/>
      <c r="C13" s="1508"/>
      <c r="D13" s="1508"/>
      <c r="E13" s="1508"/>
      <c r="F13" s="1508"/>
      <c r="G13" s="901"/>
      <c r="H13" s="4"/>
    </row>
    <row r="14" spans="1:8" ht="15" hidden="1" customHeight="1" outlineLevel="1" thickBot="1">
      <c r="A14" s="1509"/>
      <c r="B14" s="1510"/>
      <c r="C14" s="1510"/>
      <c r="D14" s="1510"/>
      <c r="E14" s="1510"/>
      <c r="F14" s="1510"/>
      <c r="G14" s="937"/>
      <c r="H14" s="4"/>
    </row>
    <row r="15" spans="1:8" ht="45" hidden="1" customHeight="1" outlineLevel="1">
      <c r="A15" s="1457" t="s">
        <v>104</v>
      </c>
      <c r="B15" s="1458"/>
      <c r="C15" s="1458"/>
      <c r="D15" s="1459"/>
      <c r="E15" s="1459" t="s">
        <v>105</v>
      </c>
      <c r="F15" s="1465"/>
      <c r="G15" s="900" t="s">
        <v>786</v>
      </c>
      <c r="H15" s="4"/>
    </row>
    <row r="16" spans="1:8" hidden="1" outlineLevel="1">
      <c r="A16" s="1443"/>
      <c r="B16" s="1444"/>
      <c r="C16" s="1444"/>
      <c r="D16" s="1445"/>
      <c r="E16" s="1447"/>
      <c r="F16" s="1448"/>
      <c r="G16" s="901"/>
      <c r="H16" s="4"/>
    </row>
    <row r="17" spans="1:8" hidden="1" outlineLevel="1">
      <c r="A17" s="1443"/>
      <c r="B17" s="1444"/>
      <c r="C17" s="1444"/>
      <c r="D17" s="1445"/>
      <c r="E17" s="1447"/>
      <c r="F17" s="1448"/>
      <c r="G17" s="901"/>
      <c r="H17" s="4"/>
    </row>
    <row r="18" spans="1:8" hidden="1" outlineLevel="1">
      <c r="A18" s="1443"/>
      <c r="B18" s="1444"/>
      <c r="C18" s="1444"/>
      <c r="D18" s="1445"/>
      <c r="E18" s="1447"/>
      <c r="F18" s="1448"/>
      <c r="G18" s="901"/>
      <c r="H18" s="4"/>
    </row>
    <row r="19" spans="1:8" hidden="1" outlineLevel="1">
      <c r="A19" s="1449"/>
      <c r="B19" s="1450"/>
      <c r="C19" s="1450"/>
      <c r="D19" s="1448"/>
      <c r="E19" s="1447"/>
      <c r="F19" s="1448"/>
      <c r="G19" s="901"/>
      <c r="H19" s="4"/>
    </row>
    <row r="20" spans="1:8" ht="15.75" hidden="1" outlineLevel="1" thickBot="1">
      <c r="A20" s="1451"/>
      <c r="B20" s="1452"/>
      <c r="C20" s="1452"/>
      <c r="D20" s="1453"/>
      <c r="E20" s="1466"/>
      <c r="F20" s="1467"/>
      <c r="G20" s="937"/>
      <c r="H20" s="4"/>
    </row>
    <row r="21" spans="1:8" hidden="1" outlineLevel="2">
      <c r="A21" s="1454"/>
      <c r="B21" s="1455"/>
      <c r="C21" s="1455"/>
      <c r="D21" s="1456"/>
      <c r="E21" s="1468"/>
      <c r="F21" s="1469"/>
      <c r="G21" s="900" t="s">
        <v>786</v>
      </c>
      <c r="H21" s="4"/>
    </row>
    <row r="22" spans="1:8" hidden="1" outlineLevel="2">
      <c r="A22" s="1443"/>
      <c r="B22" s="1444"/>
      <c r="C22" s="1444"/>
      <c r="D22" s="1445"/>
      <c r="E22" s="1447"/>
      <c r="F22" s="1448"/>
      <c r="G22" s="901"/>
      <c r="H22" s="4"/>
    </row>
    <row r="23" spans="1:8" hidden="1" outlineLevel="2">
      <c r="A23" s="1443"/>
      <c r="B23" s="1444"/>
      <c r="C23" s="1444"/>
      <c r="D23" s="1445"/>
      <c r="E23" s="1447"/>
      <c r="F23" s="1448"/>
      <c r="G23" s="901"/>
      <c r="H23" s="4"/>
    </row>
    <row r="24" spans="1:8" hidden="1" outlineLevel="2">
      <c r="A24" s="1443"/>
      <c r="B24" s="1444"/>
      <c r="C24" s="1444"/>
      <c r="D24" s="1445"/>
      <c r="E24" s="1447"/>
      <c r="F24" s="1448"/>
      <c r="G24" s="901"/>
      <c r="H24" s="4"/>
    </row>
    <row r="25" spans="1:8" hidden="1" outlineLevel="2">
      <c r="A25" s="1493"/>
      <c r="B25" s="1494"/>
      <c r="C25" s="1494"/>
      <c r="D25" s="1495"/>
      <c r="E25" s="1447"/>
      <c r="F25" s="1448"/>
      <c r="G25" s="901"/>
      <c r="H25" s="4"/>
    </row>
    <row r="26" spans="1:8" hidden="1" outlineLevel="2">
      <c r="A26" s="1443"/>
      <c r="B26" s="1444"/>
      <c r="C26" s="1444"/>
      <c r="D26" s="1445"/>
      <c r="E26" s="1447"/>
      <c r="F26" s="1448"/>
      <c r="G26" s="901"/>
      <c r="H26" s="4"/>
    </row>
    <row r="27" spans="1:8" hidden="1" outlineLevel="2">
      <c r="A27" s="1443"/>
      <c r="B27" s="1444"/>
      <c r="C27" s="1444"/>
      <c r="D27" s="1445"/>
      <c r="E27" s="1447"/>
      <c r="F27" s="1448"/>
      <c r="G27" s="901"/>
      <c r="H27" s="4"/>
    </row>
    <row r="28" spans="1:8" hidden="1" outlineLevel="2">
      <c r="A28" s="1443"/>
      <c r="B28" s="1444"/>
      <c r="C28" s="1444"/>
      <c r="D28" s="1445"/>
      <c r="E28" s="1447"/>
      <c r="F28" s="1448"/>
      <c r="G28" s="901"/>
      <c r="H28" s="4"/>
    </row>
    <row r="29" spans="1:8" hidden="1" outlineLevel="2">
      <c r="A29" s="1443"/>
      <c r="B29" s="1444"/>
      <c r="C29" s="1444"/>
      <c r="D29" s="1445"/>
      <c r="E29" s="1447"/>
      <c r="F29" s="1448"/>
      <c r="G29" s="901"/>
      <c r="H29" s="4"/>
    </row>
    <row r="30" spans="1:8" ht="15.75" hidden="1" outlineLevel="2" thickBot="1">
      <c r="A30" s="1451"/>
      <c r="B30" s="1452"/>
      <c r="C30" s="1452"/>
      <c r="D30" s="1453"/>
      <c r="E30" s="1466"/>
      <c r="F30" s="1467"/>
      <c r="G30" s="937"/>
      <c r="H30" s="4"/>
    </row>
    <row r="31" spans="1:8" ht="30" hidden="1" customHeight="1" outlineLevel="1">
      <c r="A31" s="1457" t="s">
        <v>106</v>
      </c>
      <c r="B31" s="1458"/>
      <c r="C31" s="1458"/>
      <c r="D31" s="1459"/>
      <c r="E31" s="1459" t="s">
        <v>115</v>
      </c>
      <c r="F31" s="1465"/>
      <c r="G31" s="900" t="s">
        <v>787</v>
      </c>
      <c r="H31" s="4"/>
    </row>
    <row r="32" spans="1:8" hidden="1" outlineLevel="1">
      <c r="A32" s="1443"/>
      <c r="B32" s="1444"/>
      <c r="C32" s="1444"/>
      <c r="D32" s="1445"/>
      <c r="E32" s="1446"/>
      <c r="F32" s="1444"/>
      <c r="G32" s="901"/>
      <c r="H32" s="4"/>
    </row>
    <row r="33" spans="1:8" hidden="1" outlineLevel="1">
      <c r="A33" s="1443"/>
      <c r="B33" s="1444"/>
      <c r="C33" s="1444"/>
      <c r="D33" s="1445"/>
      <c r="E33" s="1446"/>
      <c r="F33" s="1444"/>
      <c r="G33" s="901"/>
      <c r="H33" s="4"/>
    </row>
    <row r="34" spans="1:8" hidden="1" outlineLevel="1">
      <c r="A34" s="1443"/>
      <c r="B34" s="1444"/>
      <c r="C34" s="1444"/>
      <c r="D34" s="1445"/>
      <c r="E34" s="1446"/>
      <c r="F34" s="1444"/>
      <c r="G34" s="901"/>
      <c r="H34" s="4"/>
    </row>
    <row r="35" spans="1:8" hidden="1" outlineLevel="1">
      <c r="A35" s="1443"/>
      <c r="B35" s="1444"/>
      <c r="C35" s="1444"/>
      <c r="D35" s="1445"/>
      <c r="E35" s="1446"/>
      <c r="F35" s="1444"/>
      <c r="G35" s="901"/>
      <c r="H35" s="4"/>
    </row>
    <row r="36" spans="1:8" ht="15.75" hidden="1" outlineLevel="1" thickBot="1">
      <c r="A36" s="1451"/>
      <c r="B36" s="1452"/>
      <c r="C36" s="1452"/>
      <c r="D36" s="1453"/>
      <c r="E36" s="1477"/>
      <c r="F36" s="1452"/>
      <c r="G36" s="937"/>
      <c r="H36" s="4"/>
    </row>
    <row r="37" spans="1:8" ht="30" hidden="1" customHeight="1" outlineLevel="1">
      <c r="A37" s="1473" t="s">
        <v>107</v>
      </c>
      <c r="B37" s="1474"/>
      <c r="C37" s="1474"/>
      <c r="D37" s="1475"/>
      <c r="E37" s="1475"/>
      <c r="F37" s="1476"/>
      <c r="G37" s="900" t="s">
        <v>789</v>
      </c>
      <c r="H37" s="4"/>
    </row>
    <row r="38" spans="1:8" hidden="1" outlineLevel="1">
      <c r="A38" s="320"/>
      <c r="B38" s="321"/>
      <c r="C38" s="321"/>
      <c r="D38" s="321"/>
      <c r="E38" s="321"/>
      <c r="F38" s="322"/>
      <c r="G38" s="901"/>
      <c r="H38" s="4"/>
    </row>
    <row r="39" spans="1:8" hidden="1" outlineLevel="1">
      <c r="A39" s="323"/>
      <c r="B39" s="324"/>
      <c r="C39" s="324"/>
      <c r="D39" s="324"/>
      <c r="E39" s="324"/>
      <c r="F39" s="325"/>
      <c r="G39" s="901"/>
      <c r="H39" s="4"/>
    </row>
    <row r="40" spans="1:8" hidden="1" outlineLevel="1">
      <c r="A40" s="323"/>
      <c r="B40" s="324"/>
      <c r="C40" s="324"/>
      <c r="D40" s="324"/>
      <c r="E40" s="324"/>
      <c r="F40" s="325"/>
      <c r="G40" s="901"/>
      <c r="H40" s="4"/>
    </row>
    <row r="41" spans="1:8" hidden="1" outlineLevel="1">
      <c r="A41" s="323"/>
      <c r="B41" s="324"/>
      <c r="C41" s="324"/>
      <c r="D41" s="324"/>
      <c r="E41" s="324"/>
      <c r="F41" s="325"/>
      <c r="G41" s="901"/>
      <c r="H41" s="4"/>
    </row>
    <row r="42" spans="1:8" ht="15.75" hidden="1" outlineLevel="1" thickBot="1">
      <c r="A42" s="326"/>
      <c r="B42" s="327"/>
      <c r="C42" s="327"/>
      <c r="D42" s="327"/>
      <c r="E42" s="327"/>
      <c r="F42" s="328"/>
      <c r="G42" s="937"/>
      <c r="H42" s="4"/>
    </row>
    <row r="43" spans="1:8" ht="15" hidden="1" customHeight="1" outlineLevel="2">
      <c r="A43" s="329"/>
      <c r="B43" s="330"/>
      <c r="C43" s="330"/>
      <c r="D43" s="330"/>
      <c r="E43" s="330"/>
      <c r="F43" s="331"/>
      <c r="G43" s="900" t="s">
        <v>789</v>
      </c>
      <c r="H43" s="4"/>
    </row>
    <row r="44" spans="1:8" ht="15" hidden="1" customHeight="1" outlineLevel="2">
      <c r="A44" s="323"/>
      <c r="B44" s="324"/>
      <c r="C44" s="324"/>
      <c r="D44" s="324"/>
      <c r="E44" s="324"/>
      <c r="F44" s="325"/>
      <c r="G44" s="901"/>
      <c r="H44" s="4"/>
    </row>
    <row r="45" spans="1:8" hidden="1" outlineLevel="2">
      <c r="A45" s="323"/>
      <c r="B45" s="324"/>
      <c r="C45" s="324"/>
      <c r="D45" s="324"/>
      <c r="E45" s="324"/>
      <c r="F45" s="325"/>
      <c r="G45" s="901"/>
      <c r="H45" s="4"/>
    </row>
    <row r="46" spans="1:8" hidden="1" outlineLevel="2">
      <c r="A46" s="323"/>
      <c r="B46" s="324"/>
      <c r="C46" s="324"/>
      <c r="D46" s="324"/>
      <c r="E46" s="324"/>
      <c r="F46" s="325"/>
      <c r="G46" s="901"/>
      <c r="H46" s="4"/>
    </row>
    <row r="47" spans="1:8" ht="15.75" hidden="1" outlineLevel="2" thickBot="1">
      <c r="A47" s="326"/>
      <c r="B47" s="327"/>
      <c r="C47" s="327"/>
      <c r="D47" s="327"/>
      <c r="E47" s="327"/>
      <c r="F47" s="328"/>
      <c r="G47" s="937"/>
      <c r="H47" s="4"/>
    </row>
    <row r="48" spans="1:8" ht="30" hidden="1" customHeight="1" outlineLevel="1">
      <c r="A48" s="1496" t="s">
        <v>111</v>
      </c>
      <c r="B48" s="1496"/>
      <c r="C48" s="1496"/>
      <c r="D48" s="1496"/>
      <c r="E48" s="1463" t="s">
        <v>108</v>
      </c>
      <c r="F48" s="1464"/>
      <c r="G48" s="901" t="s">
        <v>788</v>
      </c>
      <c r="H48" s="4"/>
    </row>
    <row r="49" spans="1:8" hidden="1" outlineLevel="1">
      <c r="A49" s="1497"/>
      <c r="B49" s="1497"/>
      <c r="C49" s="1497"/>
      <c r="D49" s="1497"/>
      <c r="E49" s="791" t="s">
        <v>109</v>
      </c>
      <c r="F49" s="792" t="s">
        <v>110</v>
      </c>
      <c r="G49" s="901"/>
      <c r="H49" s="4"/>
    </row>
    <row r="50" spans="1:8" hidden="1" outlineLevel="1">
      <c r="A50" s="36"/>
      <c r="B50" s="332"/>
      <c r="C50" s="332"/>
      <c r="D50" s="333"/>
      <c r="E50" s="34"/>
      <c r="F50" s="37"/>
      <c r="G50" s="901"/>
      <c r="H50" s="4"/>
    </row>
    <row r="51" spans="1:8" hidden="1" outlineLevel="1">
      <c r="A51" s="334"/>
      <c r="B51" s="335"/>
      <c r="C51" s="335"/>
      <c r="D51" s="336"/>
      <c r="E51" s="34"/>
      <c r="F51" s="37"/>
      <c r="G51" s="901"/>
      <c r="H51" s="4"/>
    </row>
    <row r="52" spans="1:8" hidden="1" outlineLevel="1">
      <c r="A52" s="334"/>
      <c r="B52" s="335"/>
      <c r="C52" s="335"/>
      <c r="D52" s="336"/>
      <c r="E52" s="34"/>
      <c r="F52" s="37"/>
      <c r="G52" s="901"/>
      <c r="H52" s="4"/>
    </row>
    <row r="53" spans="1:8" hidden="1" outlineLevel="1">
      <c r="A53" s="334"/>
      <c r="B53" s="335"/>
      <c r="C53" s="335"/>
      <c r="D53" s="336"/>
      <c r="E53" s="34"/>
      <c r="F53" s="37"/>
      <c r="G53" s="901"/>
      <c r="H53" s="4"/>
    </row>
    <row r="54" spans="1:8" ht="15.75" hidden="1" outlineLevel="1" thickBot="1">
      <c r="A54" s="337"/>
      <c r="B54" s="338"/>
      <c r="C54" s="338"/>
      <c r="D54" s="339"/>
      <c r="E54" s="794"/>
      <c r="F54" s="794"/>
      <c r="G54" s="901"/>
      <c r="H54" s="4"/>
    </row>
    <row r="55" spans="1:8" hidden="1" outlineLevel="2">
      <c r="A55" s="340"/>
      <c r="B55" s="341"/>
      <c r="C55" s="341"/>
      <c r="D55" s="342"/>
      <c r="E55" s="40"/>
      <c r="F55" s="41"/>
      <c r="G55" s="900" t="s">
        <v>788</v>
      </c>
      <c r="H55" s="4"/>
    </row>
    <row r="56" spans="1:8" hidden="1" outlineLevel="2">
      <c r="A56" s="343"/>
      <c r="B56" s="335"/>
      <c r="C56" s="335"/>
      <c r="D56" s="336"/>
      <c r="E56" s="34"/>
      <c r="F56" s="37"/>
      <c r="G56" s="901"/>
      <c r="H56" s="4"/>
    </row>
    <row r="57" spans="1:8" hidden="1" outlineLevel="2">
      <c r="A57" s="343"/>
      <c r="B57" s="335"/>
      <c r="C57" s="335"/>
      <c r="D57" s="336"/>
      <c r="E57" s="34"/>
      <c r="F57" s="37"/>
      <c r="G57" s="901"/>
      <c r="H57" s="4"/>
    </row>
    <row r="58" spans="1:8" hidden="1" outlineLevel="2">
      <c r="A58" s="343"/>
      <c r="B58" s="335"/>
      <c r="C58" s="335"/>
      <c r="D58" s="336"/>
      <c r="E58" s="34"/>
      <c r="F58" s="37"/>
      <c r="G58" s="901"/>
      <c r="H58" s="4"/>
    </row>
    <row r="59" spans="1:8" hidden="1" outlineLevel="2">
      <c r="A59" s="343"/>
      <c r="B59" s="335"/>
      <c r="C59" s="335"/>
      <c r="D59" s="336"/>
      <c r="E59" s="34"/>
      <c r="F59" s="37"/>
      <c r="G59" s="901"/>
      <c r="H59" s="4"/>
    </row>
    <row r="60" spans="1:8" hidden="1" outlineLevel="2">
      <c r="A60" s="343"/>
      <c r="B60" s="335"/>
      <c r="C60" s="335"/>
      <c r="D60" s="336"/>
      <c r="E60" s="34"/>
      <c r="F60" s="37"/>
      <c r="G60" s="901"/>
      <c r="H60" s="4"/>
    </row>
    <row r="61" spans="1:8" hidden="1" outlineLevel="2">
      <c r="A61" s="343"/>
      <c r="B61" s="335"/>
      <c r="C61" s="335"/>
      <c r="D61" s="336"/>
      <c r="E61" s="34"/>
      <c r="F61" s="37"/>
      <c r="G61" s="901"/>
      <c r="H61" s="4"/>
    </row>
    <row r="62" spans="1:8" hidden="1" outlineLevel="2">
      <c r="A62" s="343"/>
      <c r="B62" s="335"/>
      <c r="C62" s="335"/>
      <c r="D62" s="336"/>
      <c r="E62" s="34"/>
      <c r="F62" s="37"/>
      <c r="G62" s="901"/>
      <c r="H62" s="4"/>
    </row>
    <row r="63" spans="1:8" hidden="1" outlineLevel="2">
      <c r="A63" s="343"/>
      <c r="B63" s="335"/>
      <c r="C63" s="335"/>
      <c r="D63" s="336"/>
      <c r="E63" s="34"/>
      <c r="F63" s="37"/>
      <c r="G63" s="901"/>
      <c r="H63" s="4"/>
    </row>
    <row r="64" spans="1:8" hidden="1" outlineLevel="2">
      <c r="A64" s="343"/>
      <c r="B64" s="335"/>
      <c r="C64" s="335"/>
      <c r="D64" s="336"/>
      <c r="E64" s="34"/>
      <c r="F64" s="37"/>
      <c r="G64" s="901"/>
      <c r="H64" s="4"/>
    </row>
    <row r="65" spans="1:8" ht="15" hidden="1" customHeight="1" outlineLevel="2">
      <c r="A65" s="343"/>
      <c r="B65" s="335"/>
      <c r="C65" s="335"/>
      <c r="D65" s="336"/>
      <c r="E65" s="34"/>
      <c r="F65" s="37"/>
      <c r="G65" s="901"/>
      <c r="H65" s="4"/>
    </row>
    <row r="66" spans="1:8" hidden="1" outlineLevel="2">
      <c r="A66" s="343"/>
      <c r="B66" s="335"/>
      <c r="C66" s="335"/>
      <c r="D66" s="336"/>
      <c r="E66" s="34"/>
      <c r="F66" s="37"/>
      <c r="G66" s="901"/>
      <c r="H66" s="4"/>
    </row>
    <row r="67" spans="1:8" hidden="1" outlineLevel="2">
      <c r="A67" s="343"/>
      <c r="B67" s="335"/>
      <c r="C67" s="335"/>
      <c r="D67" s="336"/>
      <c r="E67" s="35"/>
      <c r="F67" s="38"/>
      <c r="G67" s="901"/>
      <c r="H67" s="4"/>
    </row>
    <row r="68" spans="1:8" hidden="1" outlineLevel="2">
      <c r="A68" s="343"/>
      <c r="B68" s="335"/>
      <c r="C68" s="335"/>
      <c r="D68" s="336"/>
      <c r="E68" s="35"/>
      <c r="F68" s="38"/>
      <c r="G68" s="901"/>
      <c r="H68" s="4"/>
    </row>
    <row r="69" spans="1:8" ht="15.75" hidden="1" outlineLevel="2" thickBot="1">
      <c r="A69" s="344"/>
      <c r="B69" s="338"/>
      <c r="C69" s="338"/>
      <c r="D69" s="339"/>
      <c r="E69" s="42"/>
      <c r="F69" s="43"/>
      <c r="G69" s="937"/>
      <c r="H69" s="4"/>
    </row>
    <row r="70" spans="1:8" ht="38.25" hidden="1" customHeight="1" outlineLevel="1">
      <c r="A70" s="1476" t="s">
        <v>113</v>
      </c>
      <c r="B70" s="1483"/>
      <c r="C70" s="1483"/>
      <c r="D70" s="1474"/>
      <c r="E70" s="791" t="s">
        <v>114</v>
      </c>
      <c r="F70" s="791" t="s">
        <v>112</v>
      </c>
      <c r="G70" s="900" t="s">
        <v>790</v>
      </c>
      <c r="H70" s="4"/>
    </row>
    <row r="71" spans="1:8" hidden="1" outlineLevel="1">
      <c r="A71" s="1486"/>
      <c r="B71" s="1481"/>
      <c r="C71" s="1481"/>
      <c r="D71" s="1482"/>
      <c r="E71" s="33"/>
      <c r="F71" s="39"/>
      <c r="G71" s="901"/>
      <c r="H71" s="4"/>
    </row>
    <row r="72" spans="1:8" hidden="1" outlineLevel="1">
      <c r="A72" s="1486"/>
      <c r="B72" s="1481"/>
      <c r="C72" s="1481"/>
      <c r="D72" s="1482"/>
      <c r="E72" s="33"/>
      <c r="F72" s="39"/>
      <c r="G72" s="901"/>
      <c r="H72" s="4"/>
    </row>
    <row r="73" spans="1:8" hidden="1" outlineLevel="1">
      <c r="A73" s="1486"/>
      <c r="B73" s="1481"/>
      <c r="C73" s="1481"/>
      <c r="D73" s="1482"/>
      <c r="E73" s="33"/>
      <c r="F73" s="39"/>
      <c r="G73" s="901"/>
      <c r="H73" s="4"/>
    </row>
    <row r="74" spans="1:8" hidden="1" outlineLevel="1">
      <c r="A74" s="1486"/>
      <c r="B74" s="1481"/>
      <c r="C74" s="1481"/>
      <c r="D74" s="1482"/>
      <c r="E74" s="33"/>
      <c r="F74" s="39"/>
      <c r="G74" s="901"/>
      <c r="H74" s="4"/>
    </row>
    <row r="75" spans="1:8" ht="15.75" hidden="1" outlineLevel="1" thickBot="1">
      <c r="A75" s="1490"/>
      <c r="B75" s="1491"/>
      <c r="C75" s="1491"/>
      <c r="D75" s="1492"/>
      <c r="E75" s="46"/>
      <c r="F75" s="47"/>
      <c r="G75" s="937"/>
      <c r="H75" s="4"/>
    </row>
    <row r="76" spans="1:8" hidden="1" outlineLevel="2">
      <c r="A76" s="1478"/>
      <c r="B76" s="1479"/>
      <c r="C76" s="1479"/>
      <c r="D76" s="1480"/>
      <c r="E76" s="44"/>
      <c r="F76" s="45"/>
      <c r="G76" s="901" t="s">
        <v>790</v>
      </c>
      <c r="H76" s="4"/>
    </row>
    <row r="77" spans="1:8" hidden="1" outlineLevel="2">
      <c r="A77" s="985"/>
      <c r="B77" s="1481"/>
      <c r="C77" s="1481"/>
      <c r="D77" s="1482"/>
      <c r="E77" s="33"/>
      <c r="F77" s="39"/>
      <c r="G77" s="901"/>
      <c r="H77" s="4"/>
    </row>
    <row r="78" spans="1:8" hidden="1" outlineLevel="2">
      <c r="A78" s="985"/>
      <c r="B78" s="1481"/>
      <c r="C78" s="1481"/>
      <c r="D78" s="1482"/>
      <c r="E78" s="33"/>
      <c r="F78" s="39"/>
      <c r="G78" s="901"/>
      <c r="H78" s="4"/>
    </row>
    <row r="79" spans="1:8" hidden="1" outlineLevel="2">
      <c r="A79" s="985"/>
      <c r="B79" s="1481"/>
      <c r="C79" s="1481"/>
      <c r="D79" s="1482"/>
      <c r="E79" s="33"/>
      <c r="F79" s="39"/>
      <c r="G79" s="901"/>
      <c r="H79" s="4"/>
    </row>
    <row r="80" spans="1:8" hidden="1" outlineLevel="2">
      <c r="A80" s="985"/>
      <c r="B80" s="1481"/>
      <c r="C80" s="1481"/>
      <c r="D80" s="1482"/>
      <c r="E80" s="33"/>
      <c r="F80" s="39"/>
      <c r="G80" s="901"/>
      <c r="H80" s="4"/>
    </row>
    <row r="81" spans="1:8" hidden="1" outlineLevel="2">
      <c r="A81" s="985"/>
      <c r="B81" s="1481"/>
      <c r="C81" s="1481"/>
      <c r="D81" s="1482"/>
      <c r="E81" s="33"/>
      <c r="F81" s="39"/>
      <c r="G81" s="901"/>
      <c r="H81" s="4"/>
    </row>
    <row r="82" spans="1:8" hidden="1" outlineLevel="2">
      <c r="A82" s="985"/>
      <c r="B82" s="1481"/>
      <c r="C82" s="1481"/>
      <c r="D82" s="1482"/>
      <c r="E82" s="33"/>
      <c r="F82" s="39"/>
      <c r="G82" s="901"/>
      <c r="H82" s="4"/>
    </row>
    <row r="83" spans="1:8" hidden="1" outlineLevel="2">
      <c r="A83" s="985"/>
      <c r="B83" s="1481"/>
      <c r="C83" s="1481"/>
      <c r="D83" s="1482"/>
      <c r="E83" s="33"/>
      <c r="F83" s="39"/>
      <c r="G83" s="901"/>
      <c r="H83" s="4"/>
    </row>
    <row r="84" spans="1:8" hidden="1" outlineLevel="2">
      <c r="A84" s="985"/>
      <c r="B84" s="1481"/>
      <c r="C84" s="1481"/>
      <c r="D84" s="1482"/>
      <c r="E84" s="33"/>
      <c r="F84" s="39"/>
      <c r="G84" s="901"/>
      <c r="H84" s="4"/>
    </row>
    <row r="85" spans="1:8" ht="15.75" hidden="1" outlineLevel="2" thickBot="1">
      <c r="A85" s="1487"/>
      <c r="B85" s="1488"/>
      <c r="C85" s="1488"/>
      <c r="D85" s="1489"/>
      <c r="E85" s="49"/>
      <c r="F85" s="50"/>
      <c r="G85" s="901"/>
      <c r="H85" s="4"/>
    </row>
    <row r="86" spans="1:8" ht="76.5" hidden="1" customHeight="1" outlineLevel="1">
      <c r="A86" s="1394" t="s">
        <v>116</v>
      </c>
      <c r="B86" s="1441" t="s">
        <v>117</v>
      </c>
      <c r="C86" s="1441"/>
      <c r="D86" s="1441" t="s">
        <v>118</v>
      </c>
      <c r="E86" s="1441"/>
      <c r="F86" s="1484" t="s">
        <v>119</v>
      </c>
      <c r="G86" s="1193" t="s">
        <v>792</v>
      </c>
      <c r="H86" s="4"/>
    </row>
    <row r="87" spans="1:8" ht="63.75" hidden="1" customHeight="1" outlineLevel="1">
      <c r="A87" s="1470"/>
      <c r="B87" s="793" t="s">
        <v>120</v>
      </c>
      <c r="C87" s="793" t="s">
        <v>121</v>
      </c>
      <c r="D87" s="793" t="s">
        <v>120</v>
      </c>
      <c r="E87" s="793" t="s">
        <v>121</v>
      </c>
      <c r="F87" s="1485"/>
      <c r="G87" s="1194"/>
      <c r="H87" s="4"/>
    </row>
    <row r="88" spans="1:8" hidden="1" outlineLevel="1">
      <c r="A88" s="16"/>
      <c r="B88" s="54"/>
      <c r="C88" s="54"/>
      <c r="D88" s="48"/>
      <c r="E88" s="48"/>
      <c r="F88" s="57"/>
      <c r="G88" s="1194"/>
      <c r="H88" s="4"/>
    </row>
    <row r="89" spans="1:8" hidden="1" outlineLevel="1">
      <c r="A89" s="16"/>
      <c r="B89" s="54"/>
      <c r="C89" s="54"/>
      <c r="D89" s="48"/>
      <c r="E89" s="48"/>
      <c r="F89" s="57"/>
      <c r="G89" s="1194"/>
      <c r="H89" s="4"/>
    </row>
    <row r="90" spans="1:8" hidden="1" outlineLevel="1">
      <c r="A90" s="16"/>
      <c r="B90" s="54"/>
      <c r="C90" s="54"/>
      <c r="D90" s="48"/>
      <c r="E90" s="48"/>
      <c r="F90" s="57"/>
      <c r="G90" s="1194"/>
      <c r="H90" s="4"/>
    </row>
    <row r="91" spans="1:8" hidden="1" outlineLevel="1">
      <c r="A91" s="16"/>
      <c r="B91" s="54"/>
      <c r="C91" s="54"/>
      <c r="D91" s="48"/>
      <c r="E91" s="48"/>
      <c r="F91" s="57"/>
      <c r="G91" s="1194"/>
      <c r="H91" s="4"/>
    </row>
    <row r="92" spans="1:8" ht="15.75" hidden="1" outlineLevel="1" thickBot="1">
      <c r="A92" s="17"/>
      <c r="B92" s="55"/>
      <c r="C92" s="55"/>
      <c r="D92" s="51"/>
      <c r="E92" s="51"/>
      <c r="F92" s="58"/>
      <c r="G92" s="1212"/>
      <c r="H92" s="4"/>
    </row>
    <row r="93" spans="1:8" hidden="1" outlineLevel="2">
      <c r="A93" s="52"/>
      <c r="B93" s="56"/>
      <c r="C93" s="56"/>
      <c r="D93" s="53"/>
      <c r="E93" s="53"/>
      <c r="F93" s="59"/>
      <c r="G93" s="1193" t="s">
        <v>792</v>
      </c>
      <c r="H93" s="4"/>
    </row>
    <row r="94" spans="1:8" hidden="1" outlineLevel="2">
      <c r="A94" s="16"/>
      <c r="B94" s="54"/>
      <c r="C94" s="54"/>
      <c r="D94" s="48"/>
      <c r="E94" s="48"/>
      <c r="F94" s="57"/>
      <c r="G94" s="1194"/>
      <c r="H94" s="4"/>
    </row>
    <row r="95" spans="1:8" hidden="1" outlineLevel="2">
      <c r="A95" s="16"/>
      <c r="B95" s="54"/>
      <c r="C95" s="54"/>
      <c r="D95" s="48"/>
      <c r="E95" s="48"/>
      <c r="F95" s="57"/>
      <c r="G95" s="1194"/>
      <c r="H95" s="4"/>
    </row>
    <row r="96" spans="1:8" hidden="1" outlineLevel="2">
      <c r="A96" s="16"/>
      <c r="B96" s="54"/>
      <c r="C96" s="54"/>
      <c r="D96" s="48"/>
      <c r="E96" s="48"/>
      <c r="F96" s="57"/>
      <c r="G96" s="1194"/>
      <c r="H96" s="4"/>
    </row>
    <row r="97" spans="1:8" hidden="1" outlineLevel="2">
      <c r="A97" s="16"/>
      <c r="B97" s="54"/>
      <c r="C97" s="54"/>
      <c r="D97" s="48"/>
      <c r="E97" s="48"/>
      <c r="F97" s="57"/>
      <c r="G97" s="1194"/>
      <c r="H97" s="4"/>
    </row>
    <row r="98" spans="1:8" hidden="1" outlineLevel="2">
      <c r="A98" s="16"/>
      <c r="B98" s="54"/>
      <c r="C98" s="54"/>
      <c r="D98" s="48"/>
      <c r="E98" s="48"/>
      <c r="F98" s="57"/>
      <c r="G98" s="1194"/>
      <c r="H98" s="4"/>
    </row>
    <row r="99" spans="1:8" hidden="1" outlineLevel="2">
      <c r="A99" s="16"/>
      <c r="B99" s="54"/>
      <c r="C99" s="54"/>
      <c r="D99" s="48"/>
      <c r="E99" s="48"/>
      <c r="F99" s="57"/>
      <c r="G99" s="1194"/>
      <c r="H99" s="4"/>
    </row>
    <row r="100" spans="1:8" hidden="1" outlineLevel="2">
      <c r="A100" s="16"/>
      <c r="B100" s="54"/>
      <c r="C100" s="54"/>
      <c r="D100" s="48"/>
      <c r="E100" s="48"/>
      <c r="F100" s="57"/>
      <c r="G100" s="1194"/>
      <c r="H100" s="4"/>
    </row>
    <row r="101" spans="1:8" hidden="1" outlineLevel="2">
      <c r="A101" s="16"/>
      <c r="B101" s="54"/>
      <c r="C101" s="54"/>
      <c r="D101" s="48"/>
      <c r="E101" s="48"/>
      <c r="F101" s="57"/>
      <c r="G101" s="1194"/>
      <c r="H101" s="4"/>
    </row>
    <row r="102" spans="1:8" hidden="1" outlineLevel="2">
      <c r="A102" s="16"/>
      <c r="B102" s="54"/>
      <c r="C102" s="54"/>
      <c r="D102" s="48"/>
      <c r="E102" s="48"/>
      <c r="F102" s="57"/>
      <c r="G102" s="1194"/>
      <c r="H102" s="4"/>
    </row>
    <row r="103" spans="1:8" hidden="1" outlineLevel="2">
      <c r="A103" s="16"/>
      <c r="B103" s="54"/>
      <c r="C103" s="54"/>
      <c r="D103" s="48"/>
      <c r="E103" s="48"/>
      <c r="F103" s="57"/>
      <c r="G103" s="1194"/>
      <c r="H103" s="4"/>
    </row>
    <row r="104" spans="1:8" hidden="1" outlineLevel="2">
      <c r="A104" s="16"/>
      <c r="B104" s="54"/>
      <c r="C104" s="54"/>
      <c r="D104" s="48"/>
      <c r="E104" s="48"/>
      <c r="F104" s="57"/>
      <c r="G104" s="1194"/>
      <c r="H104" s="4"/>
    </row>
    <row r="105" spans="1:8" hidden="1" outlineLevel="2">
      <c r="A105" s="16"/>
      <c r="B105" s="54"/>
      <c r="C105" s="54"/>
      <c r="D105" s="48"/>
      <c r="E105" s="48"/>
      <c r="F105" s="57"/>
      <c r="G105" s="1194"/>
      <c r="H105" s="4"/>
    </row>
    <row r="106" spans="1:8" hidden="1" outlineLevel="2">
      <c r="A106" s="16"/>
      <c r="B106" s="54"/>
      <c r="C106" s="54"/>
      <c r="D106" s="48"/>
      <c r="E106" s="48"/>
      <c r="F106" s="57"/>
      <c r="G106" s="1194"/>
      <c r="H106" s="4"/>
    </row>
    <row r="107" spans="1:8" hidden="1" outlineLevel="2">
      <c r="A107" s="16"/>
      <c r="B107" s="54"/>
      <c r="C107" s="54"/>
      <c r="D107" s="48"/>
      <c r="E107" s="48"/>
      <c r="F107" s="57"/>
      <c r="G107" s="1194"/>
      <c r="H107" s="4"/>
    </row>
    <row r="108" spans="1:8" hidden="1" outlineLevel="2">
      <c r="A108" s="16"/>
      <c r="B108" s="54"/>
      <c r="C108" s="54"/>
      <c r="D108" s="48"/>
      <c r="E108" s="48"/>
      <c r="F108" s="57"/>
      <c r="G108" s="1194"/>
      <c r="H108" s="4"/>
    </row>
    <row r="109" spans="1:8" hidden="1" outlineLevel="2">
      <c r="A109" s="16"/>
      <c r="B109" s="54"/>
      <c r="C109" s="54"/>
      <c r="D109" s="48"/>
      <c r="E109" s="48"/>
      <c r="F109" s="57"/>
      <c r="G109" s="1194"/>
      <c r="H109" s="4"/>
    </row>
    <row r="110" spans="1:8" hidden="1" outlineLevel="2">
      <c r="A110" s="16"/>
      <c r="B110" s="54"/>
      <c r="C110" s="54"/>
      <c r="D110" s="48"/>
      <c r="E110" s="48"/>
      <c r="F110" s="57"/>
      <c r="G110" s="1194"/>
      <c r="H110" s="4"/>
    </row>
    <row r="111" spans="1:8" hidden="1" outlineLevel="2">
      <c r="A111" s="16"/>
      <c r="B111" s="54"/>
      <c r="C111" s="54"/>
      <c r="D111" s="48"/>
      <c r="E111" s="48"/>
      <c r="F111" s="57"/>
      <c r="G111" s="1194"/>
      <c r="H111" s="4"/>
    </row>
    <row r="112" spans="1:8" hidden="1" outlineLevel="2">
      <c r="A112" s="16"/>
      <c r="B112" s="54"/>
      <c r="C112" s="54"/>
      <c r="D112" s="48"/>
      <c r="E112" s="48"/>
      <c r="F112" s="57"/>
      <c r="G112" s="1194"/>
      <c r="H112" s="4"/>
    </row>
    <row r="113" spans="1:8" hidden="1" outlineLevel="2">
      <c r="A113" s="16"/>
      <c r="B113" s="54"/>
      <c r="C113" s="54"/>
      <c r="D113" s="48"/>
      <c r="E113" s="48"/>
      <c r="F113" s="57"/>
      <c r="G113" s="1194"/>
      <c r="H113" s="4"/>
    </row>
    <row r="114" spans="1:8" hidden="1" outlineLevel="2">
      <c r="A114" s="16"/>
      <c r="B114" s="54"/>
      <c r="C114" s="54"/>
      <c r="D114" s="48"/>
      <c r="E114" s="48"/>
      <c r="F114" s="57"/>
      <c r="G114" s="1194"/>
      <c r="H114" s="4"/>
    </row>
    <row r="115" spans="1:8" hidden="1" outlineLevel="2">
      <c r="A115" s="16"/>
      <c r="B115" s="54"/>
      <c r="C115" s="54"/>
      <c r="D115" s="48"/>
      <c r="E115" s="48"/>
      <c r="F115" s="57"/>
      <c r="G115" s="1194"/>
      <c r="H115" s="4"/>
    </row>
    <row r="116" spans="1:8" hidden="1" outlineLevel="2">
      <c r="A116" s="16"/>
      <c r="B116" s="54"/>
      <c r="C116" s="54"/>
      <c r="D116" s="48"/>
      <c r="E116" s="48"/>
      <c r="F116" s="57"/>
      <c r="G116" s="1194"/>
      <c r="H116" s="4"/>
    </row>
    <row r="117" spans="1:8" ht="15.75" hidden="1" outlineLevel="2" thickBot="1">
      <c r="A117" s="61"/>
      <c r="B117" s="62"/>
      <c r="C117" s="62"/>
      <c r="D117" s="63"/>
      <c r="E117" s="63"/>
      <c r="F117" s="64"/>
      <c r="G117" s="1194"/>
      <c r="H117" s="4"/>
    </row>
    <row r="118" spans="1:8" s="60" customFormat="1" ht="30" hidden="1" customHeight="1" outlineLevel="1">
      <c r="A118" s="1394" t="s">
        <v>122</v>
      </c>
      <c r="B118" s="1441"/>
      <c r="C118" s="1511" t="s">
        <v>125</v>
      </c>
      <c r="D118" s="1511"/>
      <c r="E118" s="1511"/>
      <c r="F118" s="1484"/>
      <c r="G118" s="906" t="s">
        <v>791</v>
      </c>
      <c r="H118" s="118"/>
    </row>
    <row r="119" spans="1:8" hidden="1" outlineLevel="1">
      <c r="A119" s="1470"/>
      <c r="B119" s="1471"/>
      <c r="C119" s="1472" t="s">
        <v>123</v>
      </c>
      <c r="D119" s="1472"/>
      <c r="E119" s="1515" t="s">
        <v>124</v>
      </c>
      <c r="F119" s="1516"/>
      <c r="G119" s="913"/>
      <c r="H119" s="4"/>
    </row>
    <row r="120" spans="1:8" hidden="1" outlineLevel="1">
      <c r="A120" s="1501"/>
      <c r="B120" s="1502"/>
      <c r="C120" s="984"/>
      <c r="D120" s="984"/>
      <c r="E120" s="984"/>
      <c r="F120" s="985"/>
      <c r="G120" s="913"/>
      <c r="H120" s="4"/>
    </row>
    <row r="121" spans="1:8" hidden="1" outlineLevel="1">
      <c r="A121" s="1501"/>
      <c r="B121" s="1502"/>
      <c r="C121" s="984"/>
      <c r="D121" s="984"/>
      <c r="E121" s="984"/>
      <c r="F121" s="985"/>
      <c r="G121" s="913"/>
      <c r="H121" s="4"/>
    </row>
    <row r="122" spans="1:8" hidden="1" outlineLevel="1">
      <c r="A122" s="1501"/>
      <c r="B122" s="1502"/>
      <c r="C122" s="984"/>
      <c r="D122" s="984"/>
      <c r="E122" s="984"/>
      <c r="F122" s="985"/>
      <c r="G122" s="913"/>
      <c r="H122" s="4"/>
    </row>
    <row r="123" spans="1:8" hidden="1" outlineLevel="1">
      <c r="A123" s="1501"/>
      <c r="B123" s="1502"/>
      <c r="C123" s="984"/>
      <c r="D123" s="984"/>
      <c r="E123" s="1502"/>
      <c r="F123" s="1514"/>
      <c r="G123" s="913"/>
      <c r="H123" s="4"/>
    </row>
    <row r="124" spans="1:8" ht="15.75" hidden="1" outlineLevel="1" thickBot="1">
      <c r="A124" s="1503"/>
      <c r="B124" s="1504"/>
      <c r="C124" s="1512"/>
      <c r="D124" s="1512"/>
      <c r="E124" s="1512"/>
      <c r="F124" s="1513"/>
      <c r="G124" s="907"/>
      <c r="H124" s="4"/>
    </row>
    <row r="125" spans="1:8" hidden="1" outlineLevel="2">
      <c r="A125" s="1505"/>
      <c r="B125" s="1506"/>
      <c r="C125" s="986"/>
      <c r="D125" s="986"/>
      <c r="E125" s="986"/>
      <c r="F125" s="987"/>
      <c r="G125" s="1168" t="s">
        <v>791</v>
      </c>
      <c r="H125" s="4"/>
    </row>
    <row r="126" spans="1:8" hidden="1" outlineLevel="2">
      <c r="A126" s="1501"/>
      <c r="B126" s="1502"/>
      <c r="C126" s="984"/>
      <c r="D126" s="984"/>
      <c r="E126" s="984"/>
      <c r="F126" s="985"/>
      <c r="G126" s="913"/>
      <c r="H126" s="4"/>
    </row>
    <row r="127" spans="1:8" hidden="1" outlineLevel="2">
      <c r="A127" s="1501"/>
      <c r="B127" s="1502"/>
      <c r="C127" s="984"/>
      <c r="D127" s="984"/>
      <c r="E127" s="984"/>
      <c r="F127" s="985"/>
      <c r="G127" s="913"/>
      <c r="H127" s="4"/>
    </row>
    <row r="128" spans="1:8" hidden="1" outlineLevel="2">
      <c r="A128" s="1501"/>
      <c r="B128" s="1502"/>
      <c r="C128" s="984"/>
      <c r="D128" s="984"/>
      <c r="E128" s="984"/>
      <c r="F128" s="985"/>
      <c r="G128" s="913"/>
      <c r="H128" s="4"/>
    </row>
    <row r="129" spans="1:8" hidden="1" outlineLevel="2">
      <c r="A129" s="1501"/>
      <c r="B129" s="1502"/>
      <c r="C129" s="984"/>
      <c r="D129" s="984"/>
      <c r="E129" s="984"/>
      <c r="F129" s="985"/>
      <c r="G129" s="913"/>
      <c r="H129" s="4"/>
    </row>
    <row r="130" spans="1:8" hidden="1" outlineLevel="2">
      <c r="A130" s="1501"/>
      <c r="B130" s="1502"/>
      <c r="C130" s="984"/>
      <c r="D130" s="984"/>
      <c r="E130" s="984"/>
      <c r="F130" s="985"/>
      <c r="G130" s="913"/>
      <c r="H130" s="4"/>
    </row>
    <row r="131" spans="1:8" hidden="1" outlineLevel="2">
      <c r="A131" s="1501"/>
      <c r="B131" s="1502"/>
      <c r="C131" s="984"/>
      <c r="D131" s="984"/>
      <c r="E131" s="984"/>
      <c r="F131" s="985"/>
      <c r="G131" s="913"/>
      <c r="H131" s="4"/>
    </row>
    <row r="132" spans="1:8" hidden="1" outlineLevel="2">
      <c r="A132" s="1501"/>
      <c r="B132" s="1502"/>
      <c r="C132" s="984"/>
      <c r="D132" s="984"/>
      <c r="E132" s="984"/>
      <c r="F132" s="985"/>
      <c r="G132" s="913"/>
      <c r="H132" s="4"/>
    </row>
    <row r="133" spans="1:8" hidden="1" outlineLevel="2">
      <c r="A133" s="1501"/>
      <c r="B133" s="1502"/>
      <c r="C133" s="984"/>
      <c r="D133" s="984"/>
      <c r="E133" s="984"/>
      <c r="F133" s="985"/>
      <c r="G133" s="913"/>
      <c r="H133" s="4"/>
    </row>
    <row r="134" spans="1:8" ht="15.75" hidden="1" outlineLevel="2" thickBot="1">
      <c r="A134" s="1503"/>
      <c r="B134" s="1504"/>
      <c r="C134" s="1512"/>
      <c r="D134" s="1512"/>
      <c r="E134" s="1512"/>
      <c r="F134" s="1513"/>
      <c r="G134" s="914"/>
      <c r="H134" s="4"/>
    </row>
    <row r="135" spans="1:8" ht="90" hidden="1" customHeight="1" outlineLevel="1">
      <c r="A135" s="1517" t="s">
        <v>126</v>
      </c>
      <c r="B135" s="1518"/>
      <c r="C135" s="1518"/>
      <c r="D135" s="1518"/>
      <c r="E135" s="1518"/>
      <c r="F135" s="1519"/>
      <c r="G135" s="906" t="s">
        <v>793</v>
      </c>
      <c r="H135" s="4"/>
    </row>
    <row r="136" spans="1:8" hidden="1" outlineLevel="1">
      <c r="A136" s="345"/>
      <c r="B136" s="346"/>
      <c r="C136" s="346"/>
      <c r="D136" s="346"/>
      <c r="E136" s="346"/>
      <c r="F136" s="347"/>
      <c r="G136" s="913"/>
      <c r="H136" s="4"/>
    </row>
    <row r="137" spans="1:8" hidden="1" outlineLevel="1">
      <c r="A137" s="290"/>
      <c r="B137" s="291"/>
      <c r="C137" s="291"/>
      <c r="D137" s="291"/>
      <c r="E137" s="291"/>
      <c r="F137" s="292"/>
      <c r="G137" s="913"/>
      <c r="H137" s="4"/>
    </row>
    <row r="138" spans="1:8" hidden="1" outlineLevel="1">
      <c r="A138" s="290"/>
      <c r="B138" s="291"/>
      <c r="C138" s="291"/>
      <c r="D138" s="291"/>
      <c r="E138" s="291"/>
      <c r="F138" s="292"/>
      <c r="G138" s="913"/>
      <c r="H138" s="4"/>
    </row>
    <row r="139" spans="1:8" hidden="1" outlineLevel="1">
      <c r="A139" s="290"/>
      <c r="B139" s="291"/>
      <c r="C139" s="291"/>
      <c r="D139" s="291"/>
      <c r="E139" s="291"/>
      <c r="F139" s="292"/>
      <c r="G139" s="913"/>
      <c r="H139" s="4"/>
    </row>
    <row r="140" spans="1:8" hidden="1" outlineLevel="1">
      <c r="A140" s="290"/>
      <c r="B140" s="291"/>
      <c r="C140" s="291"/>
      <c r="D140" s="291"/>
      <c r="E140" s="291"/>
      <c r="F140" s="292"/>
      <c r="G140" s="913"/>
      <c r="H140" s="4"/>
    </row>
    <row r="141" spans="1:8" hidden="1" outlineLevel="1">
      <c r="A141" s="290"/>
      <c r="B141" s="291"/>
      <c r="C141" s="291"/>
      <c r="D141" s="291"/>
      <c r="E141" s="291"/>
      <c r="F141" s="292"/>
      <c r="G141" s="913"/>
      <c r="H141" s="4"/>
    </row>
    <row r="142" spans="1:8" hidden="1" outlineLevel="1">
      <c r="A142" s="290"/>
      <c r="B142" s="291"/>
      <c r="C142" s="291"/>
      <c r="D142" s="291"/>
      <c r="E142" s="291"/>
      <c r="F142" s="292"/>
      <c r="G142" s="913"/>
      <c r="H142" s="4"/>
    </row>
    <row r="143" spans="1:8" hidden="1" outlineLevel="1">
      <c r="A143" s="290"/>
      <c r="B143" s="291"/>
      <c r="C143" s="291"/>
      <c r="D143" s="291"/>
      <c r="E143" s="291"/>
      <c r="F143" s="292"/>
      <c r="G143" s="913"/>
      <c r="H143" s="4"/>
    </row>
    <row r="144" spans="1:8" hidden="1" outlineLevel="1">
      <c r="A144" s="290"/>
      <c r="B144" s="291"/>
      <c r="C144" s="291"/>
      <c r="D144" s="291"/>
      <c r="E144" s="291"/>
      <c r="F144" s="292"/>
      <c r="G144" s="913"/>
      <c r="H144" s="4"/>
    </row>
    <row r="145" spans="1:8" hidden="1" outlineLevel="1">
      <c r="A145" s="290"/>
      <c r="B145" s="291"/>
      <c r="C145" s="291"/>
      <c r="D145" s="291"/>
      <c r="E145" s="291"/>
      <c r="F145" s="292"/>
      <c r="G145" s="913"/>
      <c r="H145" s="4"/>
    </row>
    <row r="146" spans="1:8" ht="15.75" hidden="1" outlineLevel="1" thickBot="1">
      <c r="A146" s="293"/>
      <c r="B146" s="294"/>
      <c r="C146" s="294"/>
      <c r="D146" s="294"/>
      <c r="E146" s="294"/>
      <c r="F146" s="295"/>
      <c r="G146" s="907"/>
      <c r="H146" s="4"/>
    </row>
    <row r="147" spans="1:8" hidden="1" outlineLevel="2">
      <c r="A147" s="287"/>
      <c r="B147" s="288"/>
      <c r="C147" s="288"/>
      <c r="D147" s="288"/>
      <c r="E147" s="288"/>
      <c r="F147" s="289"/>
      <c r="G147" s="1168" t="s">
        <v>793</v>
      </c>
      <c r="H147" s="4"/>
    </row>
    <row r="148" spans="1:8" hidden="1" outlineLevel="2">
      <c r="A148" s="290"/>
      <c r="B148" s="291"/>
      <c r="C148" s="291"/>
      <c r="D148" s="291"/>
      <c r="E148" s="291"/>
      <c r="F148" s="292"/>
      <c r="G148" s="913"/>
      <c r="H148" s="4"/>
    </row>
    <row r="149" spans="1:8" hidden="1" outlineLevel="2">
      <c r="A149" s="290"/>
      <c r="B149" s="291"/>
      <c r="C149" s="291"/>
      <c r="D149" s="291"/>
      <c r="E149" s="291"/>
      <c r="F149" s="292"/>
      <c r="G149" s="913"/>
      <c r="H149" s="4"/>
    </row>
    <row r="150" spans="1:8" hidden="1" outlineLevel="2">
      <c r="A150" s="290"/>
      <c r="B150" s="291"/>
      <c r="C150" s="291"/>
      <c r="D150" s="291"/>
      <c r="E150" s="291"/>
      <c r="F150" s="292"/>
      <c r="G150" s="913"/>
      <c r="H150" s="4"/>
    </row>
    <row r="151" spans="1:8" hidden="1" outlineLevel="2">
      <c r="A151" s="290"/>
      <c r="B151" s="291"/>
      <c r="C151" s="291"/>
      <c r="D151" s="291"/>
      <c r="E151" s="291"/>
      <c r="F151" s="292"/>
      <c r="G151" s="913"/>
      <c r="H151" s="4"/>
    </row>
    <row r="152" spans="1:8" hidden="1" outlineLevel="2">
      <c r="A152" s="290"/>
      <c r="B152" s="291"/>
      <c r="C152" s="291"/>
      <c r="D152" s="291"/>
      <c r="E152" s="291"/>
      <c r="F152" s="292"/>
      <c r="G152" s="913"/>
      <c r="H152" s="4"/>
    </row>
    <row r="153" spans="1:8" hidden="1" outlineLevel="2">
      <c r="A153" s="290"/>
      <c r="B153" s="291"/>
      <c r="C153" s="291"/>
      <c r="D153" s="291"/>
      <c r="E153" s="291"/>
      <c r="F153" s="292"/>
      <c r="G153" s="913"/>
      <c r="H153" s="4"/>
    </row>
    <row r="154" spans="1:8" hidden="1" outlineLevel="2">
      <c r="A154" s="290"/>
      <c r="B154" s="291"/>
      <c r="C154" s="291"/>
      <c r="D154" s="291"/>
      <c r="E154" s="291"/>
      <c r="F154" s="292"/>
      <c r="G154" s="913"/>
      <c r="H154" s="4"/>
    </row>
    <row r="155" spans="1:8" hidden="1" outlineLevel="2">
      <c r="A155" s="290"/>
      <c r="B155" s="291"/>
      <c r="C155" s="291"/>
      <c r="D155" s="291"/>
      <c r="E155" s="291"/>
      <c r="F155" s="292"/>
      <c r="G155" s="913"/>
      <c r="H155" s="4"/>
    </row>
    <row r="156" spans="1:8" ht="15.75" hidden="1" outlineLevel="2" thickBot="1">
      <c r="A156" s="293"/>
      <c r="B156" s="294"/>
      <c r="C156" s="294"/>
      <c r="D156" s="294"/>
      <c r="E156" s="294"/>
      <c r="F156" s="295"/>
      <c r="G156" s="907"/>
      <c r="H156" s="4"/>
    </row>
    <row r="157" spans="1:8" ht="30" hidden="1" customHeight="1" outlineLevel="1">
      <c r="A157" s="1517" t="s">
        <v>127</v>
      </c>
      <c r="B157" s="1518"/>
      <c r="C157" s="1518"/>
      <c r="D157" s="1518"/>
      <c r="E157" s="1518"/>
      <c r="F157" s="1519"/>
      <c r="G157" s="900" t="s">
        <v>794</v>
      </c>
      <c r="H157" s="4"/>
    </row>
    <row r="158" spans="1:8" hidden="1" outlineLevel="1">
      <c r="A158" s="348"/>
      <c r="B158" s="349"/>
      <c r="C158" s="349"/>
      <c r="D158" s="349"/>
      <c r="E158" s="349"/>
      <c r="F158" s="350"/>
      <c r="G158" s="901"/>
      <c r="H158" s="4"/>
    </row>
    <row r="159" spans="1:8" hidden="1" outlineLevel="1">
      <c r="A159" s="314"/>
      <c r="B159" s="315"/>
      <c r="C159" s="315"/>
      <c r="D159" s="315"/>
      <c r="E159" s="315"/>
      <c r="F159" s="316"/>
      <c r="G159" s="901"/>
      <c r="H159" s="4"/>
    </row>
    <row r="160" spans="1:8" hidden="1" outlineLevel="1">
      <c r="A160" s="314"/>
      <c r="B160" s="315"/>
      <c r="C160" s="315"/>
      <c r="D160" s="315"/>
      <c r="E160" s="315"/>
      <c r="F160" s="316"/>
      <c r="G160" s="901"/>
      <c r="H160" s="4"/>
    </row>
    <row r="161" spans="1:11" ht="15" hidden="1" customHeight="1" outlineLevel="1">
      <c r="A161" s="314"/>
      <c r="B161" s="315"/>
      <c r="C161" s="315"/>
      <c r="D161" s="315"/>
      <c r="E161" s="315"/>
      <c r="F161" s="316"/>
      <c r="G161" s="901"/>
      <c r="H161" s="4"/>
      <c r="I161" s="65"/>
      <c r="J161" s="65"/>
      <c r="K161" s="65"/>
    </row>
    <row r="162" spans="1:11" ht="15" hidden="1" customHeight="1" outlineLevel="1">
      <c r="A162" s="314"/>
      <c r="B162" s="315"/>
      <c r="C162" s="315"/>
      <c r="D162" s="315"/>
      <c r="E162" s="315"/>
      <c r="F162" s="316"/>
      <c r="G162" s="901"/>
      <c r="H162" s="119"/>
      <c r="I162" s="65"/>
      <c r="J162" s="65"/>
      <c r="K162" s="65"/>
    </row>
    <row r="163" spans="1:11" hidden="1" outlineLevel="1">
      <c r="A163" s="314"/>
      <c r="B163" s="315"/>
      <c r="C163" s="315"/>
      <c r="D163" s="315"/>
      <c r="E163" s="315"/>
      <c r="F163" s="316"/>
      <c r="G163" s="901"/>
      <c r="H163" s="4"/>
    </row>
    <row r="164" spans="1:11" hidden="1" outlineLevel="1">
      <c r="A164" s="314"/>
      <c r="B164" s="315"/>
      <c r="C164" s="315"/>
      <c r="D164" s="315"/>
      <c r="E164" s="315"/>
      <c r="F164" s="316"/>
      <c r="G164" s="901"/>
      <c r="H164" s="4"/>
    </row>
    <row r="165" spans="1:11" hidden="1" outlineLevel="1">
      <c r="A165" s="314"/>
      <c r="B165" s="315"/>
      <c r="C165" s="315"/>
      <c r="D165" s="315"/>
      <c r="E165" s="315"/>
      <c r="F165" s="316"/>
      <c r="G165" s="901"/>
      <c r="H165" s="4"/>
    </row>
    <row r="166" spans="1:11" hidden="1" outlineLevel="1">
      <c r="A166" s="314"/>
      <c r="B166" s="315"/>
      <c r="C166" s="315"/>
      <c r="D166" s="315"/>
      <c r="E166" s="315"/>
      <c r="F166" s="316"/>
      <c r="G166" s="901"/>
      <c r="H166" s="4"/>
    </row>
    <row r="167" spans="1:11" ht="15.75" hidden="1" outlineLevel="1" thickBot="1">
      <c r="A167" s="317"/>
      <c r="B167" s="318"/>
      <c r="C167" s="318"/>
      <c r="D167" s="318"/>
      <c r="E167" s="318"/>
      <c r="F167" s="319"/>
      <c r="G167" s="937"/>
      <c r="H167" s="4"/>
    </row>
    <row r="168" spans="1:11" hidden="1" outlineLevel="1">
      <c r="A168" s="312"/>
      <c r="B168" s="313"/>
      <c r="C168" s="313"/>
      <c r="D168" s="313"/>
      <c r="E168" s="313"/>
      <c r="F168" s="313"/>
      <c r="G168" s="1401" t="s">
        <v>794</v>
      </c>
      <c r="H168" s="4"/>
    </row>
    <row r="169" spans="1:11" hidden="1" outlineLevel="1">
      <c r="A169" s="314"/>
      <c r="B169" s="315"/>
      <c r="C169" s="315"/>
      <c r="D169" s="315"/>
      <c r="E169" s="315"/>
      <c r="F169" s="315"/>
      <c r="G169" s="1402"/>
      <c r="H169" s="4"/>
    </row>
    <row r="170" spans="1:11" hidden="1" outlineLevel="1">
      <c r="A170" s="314"/>
      <c r="B170" s="315"/>
      <c r="C170" s="315"/>
      <c r="D170" s="315"/>
      <c r="E170" s="315"/>
      <c r="F170" s="315"/>
      <c r="G170" s="1402"/>
      <c r="H170" s="4"/>
    </row>
    <row r="171" spans="1:11" hidden="1" outlineLevel="1">
      <c r="A171" s="314"/>
      <c r="B171" s="315"/>
      <c r="C171" s="315"/>
      <c r="D171" s="315"/>
      <c r="E171" s="315"/>
      <c r="F171" s="315"/>
      <c r="G171" s="1402"/>
      <c r="H171" s="4"/>
    </row>
    <row r="172" spans="1:11" hidden="1" outlineLevel="1">
      <c r="A172" s="314"/>
      <c r="B172" s="315"/>
      <c r="C172" s="315"/>
      <c r="D172" s="315"/>
      <c r="E172" s="315"/>
      <c r="F172" s="315"/>
      <c r="G172" s="1402"/>
      <c r="H172" s="4"/>
    </row>
    <row r="173" spans="1:11" hidden="1" outlineLevel="1">
      <c r="A173" s="314"/>
      <c r="B173" s="315"/>
      <c r="C173" s="315"/>
      <c r="D173" s="315"/>
      <c r="E173" s="315"/>
      <c r="F173" s="315"/>
      <c r="G173" s="1402"/>
      <c r="H173" s="4"/>
    </row>
    <row r="174" spans="1:11" hidden="1" outlineLevel="1">
      <c r="A174" s="314"/>
      <c r="B174" s="315"/>
      <c r="C174" s="315"/>
      <c r="D174" s="315"/>
      <c r="E174" s="315"/>
      <c r="F174" s="315"/>
      <c r="G174" s="1402"/>
      <c r="H174" s="4"/>
    </row>
    <row r="175" spans="1:11" hidden="1" outlineLevel="1">
      <c r="A175" s="314"/>
      <c r="B175" s="315"/>
      <c r="C175" s="315"/>
      <c r="D175" s="315"/>
      <c r="E175" s="315"/>
      <c r="F175" s="315"/>
      <c r="G175" s="1402"/>
      <c r="H175" s="4"/>
    </row>
    <row r="176" spans="1:11" hidden="1" outlineLevel="1">
      <c r="A176" s="314"/>
      <c r="B176" s="315"/>
      <c r="C176" s="315"/>
      <c r="D176" s="315"/>
      <c r="E176" s="315"/>
      <c r="F176" s="315"/>
      <c r="G176" s="1402"/>
      <c r="H176" s="4"/>
    </row>
    <row r="177" spans="1:8" ht="15.75" hidden="1" outlineLevel="1" thickBot="1">
      <c r="A177" s="317"/>
      <c r="B177" s="318"/>
      <c r="C177" s="318"/>
      <c r="D177" s="318"/>
      <c r="E177" s="318"/>
      <c r="F177" s="318"/>
      <c r="G177" s="1403"/>
      <c r="H177" s="4"/>
    </row>
    <row r="178" spans="1:8" collapsed="1">
      <c r="A178" s="4"/>
      <c r="B178" s="4"/>
      <c r="C178" s="4"/>
      <c r="D178" s="4"/>
      <c r="E178" s="4"/>
      <c r="F178" s="4"/>
      <c r="G178" s="4"/>
      <c r="H178" s="4"/>
    </row>
    <row r="179" spans="1:8">
      <c r="A179" s="4"/>
      <c r="B179" s="4"/>
      <c r="C179" s="4"/>
      <c r="D179" s="4"/>
      <c r="E179" s="4"/>
      <c r="F179" s="4"/>
      <c r="G179" s="4"/>
      <c r="H179" s="4"/>
    </row>
    <row r="180" spans="1:8" ht="15" customHeight="1">
      <c r="A180" s="119"/>
      <c r="B180" s="4"/>
      <c r="C180" s="4"/>
      <c r="D180" s="4"/>
      <c r="E180" s="4"/>
      <c r="F180" s="4"/>
      <c r="G180" s="4"/>
      <c r="H180" s="4"/>
    </row>
  </sheetData>
  <mergeCells count="147">
    <mergeCell ref="A157:F157"/>
    <mergeCell ref="C131:D131"/>
    <mergeCell ref="C130:D130"/>
    <mergeCell ref="A130:B130"/>
    <mergeCell ref="A131:B131"/>
    <mergeCell ref="G157:G167"/>
    <mergeCell ref="G168:G177"/>
    <mergeCell ref="G125:G134"/>
    <mergeCell ref="A135:F135"/>
    <mergeCell ref="E132:F132"/>
    <mergeCell ref="E131:F131"/>
    <mergeCell ref="E130:F130"/>
    <mergeCell ref="C134:D134"/>
    <mergeCell ref="C133:D133"/>
    <mergeCell ref="C132:D132"/>
    <mergeCell ref="G135:G146"/>
    <mergeCell ref="G147:G156"/>
    <mergeCell ref="E134:F134"/>
    <mergeCell ref="E133:F133"/>
    <mergeCell ref="G118:G124"/>
    <mergeCell ref="E129:F129"/>
    <mergeCell ref="E128:F128"/>
    <mergeCell ref="E127:F127"/>
    <mergeCell ref="E126:F126"/>
    <mergeCell ref="E125:F125"/>
    <mergeCell ref="C118:F118"/>
    <mergeCell ref="C124:D124"/>
    <mergeCell ref="C123:D123"/>
    <mergeCell ref="C122:D122"/>
    <mergeCell ref="C125:D125"/>
    <mergeCell ref="C129:D129"/>
    <mergeCell ref="C128:D128"/>
    <mergeCell ref="C127:D127"/>
    <mergeCell ref="C126:D126"/>
    <mergeCell ref="E124:F124"/>
    <mergeCell ref="E121:F121"/>
    <mergeCell ref="E120:F120"/>
    <mergeCell ref="E123:F123"/>
    <mergeCell ref="E122:F122"/>
    <mergeCell ref="C121:D121"/>
    <mergeCell ref="C120:D120"/>
    <mergeCell ref="E119:F119"/>
    <mergeCell ref="A8:F8"/>
    <mergeCell ref="A120:B120"/>
    <mergeCell ref="A121:B121"/>
    <mergeCell ref="A122:B122"/>
    <mergeCell ref="A123:B123"/>
    <mergeCell ref="A133:B133"/>
    <mergeCell ref="A134:B134"/>
    <mergeCell ref="A125:B125"/>
    <mergeCell ref="A126:B126"/>
    <mergeCell ref="A127:B127"/>
    <mergeCell ref="A128:B128"/>
    <mergeCell ref="A129:B129"/>
    <mergeCell ref="A132:B132"/>
    <mergeCell ref="A124:B124"/>
    <mergeCell ref="A10:F14"/>
    <mergeCell ref="A16:D16"/>
    <mergeCell ref="A17:D17"/>
    <mergeCell ref="A18:D18"/>
    <mergeCell ref="E27:F27"/>
    <mergeCell ref="E28:F28"/>
    <mergeCell ref="E29:F29"/>
    <mergeCell ref="E25:F25"/>
    <mergeCell ref="E23:F23"/>
    <mergeCell ref="A81:D81"/>
    <mergeCell ref="A82:D82"/>
    <mergeCell ref="A83:D83"/>
    <mergeCell ref="A84:D84"/>
    <mergeCell ref="A85:D85"/>
    <mergeCell ref="A75:D75"/>
    <mergeCell ref="A28:D28"/>
    <mergeCell ref="A23:D23"/>
    <mergeCell ref="A25:D25"/>
    <mergeCell ref="A29:D29"/>
    <mergeCell ref="A30:D30"/>
    <mergeCell ref="A48:D49"/>
    <mergeCell ref="A118:B119"/>
    <mergeCell ref="C119:D119"/>
    <mergeCell ref="A37:F37"/>
    <mergeCell ref="A36:D36"/>
    <mergeCell ref="E36:F36"/>
    <mergeCell ref="G55:G69"/>
    <mergeCell ref="G93:G117"/>
    <mergeCell ref="B86:C86"/>
    <mergeCell ref="D86:E86"/>
    <mergeCell ref="A76:D76"/>
    <mergeCell ref="A77:D77"/>
    <mergeCell ref="A78:D78"/>
    <mergeCell ref="A79:D79"/>
    <mergeCell ref="A80:D80"/>
    <mergeCell ref="A70:D70"/>
    <mergeCell ref="G70:G75"/>
    <mergeCell ref="G76:G85"/>
    <mergeCell ref="A86:A87"/>
    <mergeCell ref="F86:F87"/>
    <mergeCell ref="G86:G92"/>
    <mergeCell ref="A71:D71"/>
    <mergeCell ref="A72:D72"/>
    <mergeCell ref="A74:D74"/>
    <mergeCell ref="A73:D73"/>
    <mergeCell ref="G48:G54"/>
    <mergeCell ref="G15:G20"/>
    <mergeCell ref="G21:G30"/>
    <mergeCell ref="G31:G36"/>
    <mergeCell ref="G37:G42"/>
    <mergeCell ref="E48:F48"/>
    <mergeCell ref="E31:F31"/>
    <mergeCell ref="E32:F32"/>
    <mergeCell ref="A35:D35"/>
    <mergeCell ref="E15:F15"/>
    <mergeCell ref="A15:D15"/>
    <mergeCell ref="A34:D34"/>
    <mergeCell ref="E26:F26"/>
    <mergeCell ref="E16:F16"/>
    <mergeCell ref="G43:G47"/>
    <mergeCell ref="E30:F30"/>
    <mergeCell ref="E17:F17"/>
    <mergeCell ref="E18:F18"/>
    <mergeCell ref="E19:F19"/>
    <mergeCell ref="E20:F20"/>
    <mergeCell ref="E21:F21"/>
    <mergeCell ref="E22:F22"/>
    <mergeCell ref="A1:F1"/>
    <mergeCell ref="A2:F2"/>
    <mergeCell ref="A3:G3"/>
    <mergeCell ref="A4:F5"/>
    <mergeCell ref="G4:G5"/>
    <mergeCell ref="A33:D33"/>
    <mergeCell ref="E35:F35"/>
    <mergeCell ref="E34:F34"/>
    <mergeCell ref="E33:F33"/>
    <mergeCell ref="E24:F24"/>
    <mergeCell ref="A32:D32"/>
    <mergeCell ref="G7:G8"/>
    <mergeCell ref="G9:G14"/>
    <mergeCell ref="A24:D24"/>
    <mergeCell ref="A26:D26"/>
    <mergeCell ref="A27:D27"/>
    <mergeCell ref="A19:D19"/>
    <mergeCell ref="A20:D20"/>
    <mergeCell ref="A21:D21"/>
    <mergeCell ref="A22:D22"/>
    <mergeCell ref="A31:D31"/>
    <mergeCell ref="A7:F7"/>
    <mergeCell ref="A9:F9"/>
    <mergeCell ref="A6:B6"/>
  </mergeCells>
  <phoneticPr fontId="1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theme="2"/>
  </sheetPr>
  <dimension ref="A1:H89"/>
  <sheetViews>
    <sheetView showGridLines="0" zoomScale="80" zoomScaleNormal="80" workbookViewId="0">
      <pane xSplit="7" ySplit="6" topLeftCell="H7" activePane="bottomRight" state="frozen"/>
      <selection sqref="A1:D1"/>
      <selection pane="topRight" sqref="A1:D1"/>
      <selection pane="bottomLeft" sqref="A1:D1"/>
      <selection pane="bottomRight" sqref="A1:F1"/>
    </sheetView>
  </sheetViews>
  <sheetFormatPr defaultRowHeight="15" outlineLevelRow="2"/>
  <cols>
    <col min="1" max="6" width="25.7109375" customWidth="1"/>
    <col min="7" max="7" width="20.7109375" customWidth="1"/>
  </cols>
  <sheetData>
    <row r="1" spans="1:8">
      <c r="A1" s="915" t="s">
        <v>735</v>
      </c>
      <c r="B1" s="915"/>
      <c r="C1" s="915"/>
      <c r="D1" s="915"/>
      <c r="E1" s="915"/>
      <c r="F1" s="915"/>
      <c r="G1" s="240"/>
      <c r="H1" s="161"/>
    </row>
    <row r="2" spans="1:8">
      <c r="A2" s="915" t="s">
        <v>250</v>
      </c>
      <c r="B2" s="915"/>
      <c r="C2" s="915"/>
      <c r="D2" s="915"/>
      <c r="E2" s="915"/>
      <c r="F2" s="915"/>
      <c r="G2" s="240"/>
      <c r="H2" s="161"/>
    </row>
    <row r="3" spans="1:8" ht="15.75" thickBot="1">
      <c r="A3" s="1442"/>
      <c r="B3" s="1442"/>
      <c r="C3" s="1442"/>
      <c r="D3" s="1442"/>
      <c r="E3" s="1442"/>
      <c r="F3" s="1442"/>
      <c r="G3" s="1442"/>
    </row>
    <row r="4" spans="1:8">
      <c r="A4" s="917" t="s">
        <v>31</v>
      </c>
      <c r="B4" s="918"/>
      <c r="C4" s="918"/>
      <c r="D4" s="918"/>
      <c r="E4" s="918"/>
      <c r="F4" s="918"/>
      <c r="G4" s="923" t="s">
        <v>1042</v>
      </c>
    </row>
    <row r="5" spans="1:8" ht="15.75" thickBot="1">
      <c r="A5" s="920"/>
      <c r="B5" s="921"/>
      <c r="C5" s="921"/>
      <c r="D5" s="921"/>
      <c r="E5" s="921"/>
      <c r="F5" s="921"/>
      <c r="G5" s="936"/>
    </row>
    <row r="6" spans="1:8" ht="15.75" thickBot="1">
      <c r="A6" s="1523" t="str">
        <f>Obsah!A3</f>
        <v>Informace platné k datu</v>
      </c>
      <c r="B6" s="1524"/>
      <c r="C6" s="249"/>
      <c r="D6" s="249"/>
      <c r="E6" s="249"/>
      <c r="F6" s="261" t="str">
        <f>Obsah!C3</f>
        <v>(31/12/2015)</v>
      </c>
      <c r="G6" s="255"/>
    </row>
    <row r="7" spans="1:8" ht="30" customHeight="1">
      <c r="A7" s="1460" t="s">
        <v>128</v>
      </c>
      <c r="B7" s="1461"/>
      <c r="C7" s="1461"/>
      <c r="D7" s="1461"/>
      <c r="E7" s="1461"/>
      <c r="F7" s="1458"/>
      <c r="G7" s="1214" t="s">
        <v>795</v>
      </c>
    </row>
    <row r="8" spans="1:8" ht="30" customHeight="1" thickBot="1">
      <c r="A8" s="1498" t="s">
        <v>1213</v>
      </c>
      <c r="B8" s="1499"/>
      <c r="C8" s="1499"/>
      <c r="D8" s="1499"/>
      <c r="E8" s="1499"/>
      <c r="F8" s="1500"/>
      <c r="G8" s="1551"/>
    </row>
    <row r="9" spans="1:8" ht="30" hidden="1" customHeight="1" outlineLevel="1">
      <c r="A9" s="1460" t="s">
        <v>129</v>
      </c>
      <c r="B9" s="1461"/>
      <c r="C9" s="1461"/>
      <c r="D9" s="1461"/>
      <c r="E9" s="1461"/>
      <c r="F9" s="1458"/>
      <c r="G9" s="1193" t="s">
        <v>796</v>
      </c>
    </row>
    <row r="10" spans="1:8" hidden="1" outlineLevel="1">
      <c r="A10" s="983"/>
      <c r="B10" s="984"/>
      <c r="C10" s="984"/>
      <c r="D10" s="984"/>
      <c r="E10" s="984"/>
      <c r="F10" s="985"/>
      <c r="G10" s="1194"/>
    </row>
    <row r="11" spans="1:8" hidden="1" outlineLevel="1">
      <c r="A11" s="983"/>
      <c r="B11" s="984"/>
      <c r="C11" s="984"/>
      <c r="D11" s="984"/>
      <c r="E11" s="984"/>
      <c r="F11" s="985"/>
      <c r="G11" s="1194"/>
    </row>
    <row r="12" spans="1:8" hidden="1" outlineLevel="1">
      <c r="A12" s="983"/>
      <c r="B12" s="984"/>
      <c r="C12" s="984"/>
      <c r="D12" s="984"/>
      <c r="E12" s="984"/>
      <c r="F12" s="985"/>
      <c r="G12" s="1194"/>
    </row>
    <row r="13" spans="1:8" hidden="1" outlineLevel="1">
      <c r="A13" s="983"/>
      <c r="B13" s="984"/>
      <c r="C13" s="984"/>
      <c r="D13" s="984"/>
      <c r="E13" s="984"/>
      <c r="F13" s="985"/>
      <c r="G13" s="1194"/>
    </row>
    <row r="14" spans="1:8" ht="15.75" hidden="1" outlineLevel="1" thickBot="1">
      <c r="A14" s="1529"/>
      <c r="B14" s="1512"/>
      <c r="C14" s="1512"/>
      <c r="D14" s="1512"/>
      <c r="E14" s="1512"/>
      <c r="F14" s="1513"/>
      <c r="G14" s="1212"/>
    </row>
    <row r="15" spans="1:8" ht="30" hidden="1" customHeight="1" outlineLevel="1">
      <c r="A15" s="1460" t="s">
        <v>130</v>
      </c>
      <c r="B15" s="1461"/>
      <c r="C15" s="1461"/>
      <c r="D15" s="1461"/>
      <c r="E15" s="1461"/>
      <c r="F15" s="1458"/>
      <c r="G15" s="1214" t="s">
        <v>797</v>
      </c>
    </row>
    <row r="16" spans="1:8" hidden="1" outlineLevel="1">
      <c r="A16" s="1520"/>
      <c r="B16" s="1521"/>
      <c r="C16" s="1521"/>
      <c r="D16" s="1521"/>
      <c r="E16" s="1521"/>
      <c r="F16" s="1522"/>
      <c r="G16" s="1215"/>
    </row>
    <row r="17" spans="1:7" hidden="1" outlineLevel="1">
      <c r="A17" s="1520"/>
      <c r="B17" s="1521"/>
      <c r="C17" s="1521"/>
      <c r="D17" s="1521"/>
      <c r="E17" s="1521"/>
      <c r="F17" s="1522"/>
      <c r="G17" s="1215"/>
    </row>
    <row r="18" spans="1:7" hidden="1" outlineLevel="1">
      <c r="A18" s="1520"/>
      <c r="B18" s="1521"/>
      <c r="C18" s="1521"/>
      <c r="D18" s="1521"/>
      <c r="E18" s="1521"/>
      <c r="F18" s="1522"/>
      <c r="G18" s="1215"/>
    </row>
    <row r="19" spans="1:7" hidden="1" outlineLevel="1">
      <c r="A19" s="1520"/>
      <c r="B19" s="1521"/>
      <c r="C19" s="1521"/>
      <c r="D19" s="1521"/>
      <c r="E19" s="1521"/>
      <c r="F19" s="1522"/>
      <c r="G19" s="1215"/>
    </row>
    <row r="20" spans="1:7" ht="15.75" hidden="1" outlineLevel="1" thickBot="1">
      <c r="A20" s="1527"/>
      <c r="B20" s="1525"/>
      <c r="C20" s="1525"/>
      <c r="D20" s="1525"/>
      <c r="E20" s="1525"/>
      <c r="F20" s="1526"/>
      <c r="G20" s="1551"/>
    </row>
    <row r="21" spans="1:7" ht="30" hidden="1" customHeight="1" outlineLevel="1">
      <c r="A21" s="1460" t="s">
        <v>131</v>
      </c>
      <c r="B21" s="1461"/>
      <c r="C21" s="1461"/>
      <c r="D21" s="1461"/>
      <c r="E21" s="1461"/>
      <c r="F21" s="1458"/>
      <c r="G21" s="906" t="s">
        <v>798</v>
      </c>
    </row>
    <row r="22" spans="1:7" hidden="1" outlineLevel="1">
      <c r="A22" s="1528" t="s">
        <v>132</v>
      </c>
      <c r="B22" s="1515"/>
      <c r="C22" s="1515" t="s">
        <v>133</v>
      </c>
      <c r="D22" s="1515"/>
      <c r="E22" s="1515" t="s">
        <v>134</v>
      </c>
      <c r="F22" s="1516"/>
      <c r="G22" s="913"/>
    </row>
    <row r="23" spans="1:7" hidden="1" outlineLevel="1">
      <c r="A23" s="1520"/>
      <c r="B23" s="1521"/>
      <c r="C23" s="984"/>
      <c r="D23" s="984"/>
      <c r="E23" s="1521"/>
      <c r="F23" s="1522"/>
      <c r="G23" s="913"/>
    </row>
    <row r="24" spans="1:7" hidden="1" outlineLevel="1">
      <c r="A24" s="1520"/>
      <c r="B24" s="1521"/>
      <c r="C24" s="984"/>
      <c r="D24" s="984"/>
      <c r="E24" s="1521"/>
      <c r="F24" s="1522"/>
      <c r="G24" s="913"/>
    </row>
    <row r="25" spans="1:7" hidden="1" outlineLevel="1">
      <c r="A25" s="1520"/>
      <c r="B25" s="1521"/>
      <c r="C25" s="984"/>
      <c r="D25" s="984"/>
      <c r="E25" s="1521"/>
      <c r="F25" s="1522"/>
      <c r="G25" s="913"/>
    </row>
    <row r="26" spans="1:7" hidden="1" outlineLevel="1">
      <c r="A26" s="1520"/>
      <c r="B26" s="1521"/>
      <c r="C26" s="1521"/>
      <c r="D26" s="1521"/>
      <c r="E26" s="1521"/>
      <c r="F26" s="1522"/>
      <c r="G26" s="913"/>
    </row>
    <row r="27" spans="1:7" ht="15.75" hidden="1" outlineLevel="1" thickBot="1">
      <c r="A27" s="1527"/>
      <c r="B27" s="1525"/>
      <c r="C27" s="1525"/>
      <c r="D27" s="1525"/>
      <c r="E27" s="1525"/>
      <c r="F27" s="1526"/>
      <c r="G27" s="913"/>
    </row>
    <row r="28" spans="1:7" hidden="1" outlineLevel="2">
      <c r="A28" s="1532"/>
      <c r="B28" s="1531"/>
      <c r="C28" s="1530"/>
      <c r="D28" s="1531"/>
      <c r="E28" s="1530"/>
      <c r="F28" s="1533"/>
      <c r="G28" s="913" t="s">
        <v>798</v>
      </c>
    </row>
    <row r="29" spans="1:7" hidden="1" outlineLevel="2">
      <c r="A29" s="1486"/>
      <c r="B29" s="1482"/>
      <c r="C29" s="985"/>
      <c r="D29" s="1482"/>
      <c r="E29" s="985"/>
      <c r="F29" s="1481"/>
      <c r="G29" s="913"/>
    </row>
    <row r="30" spans="1:7" hidden="1" outlineLevel="2">
      <c r="A30" s="1486"/>
      <c r="B30" s="1482"/>
      <c r="C30" s="985"/>
      <c r="D30" s="1482"/>
      <c r="E30" s="985"/>
      <c r="F30" s="1481"/>
      <c r="G30" s="913"/>
    </row>
    <row r="31" spans="1:7" hidden="1" outlineLevel="2">
      <c r="A31" s="1486"/>
      <c r="B31" s="1482"/>
      <c r="C31" s="985"/>
      <c r="D31" s="1482"/>
      <c r="E31" s="985"/>
      <c r="F31" s="1481"/>
      <c r="G31" s="913"/>
    </row>
    <row r="32" spans="1:7" hidden="1" outlineLevel="2">
      <c r="A32" s="1486"/>
      <c r="B32" s="1482"/>
      <c r="C32" s="985"/>
      <c r="D32" s="1482"/>
      <c r="E32" s="985"/>
      <c r="F32" s="1481"/>
      <c r="G32" s="913"/>
    </row>
    <row r="33" spans="1:7" hidden="1" outlineLevel="2">
      <c r="A33" s="1486"/>
      <c r="B33" s="1482"/>
      <c r="C33" s="985"/>
      <c r="D33" s="1482"/>
      <c r="E33" s="985"/>
      <c r="F33" s="1481"/>
      <c r="G33" s="913"/>
    </row>
    <row r="34" spans="1:7" hidden="1" outlineLevel="2">
      <c r="A34" s="1534"/>
      <c r="B34" s="1535"/>
      <c r="C34" s="985"/>
      <c r="D34" s="1482"/>
      <c r="E34" s="985"/>
      <c r="F34" s="1481"/>
      <c r="G34" s="913"/>
    </row>
    <row r="35" spans="1:7" hidden="1" outlineLevel="2">
      <c r="A35" s="1486"/>
      <c r="B35" s="1482"/>
      <c r="C35" s="985"/>
      <c r="D35" s="1482"/>
      <c r="E35" s="985"/>
      <c r="F35" s="1481"/>
      <c r="G35" s="913"/>
    </row>
    <row r="36" spans="1:7" hidden="1" outlineLevel="2">
      <c r="A36" s="1486"/>
      <c r="B36" s="1482"/>
      <c r="C36" s="985"/>
      <c r="D36" s="1482"/>
      <c r="E36" s="985"/>
      <c r="F36" s="1481"/>
      <c r="G36" s="913"/>
    </row>
    <row r="37" spans="1:7" ht="15.75" hidden="1" outlineLevel="2" thickBot="1">
      <c r="A37" s="1490"/>
      <c r="B37" s="1492"/>
      <c r="C37" s="1513"/>
      <c r="D37" s="1492"/>
      <c r="E37" s="1536"/>
      <c r="F37" s="1537"/>
      <c r="G37" s="907"/>
    </row>
    <row r="38" spans="1:7" ht="30" hidden="1" customHeight="1" outlineLevel="1" collapsed="1">
      <c r="A38" s="1460" t="s">
        <v>135</v>
      </c>
      <c r="B38" s="1461"/>
      <c r="C38" s="1461"/>
      <c r="D38" s="1461"/>
      <c r="E38" s="1461"/>
      <c r="F38" s="1458"/>
      <c r="G38" s="906" t="s">
        <v>799</v>
      </c>
    </row>
    <row r="39" spans="1:7" hidden="1" outlineLevel="1">
      <c r="A39" s="1409"/>
      <c r="B39" s="1410"/>
      <c r="C39" s="1410"/>
      <c r="D39" s="1410"/>
      <c r="E39" s="1410"/>
      <c r="F39" s="1411"/>
      <c r="G39" s="913"/>
    </row>
    <row r="40" spans="1:7" hidden="1" outlineLevel="1">
      <c r="A40" s="983"/>
      <c r="B40" s="984"/>
      <c r="C40" s="984"/>
      <c r="D40" s="984"/>
      <c r="E40" s="984"/>
      <c r="F40" s="985"/>
      <c r="G40" s="913"/>
    </row>
    <row r="41" spans="1:7" hidden="1" outlineLevel="1">
      <c r="A41" s="983"/>
      <c r="B41" s="984"/>
      <c r="C41" s="984"/>
      <c r="D41" s="984"/>
      <c r="E41" s="984"/>
      <c r="F41" s="985"/>
      <c r="G41" s="913"/>
    </row>
    <row r="42" spans="1:7" hidden="1" outlineLevel="1">
      <c r="A42" s="1520"/>
      <c r="B42" s="1521"/>
      <c r="C42" s="1521"/>
      <c r="D42" s="1521"/>
      <c r="E42" s="1521"/>
      <c r="F42" s="1522"/>
      <c r="G42" s="913"/>
    </row>
    <row r="43" spans="1:7" ht="15.75" hidden="1" outlineLevel="1" thickBot="1">
      <c r="A43" s="1527"/>
      <c r="B43" s="1525"/>
      <c r="C43" s="1525"/>
      <c r="D43" s="1525"/>
      <c r="E43" s="1525"/>
      <c r="F43" s="1526"/>
      <c r="G43" s="913"/>
    </row>
    <row r="44" spans="1:7" hidden="1" outlineLevel="2">
      <c r="A44" s="1544"/>
      <c r="B44" s="1545"/>
      <c r="C44" s="1545"/>
      <c r="D44" s="1545"/>
      <c r="E44" s="1545"/>
      <c r="F44" s="1530"/>
      <c r="G44" s="913" t="s">
        <v>799</v>
      </c>
    </row>
    <row r="45" spans="1:7" hidden="1" outlineLevel="2">
      <c r="A45" s="1520"/>
      <c r="B45" s="1521"/>
      <c r="C45" s="1521"/>
      <c r="D45" s="1521"/>
      <c r="E45" s="1521"/>
      <c r="F45" s="1522"/>
      <c r="G45" s="913"/>
    </row>
    <row r="46" spans="1:7" hidden="1" outlineLevel="2">
      <c r="A46" s="1520"/>
      <c r="B46" s="1521"/>
      <c r="C46" s="1521"/>
      <c r="D46" s="1521"/>
      <c r="E46" s="1521"/>
      <c r="F46" s="1522"/>
      <c r="G46" s="913"/>
    </row>
    <row r="47" spans="1:7" hidden="1" outlineLevel="2">
      <c r="A47" s="1520"/>
      <c r="B47" s="1521"/>
      <c r="C47" s="1521"/>
      <c r="D47" s="1521"/>
      <c r="E47" s="1521"/>
      <c r="F47" s="1522"/>
      <c r="G47" s="913"/>
    </row>
    <row r="48" spans="1:7" ht="15.75" hidden="1" outlineLevel="2" thickBot="1">
      <c r="A48" s="1527"/>
      <c r="B48" s="1525"/>
      <c r="C48" s="1525"/>
      <c r="D48" s="1525"/>
      <c r="E48" s="1525"/>
      <c r="F48" s="1526"/>
      <c r="G48" s="907"/>
    </row>
    <row r="49" spans="1:7" ht="30" hidden="1" customHeight="1" outlineLevel="1" collapsed="1">
      <c r="A49" s="1460" t="s">
        <v>136</v>
      </c>
      <c r="B49" s="1461"/>
      <c r="C49" s="1461"/>
      <c r="D49" s="1461"/>
      <c r="E49" s="1461"/>
      <c r="F49" s="1458"/>
      <c r="G49" s="900" t="s">
        <v>800</v>
      </c>
    </row>
    <row r="50" spans="1:7" ht="30" hidden="1" customHeight="1" outlineLevel="1">
      <c r="A50" s="1541" t="s">
        <v>137</v>
      </c>
      <c r="B50" s="1542"/>
      <c r="C50" s="1542"/>
      <c r="D50" s="1542" t="s">
        <v>138</v>
      </c>
      <c r="E50" s="1542"/>
      <c r="F50" s="1543"/>
      <c r="G50" s="901"/>
    </row>
    <row r="51" spans="1:7" hidden="1" outlineLevel="1">
      <c r="A51" s="795" t="s">
        <v>139</v>
      </c>
      <c r="B51" s="1538" t="s">
        <v>140</v>
      </c>
      <c r="C51" s="1538"/>
      <c r="D51" s="796" t="s">
        <v>139</v>
      </c>
      <c r="E51" s="1538" t="s">
        <v>140</v>
      </c>
      <c r="F51" s="1539"/>
      <c r="G51" s="901"/>
    </row>
    <row r="52" spans="1:7" hidden="1" outlineLevel="1">
      <c r="A52" s="465"/>
      <c r="B52" s="1540"/>
      <c r="C52" s="1540"/>
      <c r="D52" s="464"/>
      <c r="E52" s="1540"/>
      <c r="F52" s="988"/>
      <c r="G52" s="901"/>
    </row>
    <row r="53" spans="1:7" hidden="1" outlineLevel="1">
      <c r="A53" s="465"/>
      <c r="B53" s="1540"/>
      <c r="C53" s="1540"/>
      <c r="D53" s="464"/>
      <c r="E53" s="1540"/>
      <c r="F53" s="988"/>
      <c r="G53" s="901"/>
    </row>
    <row r="54" spans="1:7" hidden="1" outlineLevel="1">
      <c r="A54" s="465"/>
      <c r="B54" s="1540"/>
      <c r="C54" s="1540"/>
      <c r="D54" s="464"/>
      <c r="E54" s="1540"/>
      <c r="F54" s="988"/>
      <c r="G54" s="901"/>
    </row>
    <row r="55" spans="1:7" hidden="1" outlineLevel="1">
      <c r="A55" s="465"/>
      <c r="B55" s="1540"/>
      <c r="C55" s="1540"/>
      <c r="D55" s="464"/>
      <c r="E55" s="1540"/>
      <c r="F55" s="988"/>
      <c r="G55" s="901"/>
    </row>
    <row r="56" spans="1:7" ht="15.75" hidden="1" outlineLevel="1" thickBot="1">
      <c r="A56" s="468"/>
      <c r="B56" s="1546"/>
      <c r="C56" s="1546"/>
      <c r="D56" s="466"/>
      <c r="E56" s="1546"/>
      <c r="F56" s="1547"/>
      <c r="G56" s="1168"/>
    </row>
    <row r="57" spans="1:7" ht="15" hidden="1" customHeight="1" outlineLevel="2">
      <c r="A57" s="469"/>
      <c r="B57" s="1548"/>
      <c r="C57" s="1548"/>
      <c r="D57" s="467"/>
      <c r="E57" s="1548"/>
      <c r="F57" s="1549"/>
      <c r="G57" s="901" t="s">
        <v>800</v>
      </c>
    </row>
    <row r="58" spans="1:7" ht="15" hidden="1" customHeight="1" outlineLevel="2">
      <c r="A58" s="465"/>
      <c r="B58" s="1540"/>
      <c r="C58" s="1540"/>
      <c r="D58" s="464"/>
      <c r="E58" s="1540"/>
      <c r="F58" s="988"/>
      <c r="G58" s="901"/>
    </row>
    <row r="59" spans="1:7" ht="15" hidden="1" customHeight="1" outlineLevel="2">
      <c r="A59" s="465"/>
      <c r="B59" s="1540"/>
      <c r="C59" s="1540"/>
      <c r="D59" s="464"/>
      <c r="E59" s="1540"/>
      <c r="F59" s="988"/>
      <c r="G59" s="901"/>
    </row>
    <row r="60" spans="1:7" ht="15" hidden="1" customHeight="1" outlineLevel="2">
      <c r="A60" s="465"/>
      <c r="B60" s="1540"/>
      <c r="C60" s="1540"/>
      <c r="D60" s="464"/>
      <c r="E60" s="1540"/>
      <c r="F60" s="988"/>
      <c r="G60" s="901"/>
    </row>
    <row r="61" spans="1:7" ht="15" hidden="1" customHeight="1" outlineLevel="2">
      <c r="A61" s="465"/>
      <c r="B61" s="1540"/>
      <c r="C61" s="1540"/>
      <c r="D61" s="464"/>
      <c r="E61" s="1540"/>
      <c r="F61" s="988"/>
      <c r="G61" s="901"/>
    </row>
    <row r="62" spans="1:7" ht="15" hidden="1" customHeight="1" outlineLevel="2">
      <c r="A62" s="465"/>
      <c r="B62" s="1540"/>
      <c r="C62" s="1540"/>
      <c r="D62" s="464"/>
      <c r="E62" s="1540"/>
      <c r="F62" s="988"/>
      <c r="G62" s="901"/>
    </row>
    <row r="63" spans="1:7" ht="15" hidden="1" customHeight="1" outlineLevel="2">
      <c r="A63" s="465"/>
      <c r="B63" s="1540"/>
      <c r="C63" s="1540"/>
      <c r="D63" s="464"/>
      <c r="E63" s="1540"/>
      <c r="F63" s="988"/>
      <c r="G63" s="901"/>
    </row>
    <row r="64" spans="1:7" ht="15" hidden="1" customHeight="1" outlineLevel="2">
      <c r="A64" s="465"/>
      <c r="B64" s="1540"/>
      <c r="C64" s="1540"/>
      <c r="D64" s="464"/>
      <c r="E64" s="1540"/>
      <c r="F64" s="988"/>
      <c r="G64" s="901"/>
    </row>
    <row r="65" spans="1:7" ht="15" hidden="1" customHeight="1" outlineLevel="2">
      <c r="A65" s="465"/>
      <c r="B65" s="1540"/>
      <c r="C65" s="1540"/>
      <c r="D65" s="464"/>
      <c r="E65" s="1540"/>
      <c r="F65" s="988"/>
      <c r="G65" s="901"/>
    </row>
    <row r="66" spans="1:7" ht="15" hidden="1" customHeight="1" outlineLevel="2">
      <c r="A66" s="465"/>
      <c r="B66" s="1540"/>
      <c r="C66" s="1540"/>
      <c r="D66" s="464"/>
      <c r="E66" s="1540"/>
      <c r="F66" s="988"/>
      <c r="G66" s="901"/>
    </row>
    <row r="67" spans="1:7" ht="15" hidden="1" customHeight="1" outlineLevel="2">
      <c r="A67" s="465"/>
      <c r="B67" s="1540"/>
      <c r="C67" s="1540"/>
      <c r="D67" s="464"/>
      <c r="E67" s="1540"/>
      <c r="F67" s="988"/>
      <c r="G67" s="901"/>
    </row>
    <row r="68" spans="1:7" ht="15" hidden="1" customHeight="1" outlineLevel="2">
      <c r="A68" s="465"/>
      <c r="B68" s="1540"/>
      <c r="C68" s="1540"/>
      <c r="D68" s="464"/>
      <c r="E68" s="1540"/>
      <c r="F68" s="988"/>
      <c r="G68" s="901"/>
    </row>
    <row r="69" spans="1:7" ht="15" hidden="1" customHeight="1" outlineLevel="2">
      <c r="A69" s="465"/>
      <c r="B69" s="1540"/>
      <c r="C69" s="1540"/>
      <c r="D69" s="464"/>
      <c r="E69" s="1540"/>
      <c r="F69" s="988"/>
      <c r="G69" s="901"/>
    </row>
    <row r="70" spans="1:7" ht="15" hidden="1" customHeight="1" outlineLevel="2">
      <c r="A70" s="465"/>
      <c r="B70" s="1540"/>
      <c r="C70" s="1540"/>
      <c r="D70" s="464"/>
      <c r="E70" s="1540"/>
      <c r="F70" s="988"/>
      <c r="G70" s="901"/>
    </row>
    <row r="71" spans="1:7" ht="15" hidden="1" customHeight="1" outlineLevel="2">
      <c r="A71" s="465"/>
      <c r="B71" s="1540"/>
      <c r="C71" s="1540"/>
      <c r="D71" s="464"/>
      <c r="E71" s="1540"/>
      <c r="F71" s="988"/>
      <c r="G71" s="901"/>
    </row>
    <row r="72" spans="1:7" ht="15.75" hidden="1" outlineLevel="2" thickBot="1">
      <c r="A72" s="468"/>
      <c r="B72" s="1546"/>
      <c r="C72" s="1546"/>
      <c r="D72" s="466"/>
      <c r="E72" s="980"/>
      <c r="F72" s="1550"/>
      <c r="G72" s="937"/>
    </row>
    <row r="73" spans="1:7" ht="30" hidden="1" customHeight="1" outlineLevel="1" collapsed="1">
      <c r="A73" s="1460" t="s">
        <v>141</v>
      </c>
      <c r="B73" s="1461"/>
      <c r="C73" s="1461"/>
      <c r="D73" s="1461"/>
      <c r="E73" s="1461"/>
      <c r="F73" s="1458"/>
      <c r="G73" s="900" t="s">
        <v>801</v>
      </c>
    </row>
    <row r="74" spans="1:7" hidden="1" outlineLevel="1">
      <c r="A74" s="351"/>
      <c r="B74" s="352"/>
      <c r="C74" s="352"/>
      <c r="D74" s="352"/>
      <c r="E74" s="352"/>
      <c r="F74" s="353"/>
      <c r="G74" s="901"/>
    </row>
    <row r="75" spans="1:7" hidden="1" outlineLevel="1">
      <c r="A75" s="354"/>
      <c r="B75" s="355"/>
      <c r="C75" s="355"/>
      <c r="D75" s="355"/>
      <c r="E75" s="355"/>
      <c r="F75" s="356"/>
      <c r="G75" s="901"/>
    </row>
    <row r="76" spans="1:7" hidden="1" outlineLevel="1">
      <c r="A76" s="354"/>
      <c r="B76" s="355"/>
      <c r="C76" s="355"/>
      <c r="D76" s="355"/>
      <c r="E76" s="355"/>
      <c r="F76" s="356"/>
      <c r="G76" s="901"/>
    </row>
    <row r="77" spans="1:7" hidden="1" outlineLevel="1">
      <c r="A77" s="354"/>
      <c r="B77" s="355"/>
      <c r="C77" s="355"/>
      <c r="D77" s="355"/>
      <c r="E77" s="355"/>
      <c r="F77" s="356"/>
      <c r="G77" s="901"/>
    </row>
    <row r="78" spans="1:7" hidden="1" outlineLevel="1">
      <c r="A78" s="497"/>
      <c r="B78" s="498"/>
      <c r="C78" s="498"/>
      <c r="D78" s="498"/>
      <c r="E78" s="498"/>
      <c r="F78" s="499"/>
      <c r="G78" s="1168"/>
    </row>
    <row r="79" spans="1:7" hidden="1" outlineLevel="1">
      <c r="A79" s="354"/>
      <c r="B79" s="355"/>
      <c r="C79" s="355"/>
      <c r="D79" s="355"/>
      <c r="E79" s="355"/>
      <c r="F79" s="356"/>
      <c r="G79" s="1400" t="s">
        <v>142</v>
      </c>
    </row>
    <row r="80" spans="1:7" hidden="1" outlineLevel="1">
      <c r="A80" s="354"/>
      <c r="B80" s="355"/>
      <c r="C80" s="355"/>
      <c r="D80" s="355"/>
      <c r="E80" s="355"/>
      <c r="F80" s="356"/>
      <c r="G80" s="1400"/>
    </row>
    <row r="81" spans="1:7" hidden="1" outlineLevel="1">
      <c r="A81" s="354"/>
      <c r="B81" s="355"/>
      <c r="C81" s="355"/>
      <c r="D81" s="355"/>
      <c r="E81" s="355"/>
      <c r="F81" s="356"/>
      <c r="G81" s="1400"/>
    </row>
    <row r="82" spans="1:7" hidden="1" outlineLevel="1">
      <c r="A82" s="354"/>
      <c r="B82" s="355"/>
      <c r="C82" s="355"/>
      <c r="D82" s="355"/>
      <c r="E82" s="355"/>
      <c r="F82" s="356"/>
      <c r="G82" s="1400"/>
    </row>
    <row r="83" spans="1:7" hidden="1" outlineLevel="1">
      <c r="A83" s="354"/>
      <c r="B83" s="355"/>
      <c r="C83" s="355"/>
      <c r="D83" s="355"/>
      <c r="E83" s="355"/>
      <c r="F83" s="356"/>
      <c r="G83" s="1400"/>
    </row>
    <row r="84" spans="1:7" hidden="1" outlineLevel="1">
      <c r="A84" s="354"/>
      <c r="B84" s="355"/>
      <c r="C84" s="355"/>
      <c r="D84" s="355"/>
      <c r="E84" s="355"/>
      <c r="F84" s="356"/>
      <c r="G84" s="1400"/>
    </row>
    <row r="85" spans="1:7" hidden="1" outlineLevel="1">
      <c r="A85" s="354"/>
      <c r="B85" s="355"/>
      <c r="C85" s="355"/>
      <c r="D85" s="355"/>
      <c r="E85" s="355"/>
      <c r="F85" s="356"/>
      <c r="G85" s="1400"/>
    </row>
    <row r="86" spans="1:7" hidden="1" outlineLevel="1">
      <c r="A86" s="354"/>
      <c r="B86" s="355"/>
      <c r="C86" s="355"/>
      <c r="D86" s="355"/>
      <c r="E86" s="355"/>
      <c r="F86" s="356"/>
      <c r="G86" s="1400"/>
    </row>
    <row r="87" spans="1:7" hidden="1" outlineLevel="1">
      <c r="A87" s="354"/>
      <c r="B87" s="355"/>
      <c r="C87" s="355"/>
      <c r="D87" s="355"/>
      <c r="E87" s="355"/>
      <c r="F87" s="356"/>
      <c r="G87" s="1400"/>
    </row>
    <row r="88" spans="1:7" ht="15.75" hidden="1" outlineLevel="1" thickBot="1">
      <c r="A88" s="357"/>
      <c r="B88" s="358"/>
      <c r="C88" s="358"/>
      <c r="D88" s="358"/>
      <c r="E88" s="358"/>
      <c r="F88" s="359"/>
      <c r="G88" s="1393"/>
    </row>
    <row r="89" spans="1:7" collapsed="1"/>
  </sheetData>
  <mergeCells count="139">
    <mergeCell ref="A73:F73"/>
    <mergeCell ref="B72:C72"/>
    <mergeCell ref="E72:F72"/>
    <mergeCell ref="G79:G88"/>
    <mergeCell ref="G7:G8"/>
    <mergeCell ref="G9:G14"/>
    <mergeCell ref="G15:G20"/>
    <mergeCell ref="G21:G27"/>
    <mergeCell ref="G28:G37"/>
    <mergeCell ref="G38:G43"/>
    <mergeCell ref="G44:G48"/>
    <mergeCell ref="G49:G56"/>
    <mergeCell ref="G57:G72"/>
    <mergeCell ref="G73:G78"/>
    <mergeCell ref="E65:F65"/>
    <mergeCell ref="E66:F66"/>
    <mergeCell ref="E67:F67"/>
    <mergeCell ref="E68:F68"/>
    <mergeCell ref="E69:F69"/>
    <mergeCell ref="E70:F70"/>
    <mergeCell ref="B71:C71"/>
    <mergeCell ref="B66:C66"/>
    <mergeCell ref="E71:F71"/>
    <mergeCell ref="B67:C67"/>
    <mergeCell ref="B68:C68"/>
    <mergeCell ref="B69:C69"/>
    <mergeCell ref="B70:C70"/>
    <mergeCell ref="B63:C63"/>
    <mergeCell ref="B64:C64"/>
    <mergeCell ref="B65:C65"/>
    <mergeCell ref="B58:C58"/>
    <mergeCell ref="E62:F62"/>
    <mergeCell ref="E63:F63"/>
    <mergeCell ref="E64:F64"/>
    <mergeCell ref="B62:C62"/>
    <mergeCell ref="E52:F52"/>
    <mergeCell ref="E53:F53"/>
    <mergeCell ref="E54:F54"/>
    <mergeCell ref="E55:F55"/>
    <mergeCell ref="E56:F56"/>
    <mergeCell ref="E57:F57"/>
    <mergeCell ref="B59:C59"/>
    <mergeCell ref="B60:C60"/>
    <mergeCell ref="E61:F61"/>
    <mergeCell ref="E59:F59"/>
    <mergeCell ref="E60:F60"/>
    <mergeCell ref="B61:C61"/>
    <mergeCell ref="E58:F58"/>
    <mergeCell ref="B54:C54"/>
    <mergeCell ref="B55:C55"/>
    <mergeCell ref="B56:C56"/>
    <mergeCell ref="B57:C57"/>
    <mergeCell ref="B51:C51"/>
    <mergeCell ref="E51:F51"/>
    <mergeCell ref="B52:C52"/>
    <mergeCell ref="B53:C53"/>
    <mergeCell ref="A50:C50"/>
    <mergeCell ref="D50:F50"/>
    <mergeCell ref="E33:F33"/>
    <mergeCell ref="E34:F34"/>
    <mergeCell ref="E35:F35"/>
    <mergeCell ref="E36:F36"/>
    <mergeCell ref="A49:F49"/>
    <mergeCell ref="A45:F45"/>
    <mergeCell ref="A46:F46"/>
    <mergeCell ref="A47:F47"/>
    <mergeCell ref="A48:F48"/>
    <mergeCell ref="C36:D36"/>
    <mergeCell ref="C37:D37"/>
    <mergeCell ref="A37:B37"/>
    <mergeCell ref="A44:F44"/>
    <mergeCell ref="A38:F38"/>
    <mergeCell ref="A39:F39"/>
    <mergeCell ref="A43:F43"/>
    <mergeCell ref="A41:F41"/>
    <mergeCell ref="A42:F42"/>
    <mergeCell ref="C28:D28"/>
    <mergeCell ref="C29:D29"/>
    <mergeCell ref="C31:D31"/>
    <mergeCell ref="C30:D30"/>
    <mergeCell ref="C32:D32"/>
    <mergeCell ref="A28:B28"/>
    <mergeCell ref="A40:F40"/>
    <mergeCell ref="E28:F28"/>
    <mergeCell ref="E31:F31"/>
    <mergeCell ref="A30:B30"/>
    <mergeCell ref="A29:B29"/>
    <mergeCell ref="A31:B31"/>
    <mergeCell ref="E32:F32"/>
    <mergeCell ref="A33:B33"/>
    <mergeCell ref="A34:B34"/>
    <mergeCell ref="E37:F37"/>
    <mergeCell ref="C33:D33"/>
    <mergeCell ref="C34:D34"/>
    <mergeCell ref="A36:B36"/>
    <mergeCell ref="A35:B35"/>
    <mergeCell ref="A32:B32"/>
    <mergeCell ref="C35:D35"/>
    <mergeCell ref="E29:F29"/>
    <mergeCell ref="E30:F30"/>
    <mergeCell ref="E22:F22"/>
    <mergeCell ref="C22:D22"/>
    <mergeCell ref="A22:B22"/>
    <mergeCell ref="A14:F14"/>
    <mergeCell ref="A15:F15"/>
    <mergeCell ref="A17:F17"/>
    <mergeCell ref="A18:F18"/>
    <mergeCell ref="A19:F19"/>
    <mergeCell ref="A20:F20"/>
    <mergeCell ref="E23:F23"/>
    <mergeCell ref="E24:F24"/>
    <mergeCell ref="E25:F25"/>
    <mergeCell ref="E26:F26"/>
    <mergeCell ref="E27:F27"/>
    <mergeCell ref="A23:B23"/>
    <mergeCell ref="A24:B24"/>
    <mergeCell ref="A25:B25"/>
    <mergeCell ref="A26:B26"/>
    <mergeCell ref="A27:B27"/>
    <mergeCell ref="C23:D23"/>
    <mergeCell ref="C24:D24"/>
    <mergeCell ref="C25:D25"/>
    <mergeCell ref="C27:D27"/>
    <mergeCell ref="C26:D26"/>
    <mergeCell ref="A1:F1"/>
    <mergeCell ref="A2:F2"/>
    <mergeCell ref="A3:G3"/>
    <mergeCell ref="A4:F5"/>
    <mergeCell ref="G4:G5"/>
    <mergeCell ref="A13:F13"/>
    <mergeCell ref="A21:F21"/>
    <mergeCell ref="A7:F7"/>
    <mergeCell ref="A8:F8"/>
    <mergeCell ref="A9:F9"/>
    <mergeCell ref="A16:F16"/>
    <mergeCell ref="A6:B6"/>
    <mergeCell ref="A10:F10"/>
    <mergeCell ref="A11:F11"/>
    <mergeCell ref="A12:F12"/>
  </mergeCells>
  <phoneticPr fontId="10" type="noConversion"/>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2"/>
  </sheetPr>
  <dimension ref="A1:H448"/>
  <sheetViews>
    <sheetView showGridLines="0" zoomScale="80" zoomScaleNormal="80" workbookViewId="0">
      <pane xSplit="7" ySplit="6" topLeftCell="H7" activePane="bottomRight" state="frozen"/>
      <selection sqref="A1:D1"/>
      <selection pane="topRight" sqref="A1:D1"/>
      <selection pane="bottomLeft" sqref="A1:D1"/>
      <selection pane="bottomRight" sqref="A1:E1"/>
    </sheetView>
  </sheetViews>
  <sheetFormatPr defaultRowHeight="15" outlineLevelRow="2"/>
  <cols>
    <col min="1" max="1" width="30.7109375" customWidth="1"/>
    <col min="2" max="3" width="16.7109375" customWidth="1"/>
    <col min="4" max="5" width="30.7109375" customWidth="1"/>
    <col min="6" max="6" width="16.7109375" customWidth="1"/>
    <col min="7" max="7" width="15.7109375" customWidth="1"/>
  </cols>
  <sheetData>
    <row r="1" spans="1:8">
      <c r="A1" s="915" t="s">
        <v>736</v>
      </c>
      <c r="B1" s="915"/>
      <c r="C1" s="915"/>
      <c r="D1" s="915"/>
      <c r="E1" s="915"/>
      <c r="F1" s="241"/>
      <c r="G1" s="240"/>
      <c r="H1" s="161"/>
    </row>
    <row r="2" spans="1:8">
      <c r="A2" s="915" t="s">
        <v>252</v>
      </c>
      <c r="B2" s="915"/>
      <c r="C2" s="915"/>
      <c r="D2" s="915"/>
      <c r="E2" s="915"/>
      <c r="F2" s="241"/>
      <c r="G2" s="240"/>
      <c r="H2" s="161"/>
    </row>
    <row r="3" spans="1:8" ht="15.75" thickBot="1">
      <c r="A3" s="916"/>
      <c r="B3" s="916"/>
      <c r="C3" s="916"/>
      <c r="D3" s="916"/>
      <c r="E3" s="916"/>
      <c r="F3" s="916"/>
      <c r="G3" s="916"/>
    </row>
    <row r="4" spans="1:8">
      <c r="A4" s="917" t="s">
        <v>31</v>
      </c>
      <c r="B4" s="918"/>
      <c r="C4" s="918"/>
      <c r="D4" s="918"/>
      <c r="E4" s="918"/>
      <c r="F4" s="245"/>
      <c r="G4" s="923" t="s">
        <v>1042</v>
      </c>
    </row>
    <row r="5" spans="1:8" ht="15.75" thickBot="1">
      <c r="A5" s="920"/>
      <c r="B5" s="921"/>
      <c r="C5" s="921"/>
      <c r="D5" s="921"/>
      <c r="E5" s="921"/>
      <c r="F5" s="246"/>
      <c r="G5" s="936"/>
    </row>
    <row r="6" spans="1:8" ht="15.75" customHeight="1" thickBot="1">
      <c r="A6" s="1099" t="str">
        <f>Obsah!A3</f>
        <v>Informace platné k datu</v>
      </c>
      <c r="B6" s="1462"/>
      <c r="C6" s="1462"/>
      <c r="D6" s="1375"/>
      <c r="E6" s="797" t="str">
        <f>Obsah!C3</f>
        <v>(31/12/2015)</v>
      </c>
      <c r="F6" s="254"/>
      <c r="G6" s="255"/>
    </row>
    <row r="7" spans="1:8" ht="30" customHeight="1" thickBot="1">
      <c r="A7" s="1576" t="s">
        <v>1213</v>
      </c>
      <c r="B7" s="1577"/>
      <c r="C7" s="1577"/>
      <c r="D7" s="1577"/>
      <c r="E7" s="1577"/>
      <c r="F7" s="1578"/>
      <c r="G7" s="798" t="s">
        <v>802</v>
      </c>
    </row>
    <row r="8" spans="1:8" ht="30" hidden="1" customHeight="1" outlineLevel="2">
      <c r="A8" s="1552" t="s">
        <v>143</v>
      </c>
      <c r="B8" s="1557"/>
      <c r="C8" s="1558" t="s">
        <v>144</v>
      </c>
      <c r="D8" s="1559" t="s">
        <v>701</v>
      </c>
      <c r="E8" s="170" t="s">
        <v>145</v>
      </c>
      <c r="F8" s="13"/>
      <c r="G8" s="1401" t="s">
        <v>802</v>
      </c>
    </row>
    <row r="9" spans="1:8" ht="32.25" hidden="1" customHeight="1" outlineLevel="2">
      <c r="A9" s="1553"/>
      <c r="B9" s="1555"/>
      <c r="C9" s="1540"/>
      <c r="D9" s="1560"/>
      <c r="E9" s="169" t="s">
        <v>146</v>
      </c>
      <c r="F9" s="14"/>
      <c r="G9" s="1402"/>
    </row>
    <row r="10" spans="1:8" ht="32.25" hidden="1" customHeight="1" outlineLevel="2">
      <c r="A10" s="1553"/>
      <c r="B10" s="1555"/>
      <c r="C10" s="1540"/>
      <c r="D10" s="1561"/>
      <c r="E10" s="169" t="s">
        <v>702</v>
      </c>
      <c r="F10" s="14"/>
      <c r="G10" s="1402"/>
    </row>
    <row r="11" spans="1:8" s="66" customFormat="1" ht="30" hidden="1" customHeight="1" outlineLevel="2">
      <c r="A11" s="1553"/>
      <c r="B11" s="1555"/>
      <c r="C11" s="1540"/>
      <c r="D11" s="1555" t="s">
        <v>147</v>
      </c>
      <c r="E11" s="1555"/>
      <c r="F11" s="171"/>
      <c r="G11" s="1402"/>
    </row>
    <row r="12" spans="1:8" ht="15" hidden="1" customHeight="1" outlineLevel="2">
      <c r="A12" s="1553"/>
      <c r="B12" s="1555"/>
      <c r="C12" s="1540"/>
      <c r="D12" s="1540" t="s">
        <v>148</v>
      </c>
      <c r="E12" s="1540"/>
      <c r="F12" s="171"/>
      <c r="G12" s="1402"/>
    </row>
    <row r="13" spans="1:8" ht="30" hidden="1" customHeight="1" outlineLevel="2">
      <c r="A13" s="1553"/>
      <c r="B13" s="1555"/>
      <c r="C13" s="1540"/>
      <c r="D13" s="1555" t="s">
        <v>151</v>
      </c>
      <c r="E13" s="1555"/>
      <c r="F13" s="171"/>
      <c r="G13" s="1402"/>
    </row>
    <row r="14" spans="1:8" ht="30" hidden="1" customHeight="1" outlineLevel="2">
      <c r="A14" s="1553"/>
      <c r="B14" s="1555"/>
      <c r="C14" s="1540"/>
      <c r="D14" s="1555" t="s">
        <v>156</v>
      </c>
      <c r="E14" s="1555"/>
      <c r="F14" s="171"/>
      <c r="G14" s="1402"/>
    </row>
    <row r="15" spans="1:8" ht="15" hidden="1" customHeight="1" outlineLevel="2">
      <c r="A15" s="1553"/>
      <c r="B15" s="1555"/>
      <c r="C15" s="1540"/>
      <c r="D15" s="1555" t="s">
        <v>152</v>
      </c>
      <c r="E15" s="1555"/>
      <c r="F15" s="171"/>
      <c r="G15" s="1402"/>
    </row>
    <row r="16" spans="1:8" ht="30" hidden="1" customHeight="1" outlineLevel="2">
      <c r="A16" s="1553"/>
      <c r="B16" s="1555"/>
      <c r="C16" s="1540"/>
      <c r="D16" s="1555" t="s">
        <v>150</v>
      </c>
      <c r="E16" s="1555"/>
      <c r="F16" s="171"/>
      <c r="G16" s="1402"/>
    </row>
    <row r="17" spans="1:7" ht="30" hidden="1" customHeight="1" outlineLevel="2">
      <c r="A17" s="1553"/>
      <c r="B17" s="1555"/>
      <c r="C17" s="1540"/>
      <c r="D17" s="1555" t="s">
        <v>149</v>
      </c>
      <c r="E17" s="1555"/>
      <c r="F17" s="171"/>
      <c r="G17" s="1402"/>
    </row>
    <row r="18" spans="1:7" ht="30" hidden="1" customHeight="1" outlineLevel="2">
      <c r="A18" s="1553"/>
      <c r="B18" s="1555"/>
      <c r="C18" s="1540"/>
      <c r="D18" s="1555" t="s">
        <v>153</v>
      </c>
      <c r="E18" s="1555"/>
      <c r="F18" s="171"/>
      <c r="G18" s="1402"/>
    </row>
    <row r="19" spans="1:7" ht="30" hidden="1" customHeight="1" outlineLevel="2">
      <c r="A19" s="1553"/>
      <c r="B19" s="1555"/>
      <c r="C19" s="1540" t="s">
        <v>154</v>
      </c>
      <c r="D19" s="1556" t="s">
        <v>701</v>
      </c>
      <c r="E19" s="169" t="s">
        <v>145</v>
      </c>
      <c r="F19" s="171"/>
      <c r="G19" s="1402"/>
    </row>
    <row r="20" spans="1:7" ht="30" hidden="1" customHeight="1" outlineLevel="2">
      <c r="A20" s="1553"/>
      <c r="B20" s="1555"/>
      <c r="C20" s="1540"/>
      <c r="D20" s="1560"/>
      <c r="E20" s="169" t="s">
        <v>146</v>
      </c>
      <c r="F20" s="171"/>
      <c r="G20" s="1402"/>
    </row>
    <row r="21" spans="1:7" ht="30" hidden="1" customHeight="1" outlineLevel="2">
      <c r="A21" s="1553"/>
      <c r="B21" s="1555"/>
      <c r="C21" s="1540"/>
      <c r="D21" s="1561"/>
      <c r="E21" s="169" t="s">
        <v>702</v>
      </c>
      <c r="F21" s="171"/>
      <c r="G21" s="1402"/>
    </row>
    <row r="22" spans="1:7" ht="30" hidden="1" customHeight="1" outlineLevel="2">
      <c r="A22" s="1553"/>
      <c r="B22" s="1555"/>
      <c r="C22" s="1540"/>
      <c r="D22" s="1555" t="s">
        <v>147</v>
      </c>
      <c r="E22" s="1555"/>
      <c r="F22" s="14"/>
      <c r="G22" s="1402"/>
    </row>
    <row r="23" spans="1:7" ht="15" hidden="1" customHeight="1" outlineLevel="2">
      <c r="A23" s="1553"/>
      <c r="B23" s="1555"/>
      <c r="C23" s="1540"/>
      <c r="D23" s="1540" t="s">
        <v>148</v>
      </c>
      <c r="E23" s="1540"/>
      <c r="F23" s="14"/>
      <c r="G23" s="1402"/>
    </row>
    <row r="24" spans="1:7" ht="30" hidden="1" customHeight="1" outlineLevel="2">
      <c r="A24" s="1553"/>
      <c r="B24" s="1555"/>
      <c r="C24" s="1540"/>
      <c r="D24" s="1555" t="s">
        <v>151</v>
      </c>
      <c r="E24" s="1555"/>
      <c r="F24" s="14"/>
      <c r="G24" s="1402"/>
    </row>
    <row r="25" spans="1:7" ht="30" hidden="1" customHeight="1" outlineLevel="2">
      <c r="A25" s="1553"/>
      <c r="B25" s="1555"/>
      <c r="C25" s="1540"/>
      <c r="D25" s="1555" t="s">
        <v>155</v>
      </c>
      <c r="E25" s="1555"/>
      <c r="F25" s="14"/>
      <c r="G25" s="1402"/>
    </row>
    <row r="26" spans="1:7" hidden="1" outlineLevel="2">
      <c r="A26" s="1553"/>
      <c r="B26" s="1555"/>
      <c r="C26" s="1540"/>
      <c r="D26" s="1555" t="s">
        <v>152</v>
      </c>
      <c r="E26" s="1555"/>
      <c r="F26" s="14"/>
      <c r="G26" s="1402"/>
    </row>
    <row r="27" spans="1:7" ht="30" hidden="1" customHeight="1" outlineLevel="2">
      <c r="A27" s="1553"/>
      <c r="B27" s="1555"/>
      <c r="C27" s="1540"/>
      <c r="D27" s="1555" t="s">
        <v>150</v>
      </c>
      <c r="E27" s="1555"/>
      <c r="F27" s="14"/>
      <c r="G27" s="1402"/>
    </row>
    <row r="28" spans="1:7" ht="30" hidden="1" customHeight="1" outlineLevel="2">
      <c r="A28" s="1553"/>
      <c r="B28" s="1555"/>
      <c r="C28" s="1540"/>
      <c r="D28" s="1555" t="s">
        <v>149</v>
      </c>
      <c r="E28" s="1555"/>
      <c r="F28" s="14"/>
      <c r="G28" s="1402"/>
    </row>
    <row r="29" spans="1:7" ht="30" hidden="1" customHeight="1" outlineLevel="2" thickBot="1">
      <c r="A29" s="1564"/>
      <c r="B29" s="1563"/>
      <c r="C29" s="1546"/>
      <c r="D29" s="1563" t="s">
        <v>153</v>
      </c>
      <c r="E29" s="1563"/>
      <c r="F29" s="15"/>
      <c r="G29" s="1403"/>
    </row>
    <row r="30" spans="1:7" ht="30" hidden="1" customHeight="1" outlineLevel="1">
      <c r="A30" s="1552" t="s">
        <v>143</v>
      </c>
      <c r="B30" s="1557"/>
      <c r="C30" s="1558" t="s">
        <v>144</v>
      </c>
      <c r="D30" s="1559" t="s">
        <v>701</v>
      </c>
      <c r="E30" s="157" t="s">
        <v>145</v>
      </c>
      <c r="F30" s="13"/>
      <c r="G30" s="1401" t="s">
        <v>802</v>
      </c>
    </row>
    <row r="31" spans="1:7" ht="30" hidden="1" customHeight="1" outlineLevel="1">
      <c r="A31" s="1553"/>
      <c r="B31" s="1555"/>
      <c r="C31" s="1540"/>
      <c r="D31" s="1560"/>
      <c r="E31" s="159" t="s">
        <v>146</v>
      </c>
      <c r="F31" s="14"/>
      <c r="G31" s="1402"/>
    </row>
    <row r="32" spans="1:7" ht="30" hidden="1" customHeight="1" outlineLevel="1">
      <c r="A32" s="1553"/>
      <c r="B32" s="1555"/>
      <c r="C32" s="1540"/>
      <c r="D32" s="1561"/>
      <c r="E32" s="159" t="s">
        <v>702</v>
      </c>
      <c r="F32" s="14"/>
      <c r="G32" s="1402"/>
    </row>
    <row r="33" spans="1:7" ht="30" hidden="1" customHeight="1" outlineLevel="1">
      <c r="A33" s="1553"/>
      <c r="B33" s="1555"/>
      <c r="C33" s="1540"/>
      <c r="D33" s="1555" t="s">
        <v>147</v>
      </c>
      <c r="E33" s="1555"/>
      <c r="F33" s="160"/>
      <c r="G33" s="1402"/>
    </row>
    <row r="34" spans="1:7" ht="15" hidden="1" customHeight="1" outlineLevel="1">
      <c r="A34" s="1553"/>
      <c r="B34" s="1555"/>
      <c r="C34" s="1540"/>
      <c r="D34" s="1540" t="s">
        <v>148</v>
      </c>
      <c r="E34" s="1540"/>
      <c r="F34" s="160"/>
      <c r="G34" s="1402"/>
    </row>
    <row r="35" spans="1:7" ht="30" hidden="1" customHeight="1" outlineLevel="1">
      <c r="A35" s="1553"/>
      <c r="B35" s="1555"/>
      <c r="C35" s="1540"/>
      <c r="D35" s="1555" t="s">
        <v>151</v>
      </c>
      <c r="E35" s="1555"/>
      <c r="F35" s="160"/>
      <c r="G35" s="1402"/>
    </row>
    <row r="36" spans="1:7" ht="30" hidden="1" customHeight="1" outlineLevel="1">
      <c r="A36" s="1553"/>
      <c r="B36" s="1555"/>
      <c r="C36" s="1540"/>
      <c r="D36" s="1555" t="s">
        <v>156</v>
      </c>
      <c r="E36" s="1555"/>
      <c r="F36" s="160"/>
      <c r="G36" s="1402"/>
    </row>
    <row r="37" spans="1:7" ht="15" hidden="1" customHeight="1" outlineLevel="1">
      <c r="A37" s="1553"/>
      <c r="B37" s="1555"/>
      <c r="C37" s="1540"/>
      <c r="D37" s="1555" t="s">
        <v>152</v>
      </c>
      <c r="E37" s="1555"/>
      <c r="F37" s="160"/>
      <c r="G37" s="1402"/>
    </row>
    <row r="38" spans="1:7" ht="30" hidden="1" customHeight="1" outlineLevel="1">
      <c r="A38" s="1553"/>
      <c r="B38" s="1555"/>
      <c r="C38" s="1540"/>
      <c r="D38" s="1555" t="s">
        <v>150</v>
      </c>
      <c r="E38" s="1555"/>
      <c r="F38" s="160"/>
      <c r="G38" s="1402"/>
    </row>
    <row r="39" spans="1:7" ht="30" hidden="1" customHeight="1" outlineLevel="1">
      <c r="A39" s="1553"/>
      <c r="B39" s="1555"/>
      <c r="C39" s="1540"/>
      <c r="D39" s="1555" t="s">
        <v>149</v>
      </c>
      <c r="E39" s="1555"/>
      <c r="F39" s="160"/>
      <c r="G39" s="1402"/>
    </row>
    <row r="40" spans="1:7" ht="30" hidden="1" customHeight="1" outlineLevel="1">
      <c r="A40" s="1553"/>
      <c r="B40" s="1555"/>
      <c r="C40" s="1540"/>
      <c r="D40" s="1555" t="s">
        <v>153</v>
      </c>
      <c r="E40" s="1555"/>
      <c r="F40" s="160"/>
      <c r="G40" s="1402"/>
    </row>
    <row r="41" spans="1:7" ht="30" hidden="1" customHeight="1" outlineLevel="1">
      <c r="A41" s="1553"/>
      <c r="B41" s="1555"/>
      <c r="C41" s="1540" t="s">
        <v>154</v>
      </c>
      <c r="D41" s="1556" t="s">
        <v>701</v>
      </c>
      <c r="E41" s="159" t="s">
        <v>145</v>
      </c>
      <c r="F41" s="160"/>
      <c r="G41" s="1402"/>
    </row>
    <row r="42" spans="1:7" ht="30" hidden="1" customHeight="1" outlineLevel="1">
      <c r="A42" s="1553"/>
      <c r="B42" s="1555"/>
      <c r="C42" s="1540"/>
      <c r="D42" s="1560"/>
      <c r="E42" s="159" t="s">
        <v>146</v>
      </c>
      <c r="F42" s="160"/>
      <c r="G42" s="1402"/>
    </row>
    <row r="43" spans="1:7" ht="25.5" hidden="1" outlineLevel="1">
      <c r="A43" s="1553"/>
      <c r="B43" s="1555"/>
      <c r="C43" s="1540"/>
      <c r="D43" s="1561"/>
      <c r="E43" s="159" t="s">
        <v>702</v>
      </c>
      <c r="F43" s="160"/>
      <c r="G43" s="1402"/>
    </row>
    <row r="44" spans="1:7" ht="30" hidden="1" customHeight="1" outlineLevel="1">
      <c r="A44" s="1553"/>
      <c r="B44" s="1555"/>
      <c r="C44" s="1540"/>
      <c r="D44" s="1555" t="s">
        <v>147</v>
      </c>
      <c r="E44" s="1555"/>
      <c r="F44" s="14"/>
      <c r="G44" s="1402"/>
    </row>
    <row r="45" spans="1:7" ht="15" hidden="1" customHeight="1" outlineLevel="1">
      <c r="A45" s="1553"/>
      <c r="B45" s="1555"/>
      <c r="C45" s="1540"/>
      <c r="D45" s="1540" t="s">
        <v>148</v>
      </c>
      <c r="E45" s="1540"/>
      <c r="F45" s="14"/>
      <c r="G45" s="1402"/>
    </row>
    <row r="46" spans="1:7" ht="30" hidden="1" customHeight="1" outlineLevel="1">
      <c r="A46" s="1553"/>
      <c r="B46" s="1555"/>
      <c r="C46" s="1540"/>
      <c r="D46" s="1555" t="s">
        <v>151</v>
      </c>
      <c r="E46" s="1555"/>
      <c r="F46" s="14"/>
      <c r="G46" s="1402"/>
    </row>
    <row r="47" spans="1:7" ht="30" hidden="1" customHeight="1" outlineLevel="1">
      <c r="A47" s="1553"/>
      <c r="B47" s="1555"/>
      <c r="C47" s="1540"/>
      <c r="D47" s="1555" t="s">
        <v>155</v>
      </c>
      <c r="E47" s="1555"/>
      <c r="F47" s="14"/>
      <c r="G47" s="1402"/>
    </row>
    <row r="48" spans="1:7" ht="15" hidden="1" customHeight="1" outlineLevel="1">
      <c r="A48" s="1553"/>
      <c r="B48" s="1555"/>
      <c r="C48" s="1540"/>
      <c r="D48" s="1555" t="s">
        <v>152</v>
      </c>
      <c r="E48" s="1555"/>
      <c r="F48" s="14"/>
      <c r="G48" s="1402"/>
    </row>
    <row r="49" spans="1:7" ht="30" hidden="1" customHeight="1" outlineLevel="1">
      <c r="A49" s="1553"/>
      <c r="B49" s="1555"/>
      <c r="C49" s="1540"/>
      <c r="D49" s="1555" t="s">
        <v>150</v>
      </c>
      <c r="E49" s="1555"/>
      <c r="F49" s="14"/>
      <c r="G49" s="1402"/>
    </row>
    <row r="50" spans="1:7" ht="30" hidden="1" customHeight="1" outlineLevel="1">
      <c r="A50" s="1553"/>
      <c r="B50" s="1555"/>
      <c r="C50" s="1540"/>
      <c r="D50" s="1555" t="s">
        <v>149</v>
      </c>
      <c r="E50" s="1555"/>
      <c r="F50" s="14"/>
      <c r="G50" s="1402"/>
    </row>
    <row r="51" spans="1:7" ht="30" hidden="1" customHeight="1" outlineLevel="1" thickBot="1">
      <c r="A51" s="1554"/>
      <c r="B51" s="1556"/>
      <c r="C51" s="1562"/>
      <c r="D51" s="1556" t="s">
        <v>153</v>
      </c>
      <c r="E51" s="1556"/>
      <c r="F51" s="110"/>
      <c r="G51" s="1403"/>
    </row>
    <row r="52" spans="1:7" ht="30" hidden="1" customHeight="1" outlineLevel="1">
      <c r="A52" s="1552" t="s">
        <v>143</v>
      </c>
      <c r="B52" s="1557"/>
      <c r="C52" s="1558" t="s">
        <v>144</v>
      </c>
      <c r="D52" s="1559" t="s">
        <v>701</v>
      </c>
      <c r="E52" s="157" t="s">
        <v>145</v>
      </c>
      <c r="F52" s="13"/>
      <c r="G52" s="1401" t="s">
        <v>802</v>
      </c>
    </row>
    <row r="53" spans="1:7" ht="30" hidden="1" customHeight="1" outlineLevel="1">
      <c r="A53" s="1553"/>
      <c r="B53" s="1555"/>
      <c r="C53" s="1540"/>
      <c r="D53" s="1560"/>
      <c r="E53" s="159" t="s">
        <v>146</v>
      </c>
      <c r="F53" s="14"/>
      <c r="G53" s="1402"/>
    </row>
    <row r="54" spans="1:7" ht="30" hidden="1" customHeight="1" outlineLevel="1">
      <c r="A54" s="1553"/>
      <c r="B54" s="1555"/>
      <c r="C54" s="1540"/>
      <c r="D54" s="1561"/>
      <c r="E54" s="159" t="s">
        <v>702</v>
      </c>
      <c r="F54" s="14"/>
      <c r="G54" s="1402"/>
    </row>
    <row r="55" spans="1:7" ht="30" hidden="1" customHeight="1" outlineLevel="1">
      <c r="A55" s="1553"/>
      <c r="B55" s="1555"/>
      <c r="C55" s="1540"/>
      <c r="D55" s="1555" t="s">
        <v>147</v>
      </c>
      <c r="E55" s="1555"/>
      <c r="F55" s="160"/>
      <c r="G55" s="1402"/>
    </row>
    <row r="56" spans="1:7" ht="15" hidden="1" customHeight="1" outlineLevel="1">
      <c r="A56" s="1553"/>
      <c r="B56" s="1555"/>
      <c r="C56" s="1540"/>
      <c r="D56" s="1540" t="s">
        <v>148</v>
      </c>
      <c r="E56" s="1540"/>
      <c r="F56" s="160"/>
      <c r="G56" s="1402"/>
    </row>
    <row r="57" spans="1:7" ht="30" hidden="1" customHeight="1" outlineLevel="1">
      <c r="A57" s="1553"/>
      <c r="B57" s="1555"/>
      <c r="C57" s="1540"/>
      <c r="D57" s="1555" t="s">
        <v>151</v>
      </c>
      <c r="E57" s="1555"/>
      <c r="F57" s="160"/>
      <c r="G57" s="1402"/>
    </row>
    <row r="58" spans="1:7" ht="30" hidden="1" customHeight="1" outlineLevel="1">
      <c r="A58" s="1553"/>
      <c r="B58" s="1555"/>
      <c r="C58" s="1540"/>
      <c r="D58" s="1555" t="s">
        <v>156</v>
      </c>
      <c r="E58" s="1555"/>
      <c r="F58" s="160"/>
      <c r="G58" s="1402"/>
    </row>
    <row r="59" spans="1:7" ht="15" hidden="1" customHeight="1" outlineLevel="1">
      <c r="A59" s="1553"/>
      <c r="B59" s="1555"/>
      <c r="C59" s="1540"/>
      <c r="D59" s="1555" t="s">
        <v>152</v>
      </c>
      <c r="E59" s="1555"/>
      <c r="F59" s="160"/>
      <c r="G59" s="1402"/>
    </row>
    <row r="60" spans="1:7" ht="30" hidden="1" customHeight="1" outlineLevel="1">
      <c r="A60" s="1553"/>
      <c r="B60" s="1555"/>
      <c r="C60" s="1540"/>
      <c r="D60" s="1555" t="s">
        <v>150</v>
      </c>
      <c r="E60" s="1555"/>
      <c r="F60" s="160"/>
      <c r="G60" s="1402"/>
    </row>
    <row r="61" spans="1:7" ht="30" hidden="1" customHeight="1" outlineLevel="1">
      <c r="A61" s="1553"/>
      <c r="B61" s="1555"/>
      <c r="C61" s="1540"/>
      <c r="D61" s="1555" t="s">
        <v>149</v>
      </c>
      <c r="E61" s="1555"/>
      <c r="F61" s="160"/>
      <c r="G61" s="1402"/>
    </row>
    <row r="62" spans="1:7" ht="30" hidden="1" customHeight="1" outlineLevel="1">
      <c r="A62" s="1553"/>
      <c r="B62" s="1555"/>
      <c r="C62" s="1540"/>
      <c r="D62" s="1555" t="s">
        <v>153</v>
      </c>
      <c r="E62" s="1555"/>
      <c r="F62" s="160"/>
      <c r="G62" s="1402"/>
    </row>
    <row r="63" spans="1:7" hidden="1" outlineLevel="1">
      <c r="A63" s="1553"/>
      <c r="B63" s="1555"/>
      <c r="C63" s="1540" t="s">
        <v>154</v>
      </c>
      <c r="D63" s="1556" t="s">
        <v>701</v>
      </c>
      <c r="E63" s="159" t="s">
        <v>145</v>
      </c>
      <c r="F63" s="160"/>
      <c r="G63" s="1402"/>
    </row>
    <row r="64" spans="1:7" ht="30" hidden="1" customHeight="1" outlineLevel="1">
      <c r="A64" s="1553"/>
      <c r="B64" s="1555"/>
      <c r="C64" s="1540"/>
      <c r="D64" s="1560"/>
      <c r="E64" s="159" t="s">
        <v>146</v>
      </c>
      <c r="F64" s="160"/>
      <c r="G64" s="1402"/>
    </row>
    <row r="65" spans="1:7" ht="30" hidden="1" customHeight="1" outlineLevel="1">
      <c r="A65" s="1553"/>
      <c r="B65" s="1555"/>
      <c r="C65" s="1540"/>
      <c r="D65" s="1561"/>
      <c r="E65" s="159" t="s">
        <v>702</v>
      </c>
      <c r="F65" s="160"/>
      <c r="G65" s="1402"/>
    </row>
    <row r="66" spans="1:7" ht="30" hidden="1" customHeight="1" outlineLevel="1">
      <c r="A66" s="1553"/>
      <c r="B66" s="1555"/>
      <c r="C66" s="1540"/>
      <c r="D66" s="1555" t="s">
        <v>147</v>
      </c>
      <c r="E66" s="1555"/>
      <c r="F66" s="14"/>
      <c r="G66" s="1402"/>
    </row>
    <row r="67" spans="1:7" ht="15" hidden="1" customHeight="1" outlineLevel="1">
      <c r="A67" s="1553"/>
      <c r="B67" s="1555"/>
      <c r="C67" s="1540"/>
      <c r="D67" s="1540" t="s">
        <v>148</v>
      </c>
      <c r="E67" s="1540"/>
      <c r="F67" s="14"/>
      <c r="G67" s="1402"/>
    </row>
    <row r="68" spans="1:7" ht="30" hidden="1" customHeight="1" outlineLevel="1">
      <c r="A68" s="1553"/>
      <c r="B68" s="1555"/>
      <c r="C68" s="1540"/>
      <c r="D68" s="1555" t="s">
        <v>151</v>
      </c>
      <c r="E68" s="1555"/>
      <c r="F68" s="14"/>
      <c r="G68" s="1402"/>
    </row>
    <row r="69" spans="1:7" ht="30" hidden="1" customHeight="1" outlineLevel="1">
      <c r="A69" s="1553"/>
      <c r="B69" s="1555"/>
      <c r="C69" s="1540"/>
      <c r="D69" s="1555" t="s">
        <v>155</v>
      </c>
      <c r="E69" s="1555"/>
      <c r="F69" s="14"/>
      <c r="G69" s="1402"/>
    </row>
    <row r="70" spans="1:7" ht="15" hidden="1" customHeight="1" outlineLevel="1">
      <c r="A70" s="1553"/>
      <c r="B70" s="1555"/>
      <c r="C70" s="1540"/>
      <c r="D70" s="1555" t="s">
        <v>152</v>
      </c>
      <c r="E70" s="1555"/>
      <c r="F70" s="14"/>
      <c r="G70" s="1402"/>
    </row>
    <row r="71" spans="1:7" ht="30" hidden="1" customHeight="1" outlineLevel="1">
      <c r="A71" s="1553"/>
      <c r="B71" s="1555"/>
      <c r="C71" s="1540"/>
      <c r="D71" s="1555" t="s">
        <v>150</v>
      </c>
      <c r="E71" s="1555"/>
      <c r="F71" s="14"/>
      <c r="G71" s="1402"/>
    </row>
    <row r="72" spans="1:7" ht="30" hidden="1" customHeight="1" outlineLevel="1">
      <c r="A72" s="1553"/>
      <c r="B72" s="1555"/>
      <c r="C72" s="1540"/>
      <c r="D72" s="1555" t="s">
        <v>149</v>
      </c>
      <c r="E72" s="1555"/>
      <c r="F72" s="14"/>
      <c r="G72" s="1402"/>
    </row>
    <row r="73" spans="1:7" ht="30" hidden="1" customHeight="1" outlineLevel="1" thickBot="1">
      <c r="A73" s="1554"/>
      <c r="B73" s="1556"/>
      <c r="C73" s="1562"/>
      <c r="D73" s="1556" t="s">
        <v>153</v>
      </c>
      <c r="E73" s="1556"/>
      <c r="F73" s="110"/>
      <c r="G73" s="1403"/>
    </row>
    <row r="74" spans="1:7" ht="30" hidden="1" customHeight="1" outlineLevel="1">
      <c r="A74" s="1552" t="s">
        <v>143</v>
      </c>
      <c r="B74" s="1557"/>
      <c r="C74" s="1558" t="s">
        <v>1249</v>
      </c>
      <c r="D74" s="1559" t="s">
        <v>701</v>
      </c>
      <c r="E74" s="157" t="s">
        <v>145</v>
      </c>
      <c r="F74" s="13"/>
      <c r="G74" s="1401" t="s">
        <v>802</v>
      </c>
    </row>
    <row r="75" spans="1:7" ht="30" hidden="1" customHeight="1" outlineLevel="1">
      <c r="A75" s="1553"/>
      <c r="B75" s="1555"/>
      <c r="C75" s="1540"/>
      <c r="D75" s="1560"/>
      <c r="E75" s="159" t="s">
        <v>146</v>
      </c>
      <c r="F75" s="14"/>
      <c r="G75" s="1402"/>
    </row>
    <row r="76" spans="1:7" ht="30" hidden="1" customHeight="1" outlineLevel="1">
      <c r="A76" s="1553"/>
      <c r="B76" s="1555"/>
      <c r="C76" s="1540"/>
      <c r="D76" s="1561"/>
      <c r="E76" s="159" t="s">
        <v>702</v>
      </c>
      <c r="F76" s="14"/>
      <c r="G76" s="1402"/>
    </row>
    <row r="77" spans="1:7" ht="30" hidden="1" customHeight="1" outlineLevel="1">
      <c r="A77" s="1553"/>
      <c r="B77" s="1555"/>
      <c r="C77" s="1540"/>
      <c r="D77" s="1555" t="s">
        <v>147</v>
      </c>
      <c r="E77" s="1555"/>
      <c r="F77" s="160"/>
      <c r="G77" s="1402"/>
    </row>
    <row r="78" spans="1:7" ht="15" hidden="1" customHeight="1" outlineLevel="1">
      <c r="A78" s="1553"/>
      <c r="B78" s="1555"/>
      <c r="C78" s="1540"/>
      <c r="D78" s="1540" t="s">
        <v>148</v>
      </c>
      <c r="E78" s="1540"/>
      <c r="F78" s="160"/>
      <c r="G78" s="1402"/>
    </row>
    <row r="79" spans="1:7" ht="30" hidden="1" customHeight="1" outlineLevel="1">
      <c r="A79" s="1553"/>
      <c r="B79" s="1555"/>
      <c r="C79" s="1540"/>
      <c r="D79" s="1555" t="s">
        <v>151</v>
      </c>
      <c r="E79" s="1555"/>
      <c r="F79" s="160"/>
      <c r="G79" s="1402"/>
    </row>
    <row r="80" spans="1:7" ht="30" hidden="1" customHeight="1" outlineLevel="1">
      <c r="A80" s="1553"/>
      <c r="B80" s="1555"/>
      <c r="C80" s="1540"/>
      <c r="D80" s="1555" t="s">
        <v>156</v>
      </c>
      <c r="E80" s="1555"/>
      <c r="F80" s="160"/>
      <c r="G80" s="1402"/>
    </row>
    <row r="81" spans="1:7" ht="15" hidden="1" customHeight="1" outlineLevel="1">
      <c r="A81" s="1553"/>
      <c r="B81" s="1555"/>
      <c r="C81" s="1540"/>
      <c r="D81" s="1555" t="s">
        <v>152</v>
      </c>
      <c r="E81" s="1555"/>
      <c r="F81" s="160"/>
      <c r="G81" s="1402"/>
    </row>
    <row r="82" spans="1:7" ht="30" hidden="1" customHeight="1" outlineLevel="1">
      <c r="A82" s="1553"/>
      <c r="B82" s="1555"/>
      <c r="C82" s="1540"/>
      <c r="D82" s="1555" t="s">
        <v>150</v>
      </c>
      <c r="E82" s="1555"/>
      <c r="F82" s="160"/>
      <c r="G82" s="1402"/>
    </row>
    <row r="83" spans="1:7" ht="30" hidden="1" customHeight="1" outlineLevel="1">
      <c r="A83" s="1553"/>
      <c r="B83" s="1555"/>
      <c r="C83" s="1540"/>
      <c r="D83" s="1555" t="s">
        <v>149</v>
      </c>
      <c r="E83" s="1555"/>
      <c r="F83" s="160"/>
      <c r="G83" s="1402"/>
    </row>
    <row r="84" spans="1:7" ht="30" hidden="1" customHeight="1" outlineLevel="1">
      <c r="A84" s="1553"/>
      <c r="B84" s="1555"/>
      <c r="C84" s="1540"/>
      <c r="D84" s="1555" t="s">
        <v>153</v>
      </c>
      <c r="E84" s="1555"/>
      <c r="F84" s="160"/>
      <c r="G84" s="1402"/>
    </row>
    <row r="85" spans="1:7" ht="30" hidden="1" customHeight="1" outlineLevel="1">
      <c r="A85" s="1553"/>
      <c r="B85" s="1555"/>
      <c r="C85" s="1540" t="s">
        <v>1250</v>
      </c>
      <c r="D85" s="1556" t="s">
        <v>701</v>
      </c>
      <c r="E85" s="159" t="s">
        <v>145</v>
      </c>
      <c r="F85" s="160"/>
      <c r="G85" s="1402"/>
    </row>
    <row r="86" spans="1:7" ht="30" hidden="1" customHeight="1" outlineLevel="1">
      <c r="A86" s="1553"/>
      <c r="B86" s="1555"/>
      <c r="C86" s="1540"/>
      <c r="D86" s="1560"/>
      <c r="E86" s="159" t="s">
        <v>146</v>
      </c>
      <c r="F86" s="160"/>
      <c r="G86" s="1402"/>
    </row>
    <row r="87" spans="1:7" ht="30" hidden="1" customHeight="1" outlineLevel="1">
      <c r="A87" s="1553"/>
      <c r="B87" s="1555"/>
      <c r="C87" s="1540"/>
      <c r="D87" s="1561"/>
      <c r="E87" s="159" t="s">
        <v>702</v>
      </c>
      <c r="F87" s="160"/>
      <c r="G87" s="1402"/>
    </row>
    <row r="88" spans="1:7" ht="30" hidden="1" customHeight="1" outlineLevel="1">
      <c r="A88" s="1553"/>
      <c r="B88" s="1555"/>
      <c r="C88" s="1540"/>
      <c r="D88" s="1555" t="s">
        <v>147</v>
      </c>
      <c r="E88" s="1555"/>
      <c r="F88" s="14"/>
      <c r="G88" s="1402"/>
    </row>
    <row r="89" spans="1:7" ht="15" hidden="1" customHeight="1" outlineLevel="1">
      <c r="A89" s="1553"/>
      <c r="B89" s="1555"/>
      <c r="C89" s="1540"/>
      <c r="D89" s="1540" t="s">
        <v>148</v>
      </c>
      <c r="E89" s="1540"/>
      <c r="F89" s="14"/>
      <c r="G89" s="1402"/>
    </row>
    <row r="90" spans="1:7" ht="30" hidden="1" customHeight="1" outlineLevel="1">
      <c r="A90" s="1553"/>
      <c r="B90" s="1555"/>
      <c r="C90" s="1540"/>
      <c r="D90" s="1555" t="s">
        <v>151</v>
      </c>
      <c r="E90" s="1555"/>
      <c r="F90" s="14"/>
      <c r="G90" s="1402"/>
    </row>
    <row r="91" spans="1:7" ht="30" hidden="1" customHeight="1" outlineLevel="1">
      <c r="A91" s="1553"/>
      <c r="B91" s="1555"/>
      <c r="C91" s="1540"/>
      <c r="D91" s="1555" t="s">
        <v>156</v>
      </c>
      <c r="E91" s="1555"/>
      <c r="F91" s="14"/>
      <c r="G91" s="1402"/>
    </row>
    <row r="92" spans="1:7" ht="15" hidden="1" customHeight="1" outlineLevel="1">
      <c r="A92" s="1553"/>
      <c r="B92" s="1555"/>
      <c r="C92" s="1540"/>
      <c r="D92" s="1555" t="s">
        <v>152</v>
      </c>
      <c r="E92" s="1555"/>
      <c r="F92" s="14"/>
      <c r="G92" s="1402"/>
    </row>
    <row r="93" spans="1:7" ht="30" hidden="1" customHeight="1" outlineLevel="1">
      <c r="A93" s="1553"/>
      <c r="B93" s="1555"/>
      <c r="C93" s="1540"/>
      <c r="D93" s="1555" t="s">
        <v>150</v>
      </c>
      <c r="E93" s="1555"/>
      <c r="F93" s="14"/>
      <c r="G93" s="1402"/>
    </row>
    <row r="94" spans="1:7" ht="30" hidden="1" customHeight="1" outlineLevel="1">
      <c r="A94" s="1553"/>
      <c r="B94" s="1555"/>
      <c r="C94" s="1540"/>
      <c r="D94" s="1555" t="s">
        <v>149</v>
      </c>
      <c r="E94" s="1555"/>
      <c r="F94" s="14"/>
      <c r="G94" s="1402"/>
    </row>
    <row r="95" spans="1:7" ht="30" hidden="1" customHeight="1" outlineLevel="1" thickBot="1">
      <c r="A95" s="1554"/>
      <c r="B95" s="1556"/>
      <c r="C95" s="1562"/>
      <c r="D95" s="1556" t="s">
        <v>153</v>
      </c>
      <c r="E95" s="1556"/>
      <c r="F95" s="110"/>
      <c r="G95" s="1403"/>
    </row>
    <row r="96" spans="1:7" ht="30" hidden="1" customHeight="1" outlineLevel="1">
      <c r="A96" s="1552" t="s">
        <v>143</v>
      </c>
      <c r="B96" s="1557"/>
      <c r="C96" s="1558" t="s">
        <v>144</v>
      </c>
      <c r="D96" s="1559" t="s">
        <v>701</v>
      </c>
      <c r="E96" s="157" t="s">
        <v>145</v>
      </c>
      <c r="F96" s="13"/>
      <c r="G96" s="1401" t="s">
        <v>802</v>
      </c>
    </row>
    <row r="97" spans="1:7" ht="30" hidden="1" customHeight="1" outlineLevel="1">
      <c r="A97" s="1553"/>
      <c r="B97" s="1555"/>
      <c r="C97" s="1540"/>
      <c r="D97" s="1560"/>
      <c r="E97" s="159" t="s">
        <v>146</v>
      </c>
      <c r="F97" s="14"/>
      <c r="G97" s="1402"/>
    </row>
    <row r="98" spans="1:7" ht="30" hidden="1" customHeight="1" outlineLevel="1">
      <c r="A98" s="1553"/>
      <c r="B98" s="1555"/>
      <c r="C98" s="1540"/>
      <c r="D98" s="1561"/>
      <c r="E98" s="159" t="s">
        <v>702</v>
      </c>
      <c r="F98" s="14"/>
      <c r="G98" s="1402"/>
    </row>
    <row r="99" spans="1:7" ht="30" hidden="1" customHeight="1" outlineLevel="1">
      <c r="A99" s="1553"/>
      <c r="B99" s="1555"/>
      <c r="C99" s="1540"/>
      <c r="D99" s="1555" t="s">
        <v>147</v>
      </c>
      <c r="E99" s="1555"/>
      <c r="F99" s="160"/>
      <c r="G99" s="1402"/>
    </row>
    <row r="100" spans="1:7" ht="15" hidden="1" customHeight="1" outlineLevel="1">
      <c r="A100" s="1553"/>
      <c r="B100" s="1555"/>
      <c r="C100" s="1540"/>
      <c r="D100" s="1540" t="s">
        <v>148</v>
      </c>
      <c r="E100" s="1540"/>
      <c r="F100" s="160"/>
      <c r="G100" s="1402"/>
    </row>
    <row r="101" spans="1:7" ht="30" hidden="1" customHeight="1" outlineLevel="1">
      <c r="A101" s="1553"/>
      <c r="B101" s="1555"/>
      <c r="C101" s="1540"/>
      <c r="D101" s="1555" t="s">
        <v>151</v>
      </c>
      <c r="E101" s="1555"/>
      <c r="F101" s="160"/>
      <c r="G101" s="1402"/>
    </row>
    <row r="102" spans="1:7" ht="30" hidden="1" customHeight="1" outlineLevel="1">
      <c r="A102" s="1553"/>
      <c r="B102" s="1555"/>
      <c r="C102" s="1540"/>
      <c r="D102" s="1555" t="s">
        <v>156</v>
      </c>
      <c r="E102" s="1555"/>
      <c r="F102" s="160"/>
      <c r="G102" s="1402"/>
    </row>
    <row r="103" spans="1:7" ht="15" hidden="1" customHeight="1" outlineLevel="1">
      <c r="A103" s="1553"/>
      <c r="B103" s="1555"/>
      <c r="C103" s="1540"/>
      <c r="D103" s="1555" t="s">
        <v>152</v>
      </c>
      <c r="E103" s="1555"/>
      <c r="F103" s="160"/>
      <c r="G103" s="1402"/>
    </row>
    <row r="104" spans="1:7" ht="30" hidden="1" customHeight="1" outlineLevel="1">
      <c r="A104" s="1553"/>
      <c r="B104" s="1555"/>
      <c r="C104" s="1540"/>
      <c r="D104" s="1555" t="s">
        <v>150</v>
      </c>
      <c r="E104" s="1555"/>
      <c r="F104" s="160"/>
      <c r="G104" s="1402"/>
    </row>
    <row r="105" spans="1:7" ht="30" hidden="1" customHeight="1" outlineLevel="1">
      <c r="A105" s="1553"/>
      <c r="B105" s="1555"/>
      <c r="C105" s="1540"/>
      <c r="D105" s="1555" t="s">
        <v>149</v>
      </c>
      <c r="E105" s="1555"/>
      <c r="F105" s="160"/>
      <c r="G105" s="1402"/>
    </row>
    <row r="106" spans="1:7" ht="30" hidden="1" customHeight="1" outlineLevel="1">
      <c r="A106" s="1553"/>
      <c r="B106" s="1555"/>
      <c r="C106" s="1540"/>
      <c r="D106" s="1555" t="s">
        <v>153</v>
      </c>
      <c r="E106" s="1555"/>
      <c r="F106" s="160"/>
      <c r="G106" s="1402"/>
    </row>
    <row r="107" spans="1:7" ht="30" hidden="1" customHeight="1" outlineLevel="1">
      <c r="A107" s="1553"/>
      <c r="B107" s="1555"/>
      <c r="C107" s="1540" t="s">
        <v>154</v>
      </c>
      <c r="D107" s="1556" t="s">
        <v>701</v>
      </c>
      <c r="E107" s="159" t="s">
        <v>145</v>
      </c>
      <c r="F107" s="160"/>
      <c r="G107" s="1402"/>
    </row>
    <row r="108" spans="1:7" ht="30" hidden="1" customHeight="1" outlineLevel="1">
      <c r="A108" s="1553"/>
      <c r="B108" s="1555"/>
      <c r="C108" s="1540"/>
      <c r="D108" s="1560"/>
      <c r="E108" s="159" t="s">
        <v>146</v>
      </c>
      <c r="F108" s="160"/>
      <c r="G108" s="1402"/>
    </row>
    <row r="109" spans="1:7" ht="30" hidden="1" customHeight="1" outlineLevel="1">
      <c r="A109" s="1553"/>
      <c r="B109" s="1555"/>
      <c r="C109" s="1540"/>
      <c r="D109" s="1561"/>
      <c r="E109" s="159" t="s">
        <v>702</v>
      </c>
      <c r="F109" s="160"/>
      <c r="G109" s="1402"/>
    </row>
    <row r="110" spans="1:7" ht="30" hidden="1" customHeight="1" outlineLevel="1">
      <c r="A110" s="1553"/>
      <c r="B110" s="1555"/>
      <c r="C110" s="1540"/>
      <c r="D110" s="1555" t="s">
        <v>147</v>
      </c>
      <c r="E110" s="1555"/>
      <c r="F110" s="14"/>
      <c r="G110" s="1402"/>
    </row>
    <row r="111" spans="1:7" ht="15" hidden="1" customHeight="1" outlineLevel="1">
      <c r="A111" s="1553"/>
      <c r="B111" s="1555"/>
      <c r="C111" s="1540"/>
      <c r="D111" s="1540" t="s">
        <v>148</v>
      </c>
      <c r="E111" s="1540"/>
      <c r="F111" s="14"/>
      <c r="G111" s="1402"/>
    </row>
    <row r="112" spans="1:7" ht="30" hidden="1" customHeight="1" outlineLevel="1">
      <c r="A112" s="1553"/>
      <c r="B112" s="1555"/>
      <c r="C112" s="1540"/>
      <c r="D112" s="1555" t="s">
        <v>151</v>
      </c>
      <c r="E112" s="1555"/>
      <c r="F112" s="14"/>
      <c r="G112" s="1402"/>
    </row>
    <row r="113" spans="1:7" ht="30" hidden="1" customHeight="1" outlineLevel="1">
      <c r="A113" s="1553"/>
      <c r="B113" s="1555"/>
      <c r="C113" s="1540"/>
      <c r="D113" s="1555" t="s">
        <v>155</v>
      </c>
      <c r="E113" s="1555"/>
      <c r="F113" s="14"/>
      <c r="G113" s="1402"/>
    </row>
    <row r="114" spans="1:7" ht="15" hidden="1" customHeight="1" outlineLevel="1">
      <c r="A114" s="1553"/>
      <c r="B114" s="1555"/>
      <c r="C114" s="1540"/>
      <c r="D114" s="1555" t="s">
        <v>152</v>
      </c>
      <c r="E114" s="1555"/>
      <c r="F114" s="14"/>
      <c r="G114" s="1402"/>
    </row>
    <row r="115" spans="1:7" ht="30" hidden="1" customHeight="1" outlineLevel="1">
      <c r="A115" s="1553"/>
      <c r="B115" s="1555"/>
      <c r="C115" s="1540"/>
      <c r="D115" s="1555" t="s">
        <v>150</v>
      </c>
      <c r="E115" s="1555"/>
      <c r="F115" s="14"/>
      <c r="G115" s="1402"/>
    </row>
    <row r="116" spans="1:7" ht="30" hidden="1" customHeight="1" outlineLevel="1">
      <c r="A116" s="1553"/>
      <c r="B116" s="1555"/>
      <c r="C116" s="1540"/>
      <c r="D116" s="1555" t="s">
        <v>149</v>
      </c>
      <c r="E116" s="1555"/>
      <c r="F116" s="14"/>
      <c r="G116" s="1402"/>
    </row>
    <row r="117" spans="1:7" ht="30" hidden="1" customHeight="1" outlineLevel="1" thickBot="1">
      <c r="A117" s="1554"/>
      <c r="B117" s="1556"/>
      <c r="C117" s="1562"/>
      <c r="D117" s="1556" t="s">
        <v>153</v>
      </c>
      <c r="E117" s="1556"/>
      <c r="F117" s="110"/>
      <c r="G117" s="1403"/>
    </row>
    <row r="118" spans="1:7" ht="30" hidden="1" customHeight="1" outlineLevel="1">
      <c r="A118" s="1552" t="s">
        <v>143</v>
      </c>
      <c r="B118" s="1557"/>
      <c r="C118" s="1558" t="s">
        <v>144</v>
      </c>
      <c r="D118" s="1559" t="s">
        <v>701</v>
      </c>
      <c r="E118" s="157" t="s">
        <v>145</v>
      </c>
      <c r="F118" s="13"/>
      <c r="G118" s="1401" t="s">
        <v>802</v>
      </c>
    </row>
    <row r="119" spans="1:7" ht="30" hidden="1" customHeight="1" outlineLevel="1">
      <c r="A119" s="1553"/>
      <c r="B119" s="1555"/>
      <c r="C119" s="1540"/>
      <c r="D119" s="1560"/>
      <c r="E119" s="159" t="s">
        <v>146</v>
      </c>
      <c r="F119" s="14"/>
      <c r="G119" s="1402"/>
    </row>
    <row r="120" spans="1:7" ht="30" hidden="1" customHeight="1" outlineLevel="1">
      <c r="A120" s="1553"/>
      <c r="B120" s="1555"/>
      <c r="C120" s="1540"/>
      <c r="D120" s="1561"/>
      <c r="E120" s="159" t="s">
        <v>702</v>
      </c>
      <c r="F120" s="14"/>
      <c r="G120" s="1402"/>
    </row>
    <row r="121" spans="1:7" ht="30" hidden="1" customHeight="1" outlineLevel="1">
      <c r="A121" s="1553"/>
      <c r="B121" s="1555"/>
      <c r="C121" s="1540"/>
      <c r="D121" s="1555" t="s">
        <v>147</v>
      </c>
      <c r="E121" s="1555"/>
      <c r="F121" s="160"/>
      <c r="G121" s="1402"/>
    </row>
    <row r="122" spans="1:7" ht="15" hidden="1" customHeight="1" outlineLevel="1">
      <c r="A122" s="1553"/>
      <c r="B122" s="1555"/>
      <c r="C122" s="1540"/>
      <c r="D122" s="1540" t="s">
        <v>148</v>
      </c>
      <c r="E122" s="1540"/>
      <c r="F122" s="160"/>
      <c r="G122" s="1402"/>
    </row>
    <row r="123" spans="1:7" ht="30" hidden="1" customHeight="1" outlineLevel="1">
      <c r="A123" s="1553"/>
      <c r="B123" s="1555"/>
      <c r="C123" s="1540"/>
      <c r="D123" s="1555" t="s">
        <v>151</v>
      </c>
      <c r="E123" s="1555"/>
      <c r="F123" s="160"/>
      <c r="G123" s="1402"/>
    </row>
    <row r="124" spans="1:7" ht="30" hidden="1" customHeight="1" outlineLevel="1">
      <c r="A124" s="1553"/>
      <c r="B124" s="1555"/>
      <c r="C124" s="1540"/>
      <c r="D124" s="1555" t="s">
        <v>156</v>
      </c>
      <c r="E124" s="1555"/>
      <c r="F124" s="160"/>
      <c r="G124" s="1402"/>
    </row>
    <row r="125" spans="1:7" ht="15" hidden="1" customHeight="1" outlineLevel="1">
      <c r="A125" s="1553"/>
      <c r="B125" s="1555"/>
      <c r="C125" s="1540"/>
      <c r="D125" s="1555" t="s">
        <v>152</v>
      </c>
      <c r="E125" s="1555"/>
      <c r="F125" s="160"/>
      <c r="G125" s="1402"/>
    </row>
    <row r="126" spans="1:7" ht="30" hidden="1" customHeight="1" outlineLevel="1">
      <c r="A126" s="1553"/>
      <c r="B126" s="1555"/>
      <c r="C126" s="1540"/>
      <c r="D126" s="1555" t="s">
        <v>150</v>
      </c>
      <c r="E126" s="1555"/>
      <c r="F126" s="160"/>
      <c r="G126" s="1402"/>
    </row>
    <row r="127" spans="1:7" ht="30" hidden="1" customHeight="1" outlineLevel="1">
      <c r="A127" s="1553"/>
      <c r="B127" s="1555"/>
      <c r="C127" s="1540"/>
      <c r="D127" s="1555" t="s">
        <v>149</v>
      </c>
      <c r="E127" s="1555"/>
      <c r="F127" s="160"/>
      <c r="G127" s="1402"/>
    </row>
    <row r="128" spans="1:7" ht="30" hidden="1" customHeight="1" outlineLevel="1">
      <c r="A128" s="1553"/>
      <c r="B128" s="1555"/>
      <c r="C128" s="1540"/>
      <c r="D128" s="1555" t="s">
        <v>153</v>
      </c>
      <c r="E128" s="1555"/>
      <c r="F128" s="160"/>
      <c r="G128" s="1402"/>
    </row>
    <row r="129" spans="1:7" ht="30" hidden="1" customHeight="1" outlineLevel="1">
      <c r="A129" s="1553"/>
      <c r="B129" s="1555"/>
      <c r="C129" s="1540" t="s">
        <v>154</v>
      </c>
      <c r="D129" s="1556" t="s">
        <v>701</v>
      </c>
      <c r="E129" s="159" t="s">
        <v>145</v>
      </c>
      <c r="F129" s="160"/>
      <c r="G129" s="1402"/>
    </row>
    <row r="130" spans="1:7" ht="30" hidden="1" customHeight="1" outlineLevel="1">
      <c r="A130" s="1553"/>
      <c r="B130" s="1555"/>
      <c r="C130" s="1540"/>
      <c r="D130" s="1560"/>
      <c r="E130" s="159" t="s">
        <v>146</v>
      </c>
      <c r="F130" s="160"/>
      <c r="G130" s="1402"/>
    </row>
    <row r="131" spans="1:7" ht="30" hidden="1" customHeight="1" outlineLevel="1">
      <c r="A131" s="1553"/>
      <c r="B131" s="1555"/>
      <c r="C131" s="1540"/>
      <c r="D131" s="1561"/>
      <c r="E131" s="159" t="s">
        <v>702</v>
      </c>
      <c r="F131" s="160"/>
      <c r="G131" s="1402"/>
    </row>
    <row r="132" spans="1:7" ht="30" hidden="1" customHeight="1" outlineLevel="1">
      <c r="A132" s="1553"/>
      <c r="B132" s="1555"/>
      <c r="C132" s="1540"/>
      <c r="D132" s="1555" t="s">
        <v>147</v>
      </c>
      <c r="E132" s="1555"/>
      <c r="F132" s="14"/>
      <c r="G132" s="1402"/>
    </row>
    <row r="133" spans="1:7" ht="15" hidden="1" customHeight="1" outlineLevel="1">
      <c r="A133" s="1553"/>
      <c r="B133" s="1555"/>
      <c r="C133" s="1540"/>
      <c r="D133" s="1540" t="s">
        <v>148</v>
      </c>
      <c r="E133" s="1540"/>
      <c r="F133" s="14"/>
      <c r="G133" s="1402"/>
    </row>
    <row r="134" spans="1:7" ht="30" hidden="1" customHeight="1" outlineLevel="1">
      <c r="A134" s="1553"/>
      <c r="B134" s="1555"/>
      <c r="C134" s="1540"/>
      <c r="D134" s="1555" t="s">
        <v>151</v>
      </c>
      <c r="E134" s="1555"/>
      <c r="F134" s="14"/>
      <c r="G134" s="1402"/>
    </row>
    <row r="135" spans="1:7" ht="30" hidden="1" customHeight="1" outlineLevel="1">
      <c r="A135" s="1553"/>
      <c r="B135" s="1555"/>
      <c r="C135" s="1540"/>
      <c r="D135" s="1555" t="s">
        <v>155</v>
      </c>
      <c r="E135" s="1555"/>
      <c r="F135" s="14"/>
      <c r="G135" s="1402"/>
    </row>
    <row r="136" spans="1:7" ht="15" hidden="1" customHeight="1" outlineLevel="1">
      <c r="A136" s="1553"/>
      <c r="B136" s="1555"/>
      <c r="C136" s="1540"/>
      <c r="D136" s="1555" t="s">
        <v>152</v>
      </c>
      <c r="E136" s="1555"/>
      <c r="F136" s="14"/>
      <c r="G136" s="1402"/>
    </row>
    <row r="137" spans="1:7" ht="30" hidden="1" customHeight="1" outlineLevel="1">
      <c r="A137" s="1553"/>
      <c r="B137" s="1555"/>
      <c r="C137" s="1540"/>
      <c r="D137" s="1555" t="s">
        <v>150</v>
      </c>
      <c r="E137" s="1555"/>
      <c r="F137" s="14"/>
      <c r="G137" s="1402"/>
    </row>
    <row r="138" spans="1:7" ht="30" hidden="1" customHeight="1" outlineLevel="1">
      <c r="A138" s="1553"/>
      <c r="B138" s="1555"/>
      <c r="C138" s="1540"/>
      <c r="D138" s="1555" t="s">
        <v>149</v>
      </c>
      <c r="E138" s="1555"/>
      <c r="F138" s="14"/>
      <c r="G138" s="1402"/>
    </row>
    <row r="139" spans="1:7" ht="30" hidden="1" customHeight="1" outlineLevel="1" thickBot="1">
      <c r="A139" s="1554"/>
      <c r="B139" s="1556"/>
      <c r="C139" s="1562"/>
      <c r="D139" s="1556" t="s">
        <v>153</v>
      </c>
      <c r="E139" s="1556"/>
      <c r="F139" s="110"/>
      <c r="G139" s="1403"/>
    </row>
    <row r="140" spans="1:7" ht="30" hidden="1" customHeight="1" outlineLevel="1">
      <c r="A140" s="1552" t="s">
        <v>143</v>
      </c>
      <c r="B140" s="1557"/>
      <c r="C140" s="1558" t="s">
        <v>144</v>
      </c>
      <c r="D140" s="1559" t="s">
        <v>701</v>
      </c>
      <c r="E140" s="157" t="s">
        <v>145</v>
      </c>
      <c r="F140" s="13"/>
      <c r="G140" s="1401" t="s">
        <v>802</v>
      </c>
    </row>
    <row r="141" spans="1:7" ht="30" hidden="1" customHeight="1" outlineLevel="1">
      <c r="A141" s="1553"/>
      <c r="B141" s="1555"/>
      <c r="C141" s="1540"/>
      <c r="D141" s="1560"/>
      <c r="E141" s="159" t="s">
        <v>146</v>
      </c>
      <c r="F141" s="14"/>
      <c r="G141" s="1402"/>
    </row>
    <row r="142" spans="1:7" ht="30" hidden="1" customHeight="1" outlineLevel="1">
      <c r="A142" s="1553"/>
      <c r="B142" s="1555"/>
      <c r="C142" s="1540"/>
      <c r="D142" s="1561"/>
      <c r="E142" s="159" t="s">
        <v>702</v>
      </c>
      <c r="F142" s="14"/>
      <c r="G142" s="1402"/>
    </row>
    <row r="143" spans="1:7" ht="30" hidden="1" customHeight="1" outlineLevel="1">
      <c r="A143" s="1553"/>
      <c r="B143" s="1555"/>
      <c r="C143" s="1540"/>
      <c r="D143" s="1555" t="s">
        <v>147</v>
      </c>
      <c r="E143" s="1555"/>
      <c r="F143" s="160"/>
      <c r="G143" s="1402"/>
    </row>
    <row r="144" spans="1:7" ht="15" hidden="1" customHeight="1" outlineLevel="1">
      <c r="A144" s="1553"/>
      <c r="B144" s="1555"/>
      <c r="C144" s="1540"/>
      <c r="D144" s="1540" t="s">
        <v>148</v>
      </c>
      <c r="E144" s="1540"/>
      <c r="F144" s="160"/>
      <c r="G144" s="1402"/>
    </row>
    <row r="145" spans="1:7" ht="30" hidden="1" customHeight="1" outlineLevel="1">
      <c r="A145" s="1553"/>
      <c r="B145" s="1555"/>
      <c r="C145" s="1540"/>
      <c r="D145" s="1555" t="s">
        <v>151</v>
      </c>
      <c r="E145" s="1555"/>
      <c r="F145" s="160"/>
      <c r="G145" s="1402"/>
    </row>
    <row r="146" spans="1:7" ht="30" hidden="1" customHeight="1" outlineLevel="1">
      <c r="A146" s="1553"/>
      <c r="B146" s="1555"/>
      <c r="C146" s="1540"/>
      <c r="D146" s="1555" t="s">
        <v>156</v>
      </c>
      <c r="E146" s="1555"/>
      <c r="F146" s="160"/>
      <c r="G146" s="1402"/>
    </row>
    <row r="147" spans="1:7" ht="15" hidden="1" customHeight="1" outlineLevel="1">
      <c r="A147" s="1553"/>
      <c r="B147" s="1555"/>
      <c r="C147" s="1540"/>
      <c r="D147" s="1555" t="s">
        <v>152</v>
      </c>
      <c r="E147" s="1555"/>
      <c r="F147" s="160"/>
      <c r="G147" s="1402"/>
    </row>
    <row r="148" spans="1:7" ht="30" hidden="1" customHeight="1" outlineLevel="1">
      <c r="A148" s="1553"/>
      <c r="B148" s="1555"/>
      <c r="C148" s="1540"/>
      <c r="D148" s="1555" t="s">
        <v>150</v>
      </c>
      <c r="E148" s="1555"/>
      <c r="F148" s="160"/>
      <c r="G148" s="1402"/>
    </row>
    <row r="149" spans="1:7" ht="30" hidden="1" customHeight="1" outlineLevel="1">
      <c r="A149" s="1553"/>
      <c r="B149" s="1555"/>
      <c r="C149" s="1540"/>
      <c r="D149" s="1555" t="s">
        <v>149</v>
      </c>
      <c r="E149" s="1555"/>
      <c r="F149" s="160"/>
      <c r="G149" s="1402"/>
    </row>
    <row r="150" spans="1:7" ht="30" hidden="1" customHeight="1" outlineLevel="1">
      <c r="A150" s="1553"/>
      <c r="B150" s="1555"/>
      <c r="C150" s="1540"/>
      <c r="D150" s="1555" t="s">
        <v>153</v>
      </c>
      <c r="E150" s="1555"/>
      <c r="F150" s="160"/>
      <c r="G150" s="1402"/>
    </row>
    <row r="151" spans="1:7" ht="30" hidden="1" customHeight="1" outlineLevel="1">
      <c r="A151" s="1553"/>
      <c r="B151" s="1555"/>
      <c r="C151" s="1540" t="s">
        <v>154</v>
      </c>
      <c r="D151" s="1556" t="s">
        <v>701</v>
      </c>
      <c r="E151" s="159" t="s">
        <v>145</v>
      </c>
      <c r="F151" s="160"/>
      <c r="G151" s="1402"/>
    </row>
    <row r="152" spans="1:7" ht="30" hidden="1" customHeight="1" outlineLevel="1">
      <c r="A152" s="1553"/>
      <c r="B152" s="1555"/>
      <c r="C152" s="1540"/>
      <c r="D152" s="1560"/>
      <c r="E152" s="159" t="s">
        <v>146</v>
      </c>
      <c r="F152" s="160"/>
      <c r="G152" s="1402"/>
    </row>
    <row r="153" spans="1:7" ht="25.5" hidden="1" outlineLevel="1">
      <c r="A153" s="1553"/>
      <c r="B153" s="1555"/>
      <c r="C153" s="1540"/>
      <c r="D153" s="1561"/>
      <c r="E153" s="159" t="s">
        <v>702</v>
      </c>
      <c r="F153" s="160"/>
      <c r="G153" s="1402"/>
    </row>
    <row r="154" spans="1:7" ht="30" hidden="1" customHeight="1" outlineLevel="1">
      <c r="A154" s="1553"/>
      <c r="B154" s="1555"/>
      <c r="C154" s="1540"/>
      <c r="D154" s="1555" t="s">
        <v>147</v>
      </c>
      <c r="E154" s="1555"/>
      <c r="F154" s="14"/>
      <c r="G154" s="1402"/>
    </row>
    <row r="155" spans="1:7" ht="15" hidden="1" customHeight="1" outlineLevel="1">
      <c r="A155" s="1553"/>
      <c r="B155" s="1555"/>
      <c r="C155" s="1540"/>
      <c r="D155" s="1540" t="s">
        <v>148</v>
      </c>
      <c r="E155" s="1540"/>
      <c r="F155" s="14"/>
      <c r="G155" s="1402"/>
    </row>
    <row r="156" spans="1:7" ht="30" hidden="1" customHeight="1" outlineLevel="1">
      <c r="A156" s="1553"/>
      <c r="B156" s="1555"/>
      <c r="C156" s="1540"/>
      <c r="D156" s="1555" t="s">
        <v>151</v>
      </c>
      <c r="E156" s="1555"/>
      <c r="F156" s="14"/>
      <c r="G156" s="1402"/>
    </row>
    <row r="157" spans="1:7" ht="30" hidden="1" customHeight="1" outlineLevel="1">
      <c r="A157" s="1553"/>
      <c r="B157" s="1555"/>
      <c r="C157" s="1540"/>
      <c r="D157" s="1555" t="s">
        <v>155</v>
      </c>
      <c r="E157" s="1555"/>
      <c r="F157" s="14"/>
      <c r="G157" s="1402"/>
    </row>
    <row r="158" spans="1:7" ht="15" hidden="1" customHeight="1" outlineLevel="1">
      <c r="A158" s="1553"/>
      <c r="B158" s="1555"/>
      <c r="C158" s="1540"/>
      <c r="D158" s="1555" t="s">
        <v>152</v>
      </c>
      <c r="E158" s="1555"/>
      <c r="F158" s="14"/>
      <c r="G158" s="1402"/>
    </row>
    <row r="159" spans="1:7" ht="30" hidden="1" customHeight="1" outlineLevel="1">
      <c r="A159" s="1553"/>
      <c r="B159" s="1555"/>
      <c r="C159" s="1540"/>
      <c r="D159" s="1555" t="s">
        <v>150</v>
      </c>
      <c r="E159" s="1555"/>
      <c r="F159" s="14"/>
      <c r="G159" s="1402"/>
    </row>
    <row r="160" spans="1:7" ht="30" hidden="1" customHeight="1" outlineLevel="1">
      <c r="A160" s="1553"/>
      <c r="B160" s="1555"/>
      <c r="C160" s="1540"/>
      <c r="D160" s="1555" t="s">
        <v>149</v>
      </c>
      <c r="E160" s="1555"/>
      <c r="F160" s="14"/>
      <c r="G160" s="1402"/>
    </row>
    <row r="161" spans="1:7" ht="30" hidden="1" customHeight="1" outlineLevel="1" thickBot="1">
      <c r="A161" s="1554"/>
      <c r="B161" s="1556"/>
      <c r="C161" s="1562"/>
      <c r="D161" s="1556" t="s">
        <v>153</v>
      </c>
      <c r="E161" s="1556"/>
      <c r="F161" s="110"/>
      <c r="G161" s="1403"/>
    </row>
    <row r="162" spans="1:7" ht="30" hidden="1" customHeight="1" outlineLevel="1">
      <c r="A162" s="1552" t="s">
        <v>143</v>
      </c>
      <c r="B162" s="1557"/>
      <c r="C162" s="1558" t="s">
        <v>144</v>
      </c>
      <c r="D162" s="1559" t="s">
        <v>701</v>
      </c>
      <c r="E162" s="157" t="s">
        <v>145</v>
      </c>
      <c r="F162" s="13"/>
      <c r="G162" s="1401" t="s">
        <v>802</v>
      </c>
    </row>
    <row r="163" spans="1:7" ht="30" hidden="1" customHeight="1" outlineLevel="1">
      <c r="A163" s="1553"/>
      <c r="B163" s="1555"/>
      <c r="C163" s="1540"/>
      <c r="D163" s="1560"/>
      <c r="E163" s="159" t="s">
        <v>146</v>
      </c>
      <c r="F163" s="14"/>
      <c r="G163" s="1402"/>
    </row>
    <row r="164" spans="1:7" ht="30" hidden="1" customHeight="1" outlineLevel="1">
      <c r="A164" s="1553"/>
      <c r="B164" s="1555"/>
      <c r="C164" s="1540"/>
      <c r="D164" s="1561"/>
      <c r="E164" s="159" t="s">
        <v>702</v>
      </c>
      <c r="F164" s="14"/>
      <c r="G164" s="1402"/>
    </row>
    <row r="165" spans="1:7" ht="30" hidden="1" customHeight="1" outlineLevel="1">
      <c r="A165" s="1553"/>
      <c r="B165" s="1555"/>
      <c r="C165" s="1540"/>
      <c r="D165" s="1555" t="s">
        <v>147</v>
      </c>
      <c r="E165" s="1555"/>
      <c r="F165" s="160"/>
      <c r="G165" s="1402"/>
    </row>
    <row r="166" spans="1:7" ht="15" hidden="1" customHeight="1" outlineLevel="1">
      <c r="A166" s="1553"/>
      <c r="B166" s="1555"/>
      <c r="C166" s="1540"/>
      <c r="D166" s="1540" t="s">
        <v>148</v>
      </c>
      <c r="E166" s="1540"/>
      <c r="F166" s="160"/>
      <c r="G166" s="1402"/>
    </row>
    <row r="167" spans="1:7" ht="30" hidden="1" customHeight="1" outlineLevel="1">
      <c r="A167" s="1553"/>
      <c r="B167" s="1555"/>
      <c r="C167" s="1540"/>
      <c r="D167" s="1555" t="s">
        <v>151</v>
      </c>
      <c r="E167" s="1555"/>
      <c r="F167" s="160"/>
      <c r="G167" s="1402"/>
    </row>
    <row r="168" spans="1:7" ht="30" hidden="1" customHeight="1" outlineLevel="1">
      <c r="A168" s="1553"/>
      <c r="B168" s="1555"/>
      <c r="C168" s="1540"/>
      <c r="D168" s="1555" t="s">
        <v>156</v>
      </c>
      <c r="E168" s="1555"/>
      <c r="F168" s="160"/>
      <c r="G168" s="1402"/>
    </row>
    <row r="169" spans="1:7" ht="15" hidden="1" customHeight="1" outlineLevel="1">
      <c r="A169" s="1553"/>
      <c r="B169" s="1555"/>
      <c r="C169" s="1540"/>
      <c r="D169" s="1555" t="s">
        <v>152</v>
      </c>
      <c r="E169" s="1555"/>
      <c r="F169" s="160"/>
      <c r="G169" s="1402"/>
    </row>
    <row r="170" spans="1:7" ht="30" hidden="1" customHeight="1" outlineLevel="1">
      <c r="A170" s="1553"/>
      <c r="B170" s="1555"/>
      <c r="C170" s="1540"/>
      <c r="D170" s="1555" t="s">
        <v>150</v>
      </c>
      <c r="E170" s="1555"/>
      <c r="F170" s="160"/>
      <c r="G170" s="1402"/>
    </row>
    <row r="171" spans="1:7" ht="30" hidden="1" customHeight="1" outlineLevel="1">
      <c r="A171" s="1553"/>
      <c r="B171" s="1555"/>
      <c r="C171" s="1540"/>
      <c r="D171" s="1555" t="s">
        <v>149</v>
      </c>
      <c r="E171" s="1555"/>
      <c r="F171" s="160"/>
      <c r="G171" s="1402"/>
    </row>
    <row r="172" spans="1:7" ht="30" hidden="1" customHeight="1" outlineLevel="1">
      <c r="A172" s="1553"/>
      <c r="B172" s="1555"/>
      <c r="C172" s="1540"/>
      <c r="D172" s="1555" t="s">
        <v>153</v>
      </c>
      <c r="E172" s="1555"/>
      <c r="F172" s="160"/>
      <c r="G172" s="1402"/>
    </row>
    <row r="173" spans="1:7" hidden="1" outlineLevel="1">
      <c r="A173" s="1553"/>
      <c r="B173" s="1555"/>
      <c r="C173" s="1540" t="s">
        <v>154</v>
      </c>
      <c r="D173" s="1556" t="s">
        <v>701</v>
      </c>
      <c r="E173" s="159" t="s">
        <v>145</v>
      </c>
      <c r="F173" s="160"/>
      <c r="G173" s="1402"/>
    </row>
    <row r="174" spans="1:7" ht="30" hidden="1" customHeight="1" outlineLevel="1">
      <c r="A174" s="1553"/>
      <c r="B174" s="1555"/>
      <c r="C174" s="1540"/>
      <c r="D174" s="1560"/>
      <c r="E174" s="159" t="s">
        <v>146</v>
      </c>
      <c r="F174" s="160"/>
      <c r="G174" s="1402"/>
    </row>
    <row r="175" spans="1:7" ht="30" hidden="1" customHeight="1" outlineLevel="1">
      <c r="A175" s="1553"/>
      <c r="B175" s="1555"/>
      <c r="C175" s="1540"/>
      <c r="D175" s="1561"/>
      <c r="E175" s="159" t="s">
        <v>702</v>
      </c>
      <c r="F175" s="160"/>
      <c r="G175" s="1402"/>
    </row>
    <row r="176" spans="1:7" ht="30" hidden="1" customHeight="1" outlineLevel="1">
      <c r="A176" s="1553"/>
      <c r="B176" s="1555"/>
      <c r="C176" s="1540"/>
      <c r="D176" s="1555" t="s">
        <v>147</v>
      </c>
      <c r="E176" s="1555"/>
      <c r="F176" s="14"/>
      <c r="G176" s="1402"/>
    </row>
    <row r="177" spans="1:7" ht="15" hidden="1" customHeight="1" outlineLevel="1">
      <c r="A177" s="1553"/>
      <c r="B177" s="1555"/>
      <c r="C177" s="1540"/>
      <c r="D177" s="1540" t="s">
        <v>148</v>
      </c>
      <c r="E177" s="1540"/>
      <c r="F177" s="14"/>
      <c r="G177" s="1402"/>
    </row>
    <row r="178" spans="1:7" ht="30" hidden="1" customHeight="1" outlineLevel="1">
      <c r="A178" s="1553"/>
      <c r="B178" s="1555"/>
      <c r="C178" s="1540"/>
      <c r="D178" s="1555" t="s">
        <v>151</v>
      </c>
      <c r="E178" s="1555"/>
      <c r="F178" s="14"/>
      <c r="G178" s="1402"/>
    </row>
    <row r="179" spans="1:7" ht="30" hidden="1" customHeight="1" outlineLevel="1">
      <c r="A179" s="1553"/>
      <c r="B179" s="1555"/>
      <c r="C179" s="1540"/>
      <c r="D179" s="1555" t="s">
        <v>155</v>
      </c>
      <c r="E179" s="1555"/>
      <c r="F179" s="14"/>
      <c r="G179" s="1402"/>
    </row>
    <row r="180" spans="1:7" ht="15" hidden="1" customHeight="1" outlineLevel="1">
      <c r="A180" s="1553"/>
      <c r="B180" s="1555"/>
      <c r="C180" s="1540"/>
      <c r="D180" s="1555" t="s">
        <v>152</v>
      </c>
      <c r="E180" s="1555"/>
      <c r="F180" s="14"/>
      <c r="G180" s="1402"/>
    </row>
    <row r="181" spans="1:7" ht="30" hidden="1" customHeight="1" outlineLevel="1">
      <c r="A181" s="1553"/>
      <c r="B181" s="1555"/>
      <c r="C181" s="1540"/>
      <c r="D181" s="1555" t="s">
        <v>150</v>
      </c>
      <c r="E181" s="1555"/>
      <c r="F181" s="14"/>
      <c r="G181" s="1402"/>
    </row>
    <row r="182" spans="1:7" ht="30" hidden="1" customHeight="1" outlineLevel="1">
      <c r="A182" s="1553"/>
      <c r="B182" s="1555"/>
      <c r="C182" s="1540"/>
      <c r="D182" s="1555" t="s">
        <v>149</v>
      </c>
      <c r="E182" s="1555"/>
      <c r="F182" s="14"/>
      <c r="G182" s="1402"/>
    </row>
    <row r="183" spans="1:7" ht="30" hidden="1" customHeight="1" outlineLevel="1" thickBot="1">
      <c r="A183" s="1554"/>
      <c r="B183" s="1556"/>
      <c r="C183" s="1562"/>
      <c r="D183" s="1556" t="s">
        <v>153</v>
      </c>
      <c r="E183" s="1556"/>
      <c r="F183" s="110"/>
      <c r="G183" s="1403"/>
    </row>
    <row r="184" spans="1:7" ht="30" hidden="1" customHeight="1" outlineLevel="1">
      <c r="A184" s="1552" t="s">
        <v>143</v>
      </c>
      <c r="B184" s="1557"/>
      <c r="C184" s="1558" t="s">
        <v>144</v>
      </c>
      <c r="D184" s="1559" t="s">
        <v>701</v>
      </c>
      <c r="E184" s="157" t="s">
        <v>145</v>
      </c>
      <c r="F184" s="13"/>
      <c r="G184" s="1401" t="s">
        <v>802</v>
      </c>
    </row>
    <row r="185" spans="1:7" ht="30" hidden="1" customHeight="1" outlineLevel="1">
      <c r="A185" s="1553"/>
      <c r="B185" s="1555"/>
      <c r="C185" s="1540"/>
      <c r="D185" s="1560"/>
      <c r="E185" s="159" t="s">
        <v>146</v>
      </c>
      <c r="F185" s="14"/>
      <c r="G185" s="1402"/>
    </row>
    <row r="186" spans="1:7" ht="30" hidden="1" customHeight="1" outlineLevel="1">
      <c r="A186" s="1553"/>
      <c r="B186" s="1555"/>
      <c r="C186" s="1540"/>
      <c r="D186" s="1561"/>
      <c r="E186" s="159" t="s">
        <v>702</v>
      </c>
      <c r="F186" s="14"/>
      <c r="G186" s="1402"/>
    </row>
    <row r="187" spans="1:7" ht="30" hidden="1" customHeight="1" outlineLevel="1">
      <c r="A187" s="1553"/>
      <c r="B187" s="1555"/>
      <c r="C187" s="1540"/>
      <c r="D187" s="1555" t="s">
        <v>147</v>
      </c>
      <c r="E187" s="1555"/>
      <c r="F187" s="160"/>
      <c r="G187" s="1402"/>
    </row>
    <row r="188" spans="1:7" ht="15" hidden="1" customHeight="1" outlineLevel="1">
      <c r="A188" s="1553"/>
      <c r="B188" s="1555"/>
      <c r="C188" s="1540"/>
      <c r="D188" s="1540" t="s">
        <v>148</v>
      </c>
      <c r="E188" s="1540"/>
      <c r="F188" s="160"/>
      <c r="G188" s="1402"/>
    </row>
    <row r="189" spans="1:7" ht="30" hidden="1" customHeight="1" outlineLevel="1">
      <c r="A189" s="1553"/>
      <c r="B189" s="1555"/>
      <c r="C189" s="1540"/>
      <c r="D189" s="1555" t="s">
        <v>151</v>
      </c>
      <c r="E189" s="1555"/>
      <c r="F189" s="160"/>
      <c r="G189" s="1402"/>
    </row>
    <row r="190" spans="1:7" ht="30" hidden="1" customHeight="1" outlineLevel="1">
      <c r="A190" s="1553"/>
      <c r="B190" s="1555"/>
      <c r="C190" s="1540"/>
      <c r="D190" s="1555" t="s">
        <v>156</v>
      </c>
      <c r="E190" s="1555"/>
      <c r="F190" s="160"/>
      <c r="G190" s="1402"/>
    </row>
    <row r="191" spans="1:7" ht="15" hidden="1" customHeight="1" outlineLevel="1">
      <c r="A191" s="1553"/>
      <c r="B191" s="1555"/>
      <c r="C191" s="1540"/>
      <c r="D191" s="1555" t="s">
        <v>152</v>
      </c>
      <c r="E191" s="1555"/>
      <c r="F191" s="160"/>
      <c r="G191" s="1402"/>
    </row>
    <row r="192" spans="1:7" ht="30" hidden="1" customHeight="1" outlineLevel="1">
      <c r="A192" s="1553"/>
      <c r="B192" s="1555"/>
      <c r="C192" s="1540"/>
      <c r="D192" s="1555" t="s">
        <v>150</v>
      </c>
      <c r="E192" s="1555"/>
      <c r="F192" s="160"/>
      <c r="G192" s="1402"/>
    </row>
    <row r="193" spans="1:7" ht="30" hidden="1" customHeight="1" outlineLevel="1">
      <c r="A193" s="1553"/>
      <c r="B193" s="1555"/>
      <c r="C193" s="1540"/>
      <c r="D193" s="1555" t="s">
        <v>149</v>
      </c>
      <c r="E193" s="1555"/>
      <c r="F193" s="160"/>
      <c r="G193" s="1402"/>
    </row>
    <row r="194" spans="1:7" ht="30" hidden="1" customHeight="1" outlineLevel="1">
      <c r="A194" s="1553"/>
      <c r="B194" s="1555"/>
      <c r="C194" s="1540"/>
      <c r="D194" s="1555" t="s">
        <v>153</v>
      </c>
      <c r="E194" s="1555"/>
      <c r="F194" s="160"/>
      <c r="G194" s="1402"/>
    </row>
    <row r="195" spans="1:7" ht="30" hidden="1" customHeight="1" outlineLevel="1">
      <c r="A195" s="1553"/>
      <c r="B195" s="1555"/>
      <c r="C195" s="1540" t="s">
        <v>154</v>
      </c>
      <c r="D195" s="1556" t="s">
        <v>701</v>
      </c>
      <c r="E195" s="159" t="s">
        <v>145</v>
      </c>
      <c r="F195" s="160"/>
      <c r="G195" s="1402"/>
    </row>
    <row r="196" spans="1:7" ht="30" hidden="1" customHeight="1" outlineLevel="1">
      <c r="A196" s="1553"/>
      <c r="B196" s="1555"/>
      <c r="C196" s="1540"/>
      <c r="D196" s="1560"/>
      <c r="E196" s="159" t="s">
        <v>146</v>
      </c>
      <c r="F196" s="160"/>
      <c r="G196" s="1402"/>
    </row>
    <row r="197" spans="1:7" ht="30" hidden="1" customHeight="1" outlineLevel="1">
      <c r="A197" s="1553"/>
      <c r="B197" s="1555"/>
      <c r="C197" s="1540"/>
      <c r="D197" s="1561"/>
      <c r="E197" s="159" t="s">
        <v>702</v>
      </c>
      <c r="F197" s="160"/>
      <c r="G197" s="1402"/>
    </row>
    <row r="198" spans="1:7" ht="30" hidden="1" customHeight="1" outlineLevel="1">
      <c r="A198" s="1553"/>
      <c r="B198" s="1555"/>
      <c r="C198" s="1540"/>
      <c r="D198" s="1555" t="s">
        <v>147</v>
      </c>
      <c r="E198" s="1555"/>
      <c r="F198" s="14"/>
      <c r="G198" s="1402"/>
    </row>
    <row r="199" spans="1:7" ht="15" hidden="1" customHeight="1" outlineLevel="1">
      <c r="A199" s="1553"/>
      <c r="B199" s="1555"/>
      <c r="C199" s="1540"/>
      <c r="D199" s="1540" t="s">
        <v>148</v>
      </c>
      <c r="E199" s="1540"/>
      <c r="F199" s="14"/>
      <c r="G199" s="1402"/>
    </row>
    <row r="200" spans="1:7" ht="30" hidden="1" customHeight="1" outlineLevel="1">
      <c r="A200" s="1553"/>
      <c r="B200" s="1555"/>
      <c r="C200" s="1540"/>
      <c r="D200" s="1555" t="s">
        <v>151</v>
      </c>
      <c r="E200" s="1555"/>
      <c r="F200" s="14"/>
      <c r="G200" s="1402"/>
    </row>
    <row r="201" spans="1:7" ht="30" hidden="1" customHeight="1" outlineLevel="1">
      <c r="A201" s="1553"/>
      <c r="B201" s="1555"/>
      <c r="C201" s="1540"/>
      <c r="D201" s="1555" t="s">
        <v>155</v>
      </c>
      <c r="E201" s="1555"/>
      <c r="F201" s="14"/>
      <c r="G201" s="1402"/>
    </row>
    <row r="202" spans="1:7" ht="15" hidden="1" customHeight="1" outlineLevel="1">
      <c r="A202" s="1553"/>
      <c r="B202" s="1555"/>
      <c r="C202" s="1540"/>
      <c r="D202" s="1555" t="s">
        <v>152</v>
      </c>
      <c r="E202" s="1555"/>
      <c r="F202" s="14"/>
      <c r="G202" s="1402"/>
    </row>
    <row r="203" spans="1:7" ht="30" hidden="1" customHeight="1" outlineLevel="1">
      <c r="A203" s="1553"/>
      <c r="B203" s="1555"/>
      <c r="C203" s="1540"/>
      <c r="D203" s="1555" t="s">
        <v>150</v>
      </c>
      <c r="E203" s="1555"/>
      <c r="F203" s="14"/>
      <c r="G203" s="1402"/>
    </row>
    <row r="204" spans="1:7" ht="30" hidden="1" customHeight="1" outlineLevel="1">
      <c r="A204" s="1553"/>
      <c r="B204" s="1555"/>
      <c r="C204" s="1540"/>
      <c r="D204" s="1555" t="s">
        <v>149</v>
      </c>
      <c r="E204" s="1555"/>
      <c r="F204" s="14"/>
      <c r="G204" s="1402"/>
    </row>
    <row r="205" spans="1:7" ht="30" hidden="1" customHeight="1" outlineLevel="1" thickBot="1">
      <c r="A205" s="1554"/>
      <c r="B205" s="1556"/>
      <c r="C205" s="1562"/>
      <c r="D205" s="1556" t="s">
        <v>153</v>
      </c>
      <c r="E205" s="1556"/>
      <c r="F205" s="110"/>
      <c r="G205" s="1403"/>
    </row>
    <row r="206" spans="1:7" ht="30" hidden="1" customHeight="1" outlineLevel="1">
      <c r="A206" s="1552" t="s">
        <v>143</v>
      </c>
      <c r="B206" s="1557"/>
      <c r="C206" s="1558" t="s">
        <v>144</v>
      </c>
      <c r="D206" s="1559" t="s">
        <v>701</v>
      </c>
      <c r="E206" s="157" t="s">
        <v>145</v>
      </c>
      <c r="F206" s="13"/>
      <c r="G206" s="1401" t="s">
        <v>802</v>
      </c>
    </row>
    <row r="207" spans="1:7" ht="30" hidden="1" customHeight="1" outlineLevel="1">
      <c r="A207" s="1553"/>
      <c r="B207" s="1555"/>
      <c r="C207" s="1540"/>
      <c r="D207" s="1560"/>
      <c r="E207" s="159" t="s">
        <v>146</v>
      </c>
      <c r="F207" s="14"/>
      <c r="G207" s="1402"/>
    </row>
    <row r="208" spans="1:7" ht="30" hidden="1" customHeight="1" outlineLevel="1">
      <c r="A208" s="1553"/>
      <c r="B208" s="1555"/>
      <c r="C208" s="1540"/>
      <c r="D208" s="1561"/>
      <c r="E208" s="159" t="s">
        <v>702</v>
      </c>
      <c r="F208" s="14"/>
      <c r="G208" s="1402"/>
    </row>
    <row r="209" spans="1:7" ht="30" hidden="1" customHeight="1" outlineLevel="1">
      <c r="A209" s="1553"/>
      <c r="B209" s="1555"/>
      <c r="C209" s="1540"/>
      <c r="D209" s="1555" t="s">
        <v>147</v>
      </c>
      <c r="E209" s="1555"/>
      <c r="F209" s="160"/>
      <c r="G209" s="1402"/>
    </row>
    <row r="210" spans="1:7" ht="15" hidden="1" customHeight="1" outlineLevel="1">
      <c r="A210" s="1553"/>
      <c r="B210" s="1555"/>
      <c r="C210" s="1540"/>
      <c r="D210" s="1540" t="s">
        <v>148</v>
      </c>
      <c r="E210" s="1540"/>
      <c r="F210" s="160"/>
      <c r="G210" s="1402"/>
    </row>
    <row r="211" spans="1:7" ht="30" hidden="1" customHeight="1" outlineLevel="1">
      <c r="A211" s="1553"/>
      <c r="B211" s="1555"/>
      <c r="C211" s="1540"/>
      <c r="D211" s="1555" t="s">
        <v>151</v>
      </c>
      <c r="E211" s="1555"/>
      <c r="F211" s="160"/>
      <c r="G211" s="1402"/>
    </row>
    <row r="212" spans="1:7" ht="30" hidden="1" customHeight="1" outlineLevel="1">
      <c r="A212" s="1553"/>
      <c r="B212" s="1555"/>
      <c r="C212" s="1540"/>
      <c r="D212" s="1555" t="s">
        <v>156</v>
      </c>
      <c r="E212" s="1555"/>
      <c r="F212" s="160"/>
      <c r="G212" s="1402"/>
    </row>
    <row r="213" spans="1:7" hidden="1" outlineLevel="1">
      <c r="A213" s="1553"/>
      <c r="B213" s="1555"/>
      <c r="C213" s="1540"/>
      <c r="D213" s="1555" t="s">
        <v>152</v>
      </c>
      <c r="E213" s="1555"/>
      <c r="F213" s="160"/>
      <c r="G213" s="1402"/>
    </row>
    <row r="214" spans="1:7" ht="30" hidden="1" customHeight="1" outlineLevel="1">
      <c r="A214" s="1553"/>
      <c r="B214" s="1555"/>
      <c r="C214" s="1540"/>
      <c r="D214" s="1555" t="s">
        <v>150</v>
      </c>
      <c r="E214" s="1555"/>
      <c r="F214" s="160"/>
      <c r="G214" s="1402"/>
    </row>
    <row r="215" spans="1:7" ht="30" hidden="1" customHeight="1" outlineLevel="1">
      <c r="A215" s="1553"/>
      <c r="B215" s="1555"/>
      <c r="C215" s="1540"/>
      <c r="D215" s="1555" t="s">
        <v>149</v>
      </c>
      <c r="E215" s="1555"/>
      <c r="F215" s="160"/>
      <c r="G215" s="1402"/>
    </row>
    <row r="216" spans="1:7" ht="30" hidden="1" customHeight="1" outlineLevel="1">
      <c r="A216" s="1553"/>
      <c r="B216" s="1555"/>
      <c r="C216" s="1540"/>
      <c r="D216" s="1555" t="s">
        <v>153</v>
      </c>
      <c r="E216" s="1555"/>
      <c r="F216" s="160"/>
      <c r="G216" s="1402"/>
    </row>
    <row r="217" spans="1:7" ht="30" hidden="1" customHeight="1" outlineLevel="1">
      <c r="A217" s="1553"/>
      <c r="B217" s="1555"/>
      <c r="C217" s="1540" t="s">
        <v>154</v>
      </c>
      <c r="D217" s="1556" t="s">
        <v>701</v>
      </c>
      <c r="E217" s="159" t="s">
        <v>145</v>
      </c>
      <c r="F217" s="160"/>
      <c r="G217" s="1402"/>
    </row>
    <row r="218" spans="1:7" ht="30" hidden="1" customHeight="1" outlineLevel="1">
      <c r="A218" s="1553"/>
      <c r="B218" s="1555"/>
      <c r="C218" s="1540"/>
      <c r="D218" s="1560"/>
      <c r="E218" s="159" t="s">
        <v>146</v>
      </c>
      <c r="F218" s="160"/>
      <c r="G218" s="1402"/>
    </row>
    <row r="219" spans="1:7" ht="30" hidden="1" customHeight="1" outlineLevel="1">
      <c r="A219" s="1553"/>
      <c r="B219" s="1555"/>
      <c r="C219" s="1540"/>
      <c r="D219" s="1561"/>
      <c r="E219" s="159" t="s">
        <v>702</v>
      </c>
      <c r="F219" s="160"/>
      <c r="G219" s="1402"/>
    </row>
    <row r="220" spans="1:7" ht="30" hidden="1" customHeight="1" outlineLevel="1">
      <c r="A220" s="1553"/>
      <c r="B220" s="1555"/>
      <c r="C220" s="1540"/>
      <c r="D220" s="1555" t="s">
        <v>147</v>
      </c>
      <c r="E220" s="1555"/>
      <c r="F220" s="14"/>
      <c r="G220" s="1402"/>
    </row>
    <row r="221" spans="1:7" ht="15" hidden="1" customHeight="1" outlineLevel="1">
      <c r="A221" s="1553"/>
      <c r="B221" s="1555"/>
      <c r="C221" s="1540"/>
      <c r="D221" s="1540" t="s">
        <v>148</v>
      </c>
      <c r="E221" s="1540"/>
      <c r="F221" s="14"/>
      <c r="G221" s="1402"/>
    </row>
    <row r="222" spans="1:7" ht="30" hidden="1" customHeight="1" outlineLevel="1">
      <c r="A222" s="1553"/>
      <c r="B222" s="1555"/>
      <c r="C222" s="1540"/>
      <c r="D222" s="1555" t="s">
        <v>151</v>
      </c>
      <c r="E222" s="1555"/>
      <c r="F222" s="14"/>
      <c r="G222" s="1402"/>
    </row>
    <row r="223" spans="1:7" ht="30" hidden="1" customHeight="1" outlineLevel="1">
      <c r="A223" s="1553"/>
      <c r="B223" s="1555"/>
      <c r="C223" s="1540"/>
      <c r="D223" s="1555" t="s">
        <v>155</v>
      </c>
      <c r="E223" s="1555"/>
      <c r="F223" s="14"/>
      <c r="G223" s="1402"/>
    </row>
    <row r="224" spans="1:7" ht="15" hidden="1" customHeight="1" outlineLevel="1">
      <c r="A224" s="1553"/>
      <c r="B224" s="1555"/>
      <c r="C224" s="1540"/>
      <c r="D224" s="1555" t="s">
        <v>152</v>
      </c>
      <c r="E224" s="1555"/>
      <c r="F224" s="14"/>
      <c r="G224" s="1402"/>
    </row>
    <row r="225" spans="1:7" ht="30" hidden="1" customHeight="1" outlineLevel="1">
      <c r="A225" s="1553"/>
      <c r="B225" s="1555"/>
      <c r="C225" s="1540"/>
      <c r="D225" s="1555" t="s">
        <v>150</v>
      </c>
      <c r="E225" s="1555"/>
      <c r="F225" s="14"/>
      <c r="G225" s="1402"/>
    </row>
    <row r="226" spans="1:7" ht="30" hidden="1" customHeight="1" outlineLevel="1">
      <c r="A226" s="1553"/>
      <c r="B226" s="1555"/>
      <c r="C226" s="1540"/>
      <c r="D226" s="1555" t="s">
        <v>149</v>
      </c>
      <c r="E226" s="1555"/>
      <c r="F226" s="14"/>
      <c r="G226" s="1402"/>
    </row>
    <row r="227" spans="1:7" ht="30" hidden="1" customHeight="1" outlineLevel="1" thickBot="1">
      <c r="A227" s="1554"/>
      <c r="B227" s="1556"/>
      <c r="C227" s="1562"/>
      <c r="D227" s="1556" t="s">
        <v>153</v>
      </c>
      <c r="E227" s="1556"/>
      <c r="F227" s="110"/>
      <c r="G227" s="1403"/>
    </row>
    <row r="228" spans="1:7" ht="30" hidden="1" customHeight="1" outlineLevel="1">
      <c r="A228" s="1552" t="s">
        <v>143</v>
      </c>
      <c r="B228" s="1557"/>
      <c r="C228" s="1558" t="s">
        <v>144</v>
      </c>
      <c r="D228" s="1559" t="s">
        <v>701</v>
      </c>
      <c r="E228" s="157" t="s">
        <v>145</v>
      </c>
      <c r="F228" s="13"/>
      <c r="G228" s="1401" t="s">
        <v>802</v>
      </c>
    </row>
    <row r="229" spans="1:7" ht="30" hidden="1" customHeight="1" outlineLevel="1">
      <c r="A229" s="1553"/>
      <c r="B229" s="1555"/>
      <c r="C229" s="1540"/>
      <c r="D229" s="1560"/>
      <c r="E229" s="159" t="s">
        <v>146</v>
      </c>
      <c r="F229" s="14"/>
      <c r="G229" s="1402"/>
    </row>
    <row r="230" spans="1:7" ht="30" hidden="1" customHeight="1" outlineLevel="1">
      <c r="A230" s="1553"/>
      <c r="B230" s="1555"/>
      <c r="C230" s="1540"/>
      <c r="D230" s="1561"/>
      <c r="E230" s="159" t="s">
        <v>702</v>
      </c>
      <c r="F230" s="14"/>
      <c r="G230" s="1402"/>
    </row>
    <row r="231" spans="1:7" ht="30" hidden="1" customHeight="1" outlineLevel="1">
      <c r="A231" s="1553"/>
      <c r="B231" s="1555"/>
      <c r="C231" s="1540"/>
      <c r="D231" s="1555" t="s">
        <v>147</v>
      </c>
      <c r="E231" s="1555"/>
      <c r="F231" s="160"/>
      <c r="G231" s="1402"/>
    </row>
    <row r="232" spans="1:7" ht="15" hidden="1" customHeight="1" outlineLevel="1">
      <c r="A232" s="1553"/>
      <c r="B232" s="1555"/>
      <c r="C232" s="1540"/>
      <c r="D232" s="1540" t="s">
        <v>148</v>
      </c>
      <c r="E232" s="1540"/>
      <c r="F232" s="160"/>
      <c r="G232" s="1402"/>
    </row>
    <row r="233" spans="1:7" ht="30" hidden="1" customHeight="1" outlineLevel="1">
      <c r="A233" s="1553"/>
      <c r="B233" s="1555"/>
      <c r="C233" s="1540"/>
      <c r="D233" s="1555" t="s">
        <v>151</v>
      </c>
      <c r="E233" s="1555"/>
      <c r="F233" s="160"/>
      <c r="G233" s="1402"/>
    </row>
    <row r="234" spans="1:7" ht="30" hidden="1" customHeight="1" outlineLevel="1">
      <c r="A234" s="1553"/>
      <c r="B234" s="1555"/>
      <c r="C234" s="1540"/>
      <c r="D234" s="1555" t="s">
        <v>156</v>
      </c>
      <c r="E234" s="1555"/>
      <c r="F234" s="160"/>
      <c r="G234" s="1402"/>
    </row>
    <row r="235" spans="1:7" ht="15" hidden="1" customHeight="1" outlineLevel="1">
      <c r="A235" s="1553"/>
      <c r="B235" s="1555"/>
      <c r="C235" s="1540"/>
      <c r="D235" s="1555" t="s">
        <v>152</v>
      </c>
      <c r="E235" s="1555"/>
      <c r="F235" s="160"/>
      <c r="G235" s="1402"/>
    </row>
    <row r="236" spans="1:7" ht="30" hidden="1" customHeight="1" outlineLevel="1">
      <c r="A236" s="1553"/>
      <c r="B236" s="1555"/>
      <c r="C236" s="1540"/>
      <c r="D236" s="1555" t="s">
        <v>150</v>
      </c>
      <c r="E236" s="1555"/>
      <c r="F236" s="160"/>
      <c r="G236" s="1402"/>
    </row>
    <row r="237" spans="1:7" ht="30" hidden="1" customHeight="1" outlineLevel="1">
      <c r="A237" s="1553"/>
      <c r="B237" s="1555"/>
      <c r="C237" s="1540"/>
      <c r="D237" s="1555" t="s">
        <v>149</v>
      </c>
      <c r="E237" s="1555"/>
      <c r="F237" s="160"/>
      <c r="G237" s="1402"/>
    </row>
    <row r="238" spans="1:7" ht="30" hidden="1" customHeight="1" outlineLevel="1">
      <c r="A238" s="1553"/>
      <c r="B238" s="1555"/>
      <c r="C238" s="1540"/>
      <c r="D238" s="1555" t="s">
        <v>153</v>
      </c>
      <c r="E238" s="1555"/>
      <c r="F238" s="160"/>
      <c r="G238" s="1402"/>
    </row>
    <row r="239" spans="1:7" ht="30" hidden="1" customHeight="1" outlineLevel="1">
      <c r="A239" s="1553"/>
      <c r="B239" s="1555"/>
      <c r="C239" s="1540" t="s">
        <v>154</v>
      </c>
      <c r="D239" s="1556" t="s">
        <v>701</v>
      </c>
      <c r="E239" s="159" t="s">
        <v>145</v>
      </c>
      <c r="F239" s="160"/>
      <c r="G239" s="1402"/>
    </row>
    <row r="240" spans="1:7" ht="30" hidden="1" customHeight="1" outlineLevel="1">
      <c r="A240" s="1553"/>
      <c r="B240" s="1555"/>
      <c r="C240" s="1540"/>
      <c r="D240" s="1560"/>
      <c r="E240" s="159" t="s">
        <v>146</v>
      </c>
      <c r="F240" s="160"/>
      <c r="G240" s="1402"/>
    </row>
    <row r="241" spans="1:7" ht="30" hidden="1" customHeight="1" outlineLevel="1">
      <c r="A241" s="1553"/>
      <c r="B241" s="1555"/>
      <c r="C241" s="1540"/>
      <c r="D241" s="1561"/>
      <c r="E241" s="159" t="s">
        <v>702</v>
      </c>
      <c r="F241" s="160"/>
      <c r="G241" s="1402"/>
    </row>
    <row r="242" spans="1:7" ht="30" hidden="1" customHeight="1" outlineLevel="1">
      <c r="A242" s="1553"/>
      <c r="B242" s="1555"/>
      <c r="C242" s="1540"/>
      <c r="D242" s="1555" t="s">
        <v>147</v>
      </c>
      <c r="E242" s="1555"/>
      <c r="F242" s="14"/>
      <c r="G242" s="1402"/>
    </row>
    <row r="243" spans="1:7" hidden="1" outlineLevel="1">
      <c r="A243" s="1553"/>
      <c r="B243" s="1555"/>
      <c r="C243" s="1540"/>
      <c r="D243" s="1540" t="s">
        <v>148</v>
      </c>
      <c r="E243" s="1540"/>
      <c r="F243" s="14"/>
      <c r="G243" s="1402"/>
    </row>
    <row r="244" spans="1:7" ht="30" hidden="1" customHeight="1" outlineLevel="1">
      <c r="A244" s="1553"/>
      <c r="B244" s="1555"/>
      <c r="C244" s="1540"/>
      <c r="D244" s="1555" t="s">
        <v>151</v>
      </c>
      <c r="E244" s="1555"/>
      <c r="F244" s="14"/>
      <c r="G244" s="1402"/>
    </row>
    <row r="245" spans="1:7" ht="30" hidden="1" customHeight="1" outlineLevel="1">
      <c r="A245" s="1553"/>
      <c r="B245" s="1555"/>
      <c r="C245" s="1540"/>
      <c r="D245" s="1555" t="s">
        <v>155</v>
      </c>
      <c r="E245" s="1555"/>
      <c r="F245" s="14"/>
      <c r="G245" s="1402"/>
    </row>
    <row r="246" spans="1:7" ht="15" hidden="1" customHeight="1" outlineLevel="1">
      <c r="A246" s="1553"/>
      <c r="B246" s="1555"/>
      <c r="C246" s="1540"/>
      <c r="D246" s="1555" t="s">
        <v>152</v>
      </c>
      <c r="E246" s="1555"/>
      <c r="F246" s="14"/>
      <c r="G246" s="1402"/>
    </row>
    <row r="247" spans="1:7" ht="30" hidden="1" customHeight="1" outlineLevel="1">
      <c r="A247" s="1553"/>
      <c r="B247" s="1555"/>
      <c r="C247" s="1540"/>
      <c r="D247" s="1555" t="s">
        <v>150</v>
      </c>
      <c r="E247" s="1555"/>
      <c r="F247" s="14"/>
      <c r="G247" s="1402"/>
    </row>
    <row r="248" spans="1:7" ht="30" hidden="1" customHeight="1" outlineLevel="1">
      <c r="A248" s="1553"/>
      <c r="B248" s="1555"/>
      <c r="C248" s="1540"/>
      <c r="D248" s="1555" t="s">
        <v>149</v>
      </c>
      <c r="E248" s="1555"/>
      <c r="F248" s="14"/>
      <c r="G248" s="1402"/>
    </row>
    <row r="249" spans="1:7" ht="30" hidden="1" customHeight="1" outlineLevel="1" thickBot="1">
      <c r="A249" s="1554"/>
      <c r="B249" s="1556"/>
      <c r="C249" s="1562"/>
      <c r="D249" s="1556" t="s">
        <v>153</v>
      </c>
      <c r="E249" s="1556"/>
      <c r="F249" s="110"/>
      <c r="G249" s="1403"/>
    </row>
    <row r="250" spans="1:7" ht="30" hidden="1" customHeight="1" outlineLevel="1">
      <c r="A250" s="1552" t="s">
        <v>143</v>
      </c>
      <c r="B250" s="1557"/>
      <c r="C250" s="1558" t="s">
        <v>144</v>
      </c>
      <c r="D250" s="1559" t="s">
        <v>701</v>
      </c>
      <c r="E250" s="157" t="s">
        <v>145</v>
      </c>
      <c r="F250" s="13"/>
      <c r="G250" s="1401" t="s">
        <v>802</v>
      </c>
    </row>
    <row r="251" spans="1:7" ht="30" hidden="1" customHeight="1" outlineLevel="1">
      <c r="A251" s="1553"/>
      <c r="B251" s="1555"/>
      <c r="C251" s="1540"/>
      <c r="D251" s="1560"/>
      <c r="E251" s="159" t="s">
        <v>146</v>
      </c>
      <c r="F251" s="14"/>
      <c r="G251" s="1402"/>
    </row>
    <row r="252" spans="1:7" ht="30" hidden="1" customHeight="1" outlineLevel="1">
      <c r="A252" s="1553"/>
      <c r="B252" s="1555"/>
      <c r="C252" s="1540"/>
      <c r="D252" s="1561"/>
      <c r="E252" s="159" t="s">
        <v>702</v>
      </c>
      <c r="F252" s="14"/>
      <c r="G252" s="1402"/>
    </row>
    <row r="253" spans="1:7" ht="30" hidden="1" customHeight="1" outlineLevel="1">
      <c r="A253" s="1553"/>
      <c r="B253" s="1555"/>
      <c r="C253" s="1540"/>
      <c r="D253" s="1555" t="s">
        <v>147</v>
      </c>
      <c r="E253" s="1555"/>
      <c r="F253" s="160"/>
      <c r="G253" s="1402"/>
    </row>
    <row r="254" spans="1:7" ht="15" hidden="1" customHeight="1" outlineLevel="1">
      <c r="A254" s="1553"/>
      <c r="B254" s="1555"/>
      <c r="C254" s="1540"/>
      <c r="D254" s="1540" t="s">
        <v>148</v>
      </c>
      <c r="E254" s="1540"/>
      <c r="F254" s="160"/>
      <c r="G254" s="1402"/>
    </row>
    <row r="255" spans="1:7" ht="30" hidden="1" customHeight="1" outlineLevel="1">
      <c r="A255" s="1553"/>
      <c r="B255" s="1555"/>
      <c r="C255" s="1540"/>
      <c r="D255" s="1555" t="s">
        <v>151</v>
      </c>
      <c r="E255" s="1555"/>
      <c r="F255" s="160"/>
      <c r="G255" s="1402"/>
    </row>
    <row r="256" spans="1:7" ht="30" hidden="1" customHeight="1" outlineLevel="1">
      <c r="A256" s="1553"/>
      <c r="B256" s="1555"/>
      <c r="C256" s="1540"/>
      <c r="D256" s="1555" t="s">
        <v>156</v>
      </c>
      <c r="E256" s="1555"/>
      <c r="F256" s="160"/>
      <c r="G256" s="1402"/>
    </row>
    <row r="257" spans="1:7" ht="15" hidden="1" customHeight="1" outlineLevel="1">
      <c r="A257" s="1553"/>
      <c r="B257" s="1555"/>
      <c r="C257" s="1540"/>
      <c r="D257" s="1555" t="s">
        <v>152</v>
      </c>
      <c r="E257" s="1555"/>
      <c r="F257" s="160"/>
      <c r="G257" s="1402"/>
    </row>
    <row r="258" spans="1:7" ht="30" hidden="1" customHeight="1" outlineLevel="1">
      <c r="A258" s="1553"/>
      <c r="B258" s="1555"/>
      <c r="C258" s="1540"/>
      <c r="D258" s="1555" t="s">
        <v>150</v>
      </c>
      <c r="E258" s="1555"/>
      <c r="F258" s="160"/>
      <c r="G258" s="1402"/>
    </row>
    <row r="259" spans="1:7" ht="30" hidden="1" customHeight="1" outlineLevel="1">
      <c r="A259" s="1553"/>
      <c r="B259" s="1555"/>
      <c r="C259" s="1540"/>
      <c r="D259" s="1555" t="s">
        <v>149</v>
      </c>
      <c r="E259" s="1555"/>
      <c r="F259" s="160"/>
      <c r="G259" s="1402"/>
    </row>
    <row r="260" spans="1:7" ht="30" hidden="1" customHeight="1" outlineLevel="1">
      <c r="A260" s="1553"/>
      <c r="B260" s="1555"/>
      <c r="C260" s="1540"/>
      <c r="D260" s="1555" t="s">
        <v>153</v>
      </c>
      <c r="E260" s="1555"/>
      <c r="F260" s="160"/>
      <c r="G260" s="1402"/>
    </row>
    <row r="261" spans="1:7" ht="30" hidden="1" customHeight="1" outlineLevel="1">
      <c r="A261" s="1553"/>
      <c r="B261" s="1555"/>
      <c r="C261" s="1540" t="s">
        <v>154</v>
      </c>
      <c r="D261" s="1556" t="s">
        <v>701</v>
      </c>
      <c r="E261" s="159" t="s">
        <v>145</v>
      </c>
      <c r="F261" s="160"/>
      <c r="G261" s="1402"/>
    </row>
    <row r="262" spans="1:7" ht="30" hidden="1" customHeight="1" outlineLevel="1">
      <c r="A262" s="1553"/>
      <c r="B262" s="1555"/>
      <c r="C262" s="1540"/>
      <c r="D262" s="1560"/>
      <c r="E262" s="159" t="s">
        <v>146</v>
      </c>
      <c r="F262" s="160"/>
      <c r="G262" s="1402"/>
    </row>
    <row r="263" spans="1:7" ht="25.5" hidden="1" outlineLevel="1">
      <c r="A263" s="1553"/>
      <c r="B263" s="1555"/>
      <c r="C263" s="1540"/>
      <c r="D263" s="1561"/>
      <c r="E263" s="159" t="s">
        <v>702</v>
      </c>
      <c r="F263" s="160"/>
      <c r="G263" s="1402"/>
    </row>
    <row r="264" spans="1:7" ht="30" hidden="1" customHeight="1" outlineLevel="1">
      <c r="A264" s="1553"/>
      <c r="B264" s="1555"/>
      <c r="C264" s="1540"/>
      <c r="D264" s="1555" t="s">
        <v>147</v>
      </c>
      <c r="E264" s="1555"/>
      <c r="F264" s="14"/>
      <c r="G264" s="1402"/>
    </row>
    <row r="265" spans="1:7" ht="15" hidden="1" customHeight="1" outlineLevel="1">
      <c r="A265" s="1553"/>
      <c r="B265" s="1555"/>
      <c r="C265" s="1540"/>
      <c r="D265" s="1540" t="s">
        <v>148</v>
      </c>
      <c r="E265" s="1540"/>
      <c r="F265" s="14"/>
      <c r="G265" s="1402"/>
    </row>
    <row r="266" spans="1:7" ht="30" hidden="1" customHeight="1" outlineLevel="1">
      <c r="A266" s="1553"/>
      <c r="B266" s="1555"/>
      <c r="C266" s="1540"/>
      <c r="D266" s="1555" t="s">
        <v>151</v>
      </c>
      <c r="E266" s="1555"/>
      <c r="F266" s="14"/>
      <c r="G266" s="1402"/>
    </row>
    <row r="267" spans="1:7" ht="30" hidden="1" customHeight="1" outlineLevel="1">
      <c r="A267" s="1553"/>
      <c r="B267" s="1555"/>
      <c r="C267" s="1540"/>
      <c r="D267" s="1555" t="s">
        <v>155</v>
      </c>
      <c r="E267" s="1555"/>
      <c r="F267" s="14"/>
      <c r="G267" s="1402"/>
    </row>
    <row r="268" spans="1:7" ht="15" hidden="1" customHeight="1" outlineLevel="1">
      <c r="A268" s="1553"/>
      <c r="B268" s="1555"/>
      <c r="C268" s="1540"/>
      <c r="D268" s="1555" t="s">
        <v>152</v>
      </c>
      <c r="E268" s="1555"/>
      <c r="F268" s="14"/>
      <c r="G268" s="1402"/>
    </row>
    <row r="269" spans="1:7" ht="30" hidden="1" customHeight="1" outlineLevel="1">
      <c r="A269" s="1553"/>
      <c r="B269" s="1555"/>
      <c r="C269" s="1540"/>
      <c r="D269" s="1555" t="s">
        <v>150</v>
      </c>
      <c r="E269" s="1555"/>
      <c r="F269" s="14"/>
      <c r="G269" s="1402"/>
    </row>
    <row r="270" spans="1:7" ht="30" hidden="1" customHeight="1" outlineLevel="1">
      <c r="A270" s="1553"/>
      <c r="B270" s="1555"/>
      <c r="C270" s="1540"/>
      <c r="D270" s="1555" t="s">
        <v>149</v>
      </c>
      <c r="E270" s="1555"/>
      <c r="F270" s="14"/>
      <c r="G270" s="1402"/>
    </row>
    <row r="271" spans="1:7" ht="30" hidden="1" customHeight="1" outlineLevel="1" thickBot="1">
      <c r="A271" s="1554"/>
      <c r="B271" s="1556"/>
      <c r="C271" s="1562"/>
      <c r="D271" s="1556" t="s">
        <v>153</v>
      </c>
      <c r="E271" s="1556"/>
      <c r="F271" s="110"/>
      <c r="G271" s="1403"/>
    </row>
    <row r="272" spans="1:7" ht="30" hidden="1" customHeight="1" outlineLevel="1">
      <c r="A272" s="1552" t="s">
        <v>143</v>
      </c>
      <c r="B272" s="1557"/>
      <c r="C272" s="1558" t="s">
        <v>144</v>
      </c>
      <c r="D272" s="1559" t="s">
        <v>701</v>
      </c>
      <c r="E272" s="157" t="s">
        <v>145</v>
      </c>
      <c r="F272" s="13"/>
      <c r="G272" s="1401" t="s">
        <v>802</v>
      </c>
    </row>
    <row r="273" spans="1:7" ht="30" hidden="1" customHeight="1" outlineLevel="1">
      <c r="A273" s="1553"/>
      <c r="B273" s="1555"/>
      <c r="C273" s="1540"/>
      <c r="D273" s="1560"/>
      <c r="E273" s="159" t="s">
        <v>146</v>
      </c>
      <c r="F273" s="14"/>
      <c r="G273" s="1402"/>
    </row>
    <row r="274" spans="1:7" ht="30" hidden="1" customHeight="1" outlineLevel="1">
      <c r="A274" s="1553"/>
      <c r="B274" s="1555"/>
      <c r="C274" s="1540"/>
      <c r="D274" s="1561"/>
      <c r="E274" s="159" t="s">
        <v>702</v>
      </c>
      <c r="F274" s="14"/>
      <c r="G274" s="1402"/>
    </row>
    <row r="275" spans="1:7" ht="30" hidden="1" customHeight="1" outlineLevel="1">
      <c r="A275" s="1553"/>
      <c r="B275" s="1555"/>
      <c r="C275" s="1540"/>
      <c r="D275" s="1555" t="s">
        <v>147</v>
      </c>
      <c r="E275" s="1555"/>
      <c r="F275" s="160"/>
      <c r="G275" s="1402"/>
    </row>
    <row r="276" spans="1:7" ht="15" hidden="1" customHeight="1" outlineLevel="1">
      <c r="A276" s="1553"/>
      <c r="B276" s="1555"/>
      <c r="C276" s="1540"/>
      <c r="D276" s="1540" t="s">
        <v>148</v>
      </c>
      <c r="E276" s="1540"/>
      <c r="F276" s="160"/>
      <c r="G276" s="1402"/>
    </row>
    <row r="277" spans="1:7" ht="30" hidden="1" customHeight="1" outlineLevel="1">
      <c r="A277" s="1553"/>
      <c r="B277" s="1555"/>
      <c r="C277" s="1540"/>
      <c r="D277" s="1555" t="s">
        <v>151</v>
      </c>
      <c r="E277" s="1555"/>
      <c r="F277" s="160"/>
      <c r="G277" s="1402"/>
    </row>
    <row r="278" spans="1:7" ht="30" hidden="1" customHeight="1" outlineLevel="1">
      <c r="A278" s="1553"/>
      <c r="B278" s="1555"/>
      <c r="C278" s="1540"/>
      <c r="D278" s="1555" t="s">
        <v>156</v>
      </c>
      <c r="E278" s="1555"/>
      <c r="F278" s="160"/>
      <c r="G278" s="1402"/>
    </row>
    <row r="279" spans="1:7" ht="15" hidden="1" customHeight="1" outlineLevel="1">
      <c r="A279" s="1553"/>
      <c r="B279" s="1555"/>
      <c r="C279" s="1540"/>
      <c r="D279" s="1555" t="s">
        <v>152</v>
      </c>
      <c r="E279" s="1555"/>
      <c r="F279" s="160"/>
      <c r="G279" s="1402"/>
    </row>
    <row r="280" spans="1:7" ht="30" hidden="1" customHeight="1" outlineLevel="1">
      <c r="A280" s="1553"/>
      <c r="B280" s="1555"/>
      <c r="C280" s="1540"/>
      <c r="D280" s="1555" t="s">
        <v>150</v>
      </c>
      <c r="E280" s="1555"/>
      <c r="F280" s="160"/>
      <c r="G280" s="1402"/>
    </row>
    <row r="281" spans="1:7" ht="30" hidden="1" customHeight="1" outlineLevel="1">
      <c r="A281" s="1553"/>
      <c r="B281" s="1555"/>
      <c r="C281" s="1540"/>
      <c r="D281" s="1555" t="s">
        <v>149</v>
      </c>
      <c r="E281" s="1555"/>
      <c r="F281" s="160"/>
      <c r="G281" s="1402"/>
    </row>
    <row r="282" spans="1:7" ht="30" hidden="1" customHeight="1" outlineLevel="1">
      <c r="A282" s="1553"/>
      <c r="B282" s="1555"/>
      <c r="C282" s="1540"/>
      <c r="D282" s="1555" t="s">
        <v>153</v>
      </c>
      <c r="E282" s="1555"/>
      <c r="F282" s="160"/>
      <c r="G282" s="1402"/>
    </row>
    <row r="283" spans="1:7" ht="30" hidden="1" customHeight="1" outlineLevel="1">
      <c r="A283" s="1553"/>
      <c r="B283" s="1555"/>
      <c r="C283" s="1540" t="s">
        <v>154</v>
      </c>
      <c r="D283" s="1556" t="s">
        <v>701</v>
      </c>
      <c r="E283" s="159" t="s">
        <v>145</v>
      </c>
      <c r="F283" s="160"/>
      <c r="G283" s="1402"/>
    </row>
    <row r="284" spans="1:7" ht="30" hidden="1" customHeight="1" outlineLevel="1">
      <c r="A284" s="1553"/>
      <c r="B284" s="1555"/>
      <c r="C284" s="1540"/>
      <c r="D284" s="1560"/>
      <c r="E284" s="159" t="s">
        <v>146</v>
      </c>
      <c r="F284" s="160"/>
      <c r="G284" s="1402"/>
    </row>
    <row r="285" spans="1:7" ht="30" hidden="1" customHeight="1" outlineLevel="1">
      <c r="A285" s="1553"/>
      <c r="B285" s="1555"/>
      <c r="C285" s="1540"/>
      <c r="D285" s="1561"/>
      <c r="E285" s="159" t="s">
        <v>702</v>
      </c>
      <c r="F285" s="160"/>
      <c r="G285" s="1402"/>
    </row>
    <row r="286" spans="1:7" ht="30" hidden="1" customHeight="1" outlineLevel="1">
      <c r="A286" s="1553"/>
      <c r="B286" s="1555"/>
      <c r="C286" s="1540"/>
      <c r="D286" s="1555" t="s">
        <v>147</v>
      </c>
      <c r="E286" s="1555"/>
      <c r="F286" s="14"/>
      <c r="G286" s="1402"/>
    </row>
    <row r="287" spans="1:7" ht="15" hidden="1" customHeight="1" outlineLevel="1">
      <c r="A287" s="1553"/>
      <c r="B287" s="1555"/>
      <c r="C287" s="1540"/>
      <c r="D287" s="1540" t="s">
        <v>148</v>
      </c>
      <c r="E287" s="1540"/>
      <c r="F287" s="14"/>
      <c r="G287" s="1402"/>
    </row>
    <row r="288" spans="1:7" ht="30" hidden="1" customHeight="1" outlineLevel="1">
      <c r="A288" s="1553"/>
      <c r="B288" s="1555"/>
      <c r="C288" s="1540"/>
      <c r="D288" s="1555" t="s">
        <v>151</v>
      </c>
      <c r="E288" s="1555"/>
      <c r="F288" s="14"/>
      <c r="G288" s="1402"/>
    </row>
    <row r="289" spans="1:7" ht="30" hidden="1" customHeight="1" outlineLevel="1">
      <c r="A289" s="1553"/>
      <c r="B289" s="1555"/>
      <c r="C289" s="1540"/>
      <c r="D289" s="1555" t="s">
        <v>155</v>
      </c>
      <c r="E289" s="1555"/>
      <c r="F289" s="14"/>
      <c r="G289" s="1402"/>
    </row>
    <row r="290" spans="1:7" ht="15" hidden="1" customHeight="1" outlineLevel="1">
      <c r="A290" s="1553"/>
      <c r="B290" s="1555"/>
      <c r="C290" s="1540"/>
      <c r="D290" s="1555" t="s">
        <v>152</v>
      </c>
      <c r="E290" s="1555"/>
      <c r="F290" s="14"/>
      <c r="G290" s="1402"/>
    </row>
    <row r="291" spans="1:7" ht="30" hidden="1" customHeight="1" outlineLevel="1">
      <c r="A291" s="1553"/>
      <c r="B291" s="1555"/>
      <c r="C291" s="1540"/>
      <c r="D291" s="1555" t="s">
        <v>150</v>
      </c>
      <c r="E291" s="1555"/>
      <c r="F291" s="14"/>
      <c r="G291" s="1402"/>
    </row>
    <row r="292" spans="1:7" ht="30" hidden="1" customHeight="1" outlineLevel="1">
      <c r="A292" s="1553"/>
      <c r="B292" s="1555"/>
      <c r="C292" s="1540"/>
      <c r="D292" s="1555" t="s">
        <v>149</v>
      </c>
      <c r="E292" s="1555"/>
      <c r="F292" s="14"/>
      <c r="G292" s="1402"/>
    </row>
    <row r="293" spans="1:7" ht="30" hidden="1" customHeight="1" outlineLevel="1" thickBot="1">
      <c r="A293" s="1554"/>
      <c r="B293" s="1556"/>
      <c r="C293" s="1562"/>
      <c r="D293" s="1556" t="s">
        <v>153</v>
      </c>
      <c r="E293" s="1556"/>
      <c r="F293" s="110"/>
      <c r="G293" s="1403"/>
    </row>
    <row r="294" spans="1:7" ht="30" hidden="1" customHeight="1" outlineLevel="1">
      <c r="A294" s="1552" t="s">
        <v>143</v>
      </c>
      <c r="B294" s="1557"/>
      <c r="C294" s="1558" t="s">
        <v>144</v>
      </c>
      <c r="D294" s="1559" t="s">
        <v>701</v>
      </c>
      <c r="E294" s="157" t="s">
        <v>145</v>
      </c>
      <c r="F294" s="13"/>
      <c r="G294" s="1401" t="s">
        <v>802</v>
      </c>
    </row>
    <row r="295" spans="1:7" ht="30" hidden="1" customHeight="1" outlineLevel="1">
      <c r="A295" s="1553"/>
      <c r="B295" s="1555"/>
      <c r="C295" s="1540"/>
      <c r="D295" s="1560"/>
      <c r="E295" s="159" t="s">
        <v>146</v>
      </c>
      <c r="F295" s="14"/>
      <c r="G295" s="1402"/>
    </row>
    <row r="296" spans="1:7" ht="30" hidden="1" customHeight="1" outlineLevel="1">
      <c r="A296" s="1553"/>
      <c r="B296" s="1555"/>
      <c r="C296" s="1540"/>
      <c r="D296" s="1561"/>
      <c r="E296" s="159" t="s">
        <v>702</v>
      </c>
      <c r="F296" s="14"/>
      <c r="G296" s="1402"/>
    </row>
    <row r="297" spans="1:7" ht="30" hidden="1" customHeight="1" outlineLevel="1">
      <c r="A297" s="1553"/>
      <c r="B297" s="1555"/>
      <c r="C297" s="1540"/>
      <c r="D297" s="1555" t="s">
        <v>147</v>
      </c>
      <c r="E297" s="1555"/>
      <c r="F297" s="160"/>
      <c r="G297" s="1402"/>
    </row>
    <row r="298" spans="1:7" ht="15" hidden="1" customHeight="1" outlineLevel="1">
      <c r="A298" s="1553"/>
      <c r="B298" s="1555"/>
      <c r="C298" s="1540"/>
      <c r="D298" s="1540" t="s">
        <v>148</v>
      </c>
      <c r="E298" s="1540"/>
      <c r="F298" s="160"/>
      <c r="G298" s="1402"/>
    </row>
    <row r="299" spans="1:7" ht="30" hidden="1" customHeight="1" outlineLevel="1">
      <c r="A299" s="1553"/>
      <c r="B299" s="1555"/>
      <c r="C299" s="1540"/>
      <c r="D299" s="1555" t="s">
        <v>151</v>
      </c>
      <c r="E299" s="1555"/>
      <c r="F299" s="160"/>
      <c r="G299" s="1402"/>
    </row>
    <row r="300" spans="1:7" ht="30" hidden="1" customHeight="1" outlineLevel="1">
      <c r="A300" s="1553"/>
      <c r="B300" s="1555"/>
      <c r="C300" s="1540"/>
      <c r="D300" s="1555" t="s">
        <v>156</v>
      </c>
      <c r="E300" s="1555"/>
      <c r="F300" s="160"/>
      <c r="G300" s="1402"/>
    </row>
    <row r="301" spans="1:7" ht="15" hidden="1" customHeight="1" outlineLevel="1">
      <c r="A301" s="1553"/>
      <c r="B301" s="1555"/>
      <c r="C301" s="1540"/>
      <c r="D301" s="1555" t="s">
        <v>152</v>
      </c>
      <c r="E301" s="1555"/>
      <c r="F301" s="160"/>
      <c r="G301" s="1402"/>
    </row>
    <row r="302" spans="1:7" ht="30" hidden="1" customHeight="1" outlineLevel="1">
      <c r="A302" s="1553"/>
      <c r="B302" s="1555"/>
      <c r="C302" s="1540"/>
      <c r="D302" s="1555" t="s">
        <v>150</v>
      </c>
      <c r="E302" s="1555"/>
      <c r="F302" s="160"/>
      <c r="G302" s="1402"/>
    </row>
    <row r="303" spans="1:7" ht="30" hidden="1" customHeight="1" outlineLevel="1">
      <c r="A303" s="1553"/>
      <c r="B303" s="1555"/>
      <c r="C303" s="1540"/>
      <c r="D303" s="1555" t="s">
        <v>149</v>
      </c>
      <c r="E303" s="1555"/>
      <c r="F303" s="160"/>
      <c r="G303" s="1402"/>
    </row>
    <row r="304" spans="1:7" ht="30" hidden="1" customHeight="1" outlineLevel="1">
      <c r="A304" s="1553"/>
      <c r="B304" s="1555"/>
      <c r="C304" s="1540"/>
      <c r="D304" s="1555" t="s">
        <v>153</v>
      </c>
      <c r="E304" s="1555"/>
      <c r="F304" s="160"/>
      <c r="G304" s="1402"/>
    </row>
    <row r="305" spans="1:7" ht="30" hidden="1" customHeight="1" outlineLevel="1">
      <c r="A305" s="1553"/>
      <c r="B305" s="1555"/>
      <c r="C305" s="1540" t="s">
        <v>154</v>
      </c>
      <c r="D305" s="1556" t="s">
        <v>701</v>
      </c>
      <c r="E305" s="159" t="s">
        <v>145</v>
      </c>
      <c r="F305" s="160"/>
      <c r="G305" s="1402"/>
    </row>
    <row r="306" spans="1:7" ht="30" hidden="1" customHeight="1" outlineLevel="1">
      <c r="A306" s="1553"/>
      <c r="B306" s="1555"/>
      <c r="C306" s="1540"/>
      <c r="D306" s="1560"/>
      <c r="E306" s="159" t="s">
        <v>146</v>
      </c>
      <c r="F306" s="160"/>
      <c r="G306" s="1402"/>
    </row>
    <row r="307" spans="1:7" ht="30" hidden="1" customHeight="1" outlineLevel="1">
      <c r="A307" s="1553"/>
      <c r="B307" s="1555"/>
      <c r="C307" s="1540"/>
      <c r="D307" s="1561"/>
      <c r="E307" s="159" t="s">
        <v>702</v>
      </c>
      <c r="F307" s="160"/>
      <c r="G307" s="1402"/>
    </row>
    <row r="308" spans="1:7" ht="30" hidden="1" customHeight="1" outlineLevel="1">
      <c r="A308" s="1553"/>
      <c r="B308" s="1555"/>
      <c r="C308" s="1540"/>
      <c r="D308" s="1555" t="s">
        <v>147</v>
      </c>
      <c r="E308" s="1555"/>
      <c r="F308" s="14"/>
      <c r="G308" s="1402"/>
    </row>
    <row r="309" spans="1:7" ht="15" hidden="1" customHeight="1" outlineLevel="1">
      <c r="A309" s="1553"/>
      <c r="B309" s="1555"/>
      <c r="C309" s="1540"/>
      <c r="D309" s="1540" t="s">
        <v>148</v>
      </c>
      <c r="E309" s="1540"/>
      <c r="F309" s="14"/>
      <c r="G309" s="1402"/>
    </row>
    <row r="310" spans="1:7" ht="30" hidden="1" customHeight="1" outlineLevel="1">
      <c r="A310" s="1553"/>
      <c r="B310" s="1555"/>
      <c r="C310" s="1540"/>
      <c r="D310" s="1555" t="s">
        <v>151</v>
      </c>
      <c r="E310" s="1555"/>
      <c r="F310" s="14"/>
      <c r="G310" s="1402"/>
    </row>
    <row r="311" spans="1:7" ht="30" hidden="1" customHeight="1" outlineLevel="1">
      <c r="A311" s="1553"/>
      <c r="B311" s="1555"/>
      <c r="C311" s="1540"/>
      <c r="D311" s="1555" t="s">
        <v>155</v>
      </c>
      <c r="E311" s="1555"/>
      <c r="F311" s="14"/>
      <c r="G311" s="1402"/>
    </row>
    <row r="312" spans="1:7" ht="15" hidden="1" customHeight="1" outlineLevel="1">
      <c r="A312" s="1553"/>
      <c r="B312" s="1555"/>
      <c r="C312" s="1540"/>
      <c r="D312" s="1555" t="s">
        <v>152</v>
      </c>
      <c r="E312" s="1555"/>
      <c r="F312" s="14"/>
      <c r="G312" s="1402"/>
    </row>
    <row r="313" spans="1:7" ht="30" hidden="1" customHeight="1" outlineLevel="1">
      <c r="A313" s="1553"/>
      <c r="B313" s="1555"/>
      <c r="C313" s="1540"/>
      <c r="D313" s="1555" t="s">
        <v>150</v>
      </c>
      <c r="E313" s="1555"/>
      <c r="F313" s="14"/>
      <c r="G313" s="1402"/>
    </row>
    <row r="314" spans="1:7" ht="30" hidden="1" customHeight="1" outlineLevel="1">
      <c r="A314" s="1553"/>
      <c r="B314" s="1555"/>
      <c r="C314" s="1540"/>
      <c r="D314" s="1555" t="s">
        <v>149</v>
      </c>
      <c r="E314" s="1555"/>
      <c r="F314" s="14"/>
      <c r="G314" s="1402"/>
    </row>
    <row r="315" spans="1:7" ht="30" hidden="1" customHeight="1" outlineLevel="1" thickBot="1">
      <c r="A315" s="1554"/>
      <c r="B315" s="1556"/>
      <c r="C315" s="1562"/>
      <c r="D315" s="1556" t="s">
        <v>153</v>
      </c>
      <c r="E315" s="1556"/>
      <c r="F315" s="110"/>
      <c r="G315" s="1403"/>
    </row>
    <row r="316" spans="1:7" ht="30" hidden="1" customHeight="1" outlineLevel="1">
      <c r="A316" s="1552" t="s">
        <v>143</v>
      </c>
      <c r="B316" s="1557"/>
      <c r="C316" s="1558" t="s">
        <v>144</v>
      </c>
      <c r="D316" s="1559" t="s">
        <v>701</v>
      </c>
      <c r="E316" s="157" t="s">
        <v>145</v>
      </c>
      <c r="F316" s="13"/>
      <c r="G316" s="1401" t="s">
        <v>802</v>
      </c>
    </row>
    <row r="317" spans="1:7" ht="30" hidden="1" customHeight="1" outlineLevel="1">
      <c r="A317" s="1553"/>
      <c r="B317" s="1555"/>
      <c r="C317" s="1540"/>
      <c r="D317" s="1560"/>
      <c r="E317" s="159" t="s">
        <v>146</v>
      </c>
      <c r="F317" s="14"/>
      <c r="G317" s="1402"/>
    </row>
    <row r="318" spans="1:7" ht="25.5" hidden="1" outlineLevel="1">
      <c r="A318" s="1553"/>
      <c r="B318" s="1555"/>
      <c r="C318" s="1540"/>
      <c r="D318" s="1561"/>
      <c r="E318" s="159" t="s">
        <v>702</v>
      </c>
      <c r="F318" s="14"/>
      <c r="G318" s="1402"/>
    </row>
    <row r="319" spans="1:7" ht="30" hidden="1" customHeight="1" outlineLevel="1">
      <c r="A319" s="1553"/>
      <c r="B319" s="1555"/>
      <c r="C319" s="1540"/>
      <c r="D319" s="1555" t="s">
        <v>147</v>
      </c>
      <c r="E319" s="1555"/>
      <c r="F319" s="160"/>
      <c r="G319" s="1402"/>
    </row>
    <row r="320" spans="1:7" ht="15" hidden="1" customHeight="1" outlineLevel="1">
      <c r="A320" s="1553"/>
      <c r="B320" s="1555"/>
      <c r="C320" s="1540"/>
      <c r="D320" s="1540" t="s">
        <v>148</v>
      </c>
      <c r="E320" s="1540"/>
      <c r="F320" s="160"/>
      <c r="G320" s="1402"/>
    </row>
    <row r="321" spans="1:7" ht="30" hidden="1" customHeight="1" outlineLevel="1">
      <c r="A321" s="1553"/>
      <c r="B321" s="1555"/>
      <c r="C321" s="1540"/>
      <c r="D321" s="1555" t="s">
        <v>151</v>
      </c>
      <c r="E321" s="1555"/>
      <c r="F321" s="160"/>
      <c r="G321" s="1402"/>
    </row>
    <row r="322" spans="1:7" ht="30" hidden="1" customHeight="1" outlineLevel="1">
      <c r="A322" s="1553"/>
      <c r="B322" s="1555"/>
      <c r="C322" s="1540"/>
      <c r="D322" s="1555" t="s">
        <v>156</v>
      </c>
      <c r="E322" s="1555"/>
      <c r="F322" s="160"/>
      <c r="G322" s="1402"/>
    </row>
    <row r="323" spans="1:7" ht="15" hidden="1" customHeight="1" outlineLevel="1">
      <c r="A323" s="1553"/>
      <c r="B323" s="1555"/>
      <c r="C323" s="1540"/>
      <c r="D323" s="1555" t="s">
        <v>152</v>
      </c>
      <c r="E323" s="1555"/>
      <c r="F323" s="160"/>
      <c r="G323" s="1402"/>
    </row>
    <row r="324" spans="1:7" ht="30" hidden="1" customHeight="1" outlineLevel="1">
      <c r="A324" s="1553"/>
      <c r="B324" s="1555"/>
      <c r="C324" s="1540"/>
      <c r="D324" s="1555" t="s">
        <v>150</v>
      </c>
      <c r="E324" s="1555"/>
      <c r="F324" s="160"/>
      <c r="G324" s="1402"/>
    </row>
    <row r="325" spans="1:7" ht="30" hidden="1" customHeight="1" outlineLevel="1">
      <c r="A325" s="1553"/>
      <c r="B325" s="1555"/>
      <c r="C325" s="1540"/>
      <c r="D325" s="1555" t="s">
        <v>149</v>
      </c>
      <c r="E325" s="1555"/>
      <c r="F325" s="160"/>
      <c r="G325" s="1402"/>
    </row>
    <row r="326" spans="1:7" ht="30" hidden="1" customHeight="1" outlineLevel="1">
      <c r="A326" s="1553"/>
      <c r="B326" s="1555"/>
      <c r="C326" s="1540"/>
      <c r="D326" s="1555" t="s">
        <v>153</v>
      </c>
      <c r="E326" s="1555"/>
      <c r="F326" s="160"/>
      <c r="G326" s="1402"/>
    </row>
    <row r="327" spans="1:7" ht="30" hidden="1" customHeight="1" outlineLevel="1">
      <c r="A327" s="1553"/>
      <c r="B327" s="1555"/>
      <c r="C327" s="1540" t="s">
        <v>154</v>
      </c>
      <c r="D327" s="1556" t="s">
        <v>701</v>
      </c>
      <c r="E327" s="159" t="s">
        <v>145</v>
      </c>
      <c r="F327" s="160"/>
      <c r="G327" s="1402"/>
    </row>
    <row r="328" spans="1:7" ht="30" hidden="1" customHeight="1" outlineLevel="1">
      <c r="A328" s="1553"/>
      <c r="B328" s="1555"/>
      <c r="C328" s="1540"/>
      <c r="D328" s="1560"/>
      <c r="E328" s="159" t="s">
        <v>146</v>
      </c>
      <c r="F328" s="160"/>
      <c r="G328" s="1402"/>
    </row>
    <row r="329" spans="1:7" ht="25.5" hidden="1" outlineLevel="1">
      <c r="A329" s="1553"/>
      <c r="B329" s="1555"/>
      <c r="C329" s="1540"/>
      <c r="D329" s="1561"/>
      <c r="E329" s="159" t="s">
        <v>702</v>
      </c>
      <c r="F329" s="160"/>
      <c r="G329" s="1402"/>
    </row>
    <row r="330" spans="1:7" ht="30" hidden="1" customHeight="1" outlineLevel="1">
      <c r="A330" s="1553"/>
      <c r="B330" s="1555"/>
      <c r="C330" s="1540"/>
      <c r="D330" s="1555" t="s">
        <v>147</v>
      </c>
      <c r="E330" s="1555"/>
      <c r="F330" s="14"/>
      <c r="G330" s="1402"/>
    </row>
    <row r="331" spans="1:7" ht="15" hidden="1" customHeight="1" outlineLevel="1">
      <c r="A331" s="1553"/>
      <c r="B331" s="1555"/>
      <c r="C331" s="1540"/>
      <c r="D331" s="1540" t="s">
        <v>148</v>
      </c>
      <c r="E331" s="1540"/>
      <c r="F331" s="14"/>
      <c r="G331" s="1402"/>
    </row>
    <row r="332" spans="1:7" ht="30" hidden="1" customHeight="1" outlineLevel="1">
      <c r="A332" s="1553"/>
      <c r="B332" s="1555"/>
      <c r="C332" s="1540"/>
      <c r="D332" s="1555" t="s">
        <v>151</v>
      </c>
      <c r="E332" s="1555"/>
      <c r="F332" s="14"/>
      <c r="G332" s="1402"/>
    </row>
    <row r="333" spans="1:7" ht="30" hidden="1" customHeight="1" outlineLevel="1">
      <c r="A333" s="1553"/>
      <c r="B333" s="1555"/>
      <c r="C333" s="1540"/>
      <c r="D333" s="1555" t="s">
        <v>155</v>
      </c>
      <c r="E333" s="1555"/>
      <c r="F333" s="14"/>
      <c r="G333" s="1402"/>
    </row>
    <row r="334" spans="1:7" ht="15" hidden="1" customHeight="1" outlineLevel="1">
      <c r="A334" s="1553"/>
      <c r="B334" s="1555"/>
      <c r="C334" s="1540"/>
      <c r="D334" s="1555" t="s">
        <v>152</v>
      </c>
      <c r="E334" s="1555"/>
      <c r="F334" s="14"/>
      <c r="G334" s="1402"/>
    </row>
    <row r="335" spans="1:7" ht="30" hidden="1" customHeight="1" outlineLevel="1">
      <c r="A335" s="1553"/>
      <c r="B335" s="1555"/>
      <c r="C335" s="1540"/>
      <c r="D335" s="1555" t="s">
        <v>150</v>
      </c>
      <c r="E335" s="1555"/>
      <c r="F335" s="14"/>
      <c r="G335" s="1402"/>
    </row>
    <row r="336" spans="1:7" ht="30" hidden="1" customHeight="1" outlineLevel="1">
      <c r="A336" s="1553"/>
      <c r="B336" s="1555"/>
      <c r="C336" s="1540"/>
      <c r="D336" s="1555" t="s">
        <v>149</v>
      </c>
      <c r="E336" s="1555"/>
      <c r="F336" s="14"/>
      <c r="G336" s="1402"/>
    </row>
    <row r="337" spans="1:7" ht="30" hidden="1" customHeight="1" outlineLevel="1" thickBot="1">
      <c r="A337" s="1554"/>
      <c r="B337" s="1556"/>
      <c r="C337" s="1562"/>
      <c r="D337" s="1556" t="s">
        <v>153</v>
      </c>
      <c r="E337" s="1556"/>
      <c r="F337" s="110"/>
      <c r="G337" s="1403"/>
    </row>
    <row r="338" spans="1:7" ht="30" hidden="1" customHeight="1" outlineLevel="1">
      <c r="A338" s="1565" t="s">
        <v>143</v>
      </c>
      <c r="B338" s="1559"/>
      <c r="C338" s="1569" t="s">
        <v>144</v>
      </c>
      <c r="D338" s="1559" t="s">
        <v>701</v>
      </c>
      <c r="E338" s="157" t="s">
        <v>145</v>
      </c>
      <c r="F338" s="13"/>
      <c r="G338" s="1401" t="s">
        <v>802</v>
      </c>
    </row>
    <row r="339" spans="1:7" ht="30" hidden="1" customHeight="1" outlineLevel="1">
      <c r="A339" s="1566"/>
      <c r="B339" s="1560"/>
      <c r="C339" s="1570"/>
      <c r="D339" s="1560"/>
      <c r="E339" s="159" t="s">
        <v>146</v>
      </c>
      <c r="F339" s="14"/>
      <c r="G339" s="1402"/>
    </row>
    <row r="340" spans="1:7" ht="25.5" hidden="1" outlineLevel="1">
      <c r="A340" s="1566"/>
      <c r="B340" s="1560"/>
      <c r="C340" s="1570"/>
      <c r="D340" s="1561"/>
      <c r="E340" s="159" t="s">
        <v>702</v>
      </c>
      <c r="F340" s="14"/>
      <c r="G340" s="1402"/>
    </row>
    <row r="341" spans="1:7" ht="30" hidden="1" customHeight="1" outlineLevel="1">
      <c r="A341" s="1566"/>
      <c r="B341" s="1560"/>
      <c r="C341" s="1570"/>
      <c r="D341" s="1571" t="s">
        <v>147</v>
      </c>
      <c r="E341" s="1572"/>
      <c r="F341" s="160"/>
      <c r="G341" s="1402"/>
    </row>
    <row r="342" spans="1:7" ht="15" hidden="1" customHeight="1" outlineLevel="1">
      <c r="A342" s="1566"/>
      <c r="B342" s="1560"/>
      <c r="C342" s="1570"/>
      <c r="D342" s="988" t="s">
        <v>148</v>
      </c>
      <c r="E342" s="989"/>
      <c r="F342" s="160"/>
      <c r="G342" s="1402"/>
    </row>
    <row r="343" spans="1:7" ht="30" hidden="1" customHeight="1" outlineLevel="1">
      <c r="A343" s="1566"/>
      <c r="B343" s="1560"/>
      <c r="C343" s="1570"/>
      <c r="D343" s="1571" t="s">
        <v>151</v>
      </c>
      <c r="E343" s="1572"/>
      <c r="F343" s="160"/>
      <c r="G343" s="1402"/>
    </row>
    <row r="344" spans="1:7" ht="30" hidden="1" customHeight="1" outlineLevel="1">
      <c r="A344" s="1566"/>
      <c r="B344" s="1560"/>
      <c r="C344" s="1570"/>
      <c r="D344" s="1571" t="s">
        <v>156</v>
      </c>
      <c r="E344" s="1572"/>
      <c r="F344" s="160"/>
      <c r="G344" s="1402"/>
    </row>
    <row r="345" spans="1:7" ht="15" hidden="1" customHeight="1" outlineLevel="1">
      <c r="A345" s="1566"/>
      <c r="B345" s="1560"/>
      <c r="C345" s="1570"/>
      <c r="D345" s="1571" t="s">
        <v>152</v>
      </c>
      <c r="E345" s="1572"/>
      <c r="F345" s="160"/>
      <c r="G345" s="1402"/>
    </row>
    <row r="346" spans="1:7" ht="30" hidden="1" customHeight="1" outlineLevel="1">
      <c r="A346" s="1566"/>
      <c r="B346" s="1560"/>
      <c r="C346" s="1570"/>
      <c r="D346" s="1571" t="s">
        <v>150</v>
      </c>
      <c r="E346" s="1572"/>
      <c r="F346" s="160"/>
      <c r="G346" s="1402"/>
    </row>
    <row r="347" spans="1:7" ht="30" hidden="1" customHeight="1" outlineLevel="1">
      <c r="A347" s="1566"/>
      <c r="B347" s="1560"/>
      <c r="C347" s="1570"/>
      <c r="D347" s="1571" t="s">
        <v>149</v>
      </c>
      <c r="E347" s="1572"/>
      <c r="F347" s="160"/>
      <c r="G347" s="1402"/>
    </row>
    <row r="348" spans="1:7" ht="30" hidden="1" customHeight="1" outlineLevel="1">
      <c r="A348" s="1566"/>
      <c r="B348" s="1560"/>
      <c r="C348" s="1548"/>
      <c r="D348" s="1571" t="s">
        <v>153</v>
      </c>
      <c r="E348" s="1572"/>
      <c r="F348" s="160"/>
      <c r="G348" s="1402"/>
    </row>
    <row r="349" spans="1:7" ht="30" hidden="1" customHeight="1" outlineLevel="1">
      <c r="A349" s="1566"/>
      <c r="B349" s="1560"/>
      <c r="C349" s="1562" t="s">
        <v>154</v>
      </c>
      <c r="D349" s="1556" t="s">
        <v>701</v>
      </c>
      <c r="E349" s="159" t="s">
        <v>145</v>
      </c>
      <c r="F349" s="160"/>
      <c r="G349" s="1402"/>
    </row>
    <row r="350" spans="1:7" ht="30" hidden="1" customHeight="1" outlineLevel="1">
      <c r="A350" s="1566"/>
      <c r="B350" s="1560"/>
      <c r="C350" s="1570"/>
      <c r="D350" s="1560"/>
      <c r="E350" s="159" t="s">
        <v>146</v>
      </c>
      <c r="F350" s="160"/>
      <c r="G350" s="1402"/>
    </row>
    <row r="351" spans="1:7" ht="25.5" hidden="1" outlineLevel="1">
      <c r="A351" s="1566"/>
      <c r="B351" s="1560"/>
      <c r="C351" s="1570"/>
      <c r="D351" s="1561"/>
      <c r="E351" s="159" t="s">
        <v>702</v>
      </c>
      <c r="F351" s="160"/>
      <c r="G351" s="1402"/>
    </row>
    <row r="352" spans="1:7" ht="30" hidden="1" customHeight="1" outlineLevel="1">
      <c r="A352" s="1566"/>
      <c r="B352" s="1560"/>
      <c r="C352" s="1570"/>
      <c r="D352" s="1571" t="s">
        <v>147</v>
      </c>
      <c r="E352" s="1572"/>
      <c r="F352" s="14"/>
      <c r="G352" s="1402"/>
    </row>
    <row r="353" spans="1:7" ht="15" hidden="1" customHeight="1" outlineLevel="1">
      <c r="A353" s="1566"/>
      <c r="B353" s="1560"/>
      <c r="C353" s="1570"/>
      <c r="D353" s="988" t="s">
        <v>148</v>
      </c>
      <c r="E353" s="989"/>
      <c r="F353" s="14"/>
      <c r="G353" s="1402"/>
    </row>
    <row r="354" spans="1:7" ht="30" hidden="1" customHeight="1" outlineLevel="1">
      <c r="A354" s="1566"/>
      <c r="B354" s="1560"/>
      <c r="C354" s="1570"/>
      <c r="D354" s="1571" t="s">
        <v>151</v>
      </c>
      <c r="E354" s="1572"/>
      <c r="F354" s="14"/>
      <c r="G354" s="1402"/>
    </row>
    <row r="355" spans="1:7" ht="30" hidden="1" customHeight="1" outlineLevel="1">
      <c r="A355" s="1566"/>
      <c r="B355" s="1560"/>
      <c r="C355" s="1570"/>
      <c r="D355" s="1571" t="s">
        <v>155</v>
      </c>
      <c r="E355" s="1572"/>
      <c r="F355" s="14"/>
      <c r="G355" s="1402"/>
    </row>
    <row r="356" spans="1:7" ht="15" hidden="1" customHeight="1" outlineLevel="1">
      <c r="A356" s="1566"/>
      <c r="B356" s="1560"/>
      <c r="C356" s="1570"/>
      <c r="D356" s="1571" t="s">
        <v>152</v>
      </c>
      <c r="E356" s="1572"/>
      <c r="F356" s="14"/>
      <c r="G356" s="1402"/>
    </row>
    <row r="357" spans="1:7" ht="30" hidden="1" customHeight="1" outlineLevel="1">
      <c r="A357" s="1566"/>
      <c r="B357" s="1560"/>
      <c r="C357" s="1570"/>
      <c r="D357" s="1571" t="s">
        <v>150</v>
      </c>
      <c r="E357" s="1572"/>
      <c r="F357" s="14"/>
      <c r="G357" s="1402"/>
    </row>
    <row r="358" spans="1:7" ht="30" hidden="1" customHeight="1" outlineLevel="1">
      <c r="A358" s="1566"/>
      <c r="B358" s="1560"/>
      <c r="C358" s="1570"/>
      <c r="D358" s="1571" t="s">
        <v>149</v>
      </c>
      <c r="E358" s="1572"/>
      <c r="F358" s="14"/>
      <c r="G358" s="1402"/>
    </row>
    <row r="359" spans="1:7" ht="30" hidden="1" customHeight="1" outlineLevel="1" thickBot="1">
      <c r="A359" s="1567"/>
      <c r="B359" s="1568"/>
      <c r="C359" s="1573"/>
      <c r="D359" s="1574" t="s">
        <v>153</v>
      </c>
      <c r="E359" s="1575"/>
      <c r="F359" s="110"/>
      <c r="G359" s="1403"/>
    </row>
    <row r="360" spans="1:7" ht="30" hidden="1" customHeight="1" outlineLevel="1">
      <c r="A360" s="1552" t="s">
        <v>143</v>
      </c>
      <c r="B360" s="1557"/>
      <c r="C360" s="1558" t="s">
        <v>144</v>
      </c>
      <c r="D360" s="1559" t="s">
        <v>701</v>
      </c>
      <c r="E360" s="157" t="s">
        <v>145</v>
      </c>
      <c r="F360" s="13"/>
      <c r="G360" s="1401" t="s">
        <v>802</v>
      </c>
    </row>
    <row r="361" spans="1:7" ht="30" hidden="1" customHeight="1" outlineLevel="1">
      <c r="A361" s="1553"/>
      <c r="B361" s="1555"/>
      <c r="C361" s="1540"/>
      <c r="D361" s="1560"/>
      <c r="E361" s="159" t="s">
        <v>146</v>
      </c>
      <c r="F361" s="14"/>
      <c r="G361" s="1402"/>
    </row>
    <row r="362" spans="1:7" ht="25.5" hidden="1" outlineLevel="1">
      <c r="A362" s="1553"/>
      <c r="B362" s="1555"/>
      <c r="C362" s="1540"/>
      <c r="D362" s="1561"/>
      <c r="E362" s="159" t="s">
        <v>702</v>
      </c>
      <c r="F362" s="14"/>
      <c r="G362" s="1402"/>
    </row>
    <row r="363" spans="1:7" ht="30" hidden="1" customHeight="1" outlineLevel="1">
      <c r="A363" s="1553"/>
      <c r="B363" s="1555"/>
      <c r="C363" s="1540"/>
      <c r="D363" s="1555" t="s">
        <v>147</v>
      </c>
      <c r="E363" s="1555"/>
      <c r="F363" s="160"/>
      <c r="G363" s="1402"/>
    </row>
    <row r="364" spans="1:7" ht="15" hidden="1" customHeight="1" outlineLevel="1">
      <c r="A364" s="1553"/>
      <c r="B364" s="1555"/>
      <c r="C364" s="1540"/>
      <c r="D364" s="1540" t="s">
        <v>148</v>
      </c>
      <c r="E364" s="1540"/>
      <c r="F364" s="160"/>
      <c r="G364" s="1402"/>
    </row>
    <row r="365" spans="1:7" ht="30" hidden="1" customHeight="1" outlineLevel="1">
      <c r="A365" s="1553"/>
      <c r="B365" s="1555"/>
      <c r="C365" s="1540"/>
      <c r="D365" s="1555" t="s">
        <v>151</v>
      </c>
      <c r="E365" s="1555"/>
      <c r="F365" s="160"/>
      <c r="G365" s="1402"/>
    </row>
    <row r="366" spans="1:7" ht="30" hidden="1" customHeight="1" outlineLevel="1">
      <c r="A366" s="1553"/>
      <c r="B366" s="1555"/>
      <c r="C366" s="1540"/>
      <c r="D366" s="1555" t="s">
        <v>156</v>
      </c>
      <c r="E366" s="1555"/>
      <c r="F366" s="160"/>
      <c r="G366" s="1402"/>
    </row>
    <row r="367" spans="1:7" ht="15" hidden="1" customHeight="1" outlineLevel="1">
      <c r="A367" s="1553"/>
      <c r="B367" s="1555"/>
      <c r="C367" s="1540"/>
      <c r="D367" s="1555" t="s">
        <v>152</v>
      </c>
      <c r="E367" s="1555"/>
      <c r="F367" s="160"/>
      <c r="G367" s="1402"/>
    </row>
    <row r="368" spans="1:7" ht="30" hidden="1" customHeight="1" outlineLevel="1">
      <c r="A368" s="1553"/>
      <c r="B368" s="1555"/>
      <c r="C368" s="1540"/>
      <c r="D368" s="1555" t="s">
        <v>150</v>
      </c>
      <c r="E368" s="1555"/>
      <c r="F368" s="160"/>
      <c r="G368" s="1402"/>
    </row>
    <row r="369" spans="1:7" ht="30" hidden="1" customHeight="1" outlineLevel="1">
      <c r="A369" s="1553"/>
      <c r="B369" s="1555"/>
      <c r="C369" s="1540"/>
      <c r="D369" s="1555" t="s">
        <v>149</v>
      </c>
      <c r="E369" s="1555"/>
      <c r="F369" s="160"/>
      <c r="G369" s="1402"/>
    </row>
    <row r="370" spans="1:7" ht="30" hidden="1" customHeight="1" outlineLevel="1">
      <c r="A370" s="1553"/>
      <c r="B370" s="1555"/>
      <c r="C370" s="1540"/>
      <c r="D370" s="1555" t="s">
        <v>153</v>
      </c>
      <c r="E370" s="1555"/>
      <c r="F370" s="160"/>
      <c r="G370" s="1402"/>
    </row>
    <row r="371" spans="1:7" ht="30" hidden="1" customHeight="1" outlineLevel="1">
      <c r="A371" s="1553"/>
      <c r="B371" s="1555"/>
      <c r="C371" s="1540" t="s">
        <v>154</v>
      </c>
      <c r="D371" s="1556" t="s">
        <v>701</v>
      </c>
      <c r="E371" s="159" t="s">
        <v>145</v>
      </c>
      <c r="F371" s="160"/>
      <c r="G371" s="1402"/>
    </row>
    <row r="372" spans="1:7" ht="30" hidden="1" customHeight="1" outlineLevel="1">
      <c r="A372" s="1553"/>
      <c r="B372" s="1555"/>
      <c r="C372" s="1540"/>
      <c r="D372" s="1560"/>
      <c r="E372" s="159" t="s">
        <v>146</v>
      </c>
      <c r="F372" s="160"/>
      <c r="G372" s="1402"/>
    </row>
    <row r="373" spans="1:7" ht="25.5" hidden="1" outlineLevel="1">
      <c r="A373" s="1553"/>
      <c r="B373" s="1555"/>
      <c r="C373" s="1540"/>
      <c r="D373" s="1561"/>
      <c r="E373" s="159" t="s">
        <v>702</v>
      </c>
      <c r="F373" s="160"/>
      <c r="G373" s="1402"/>
    </row>
    <row r="374" spans="1:7" ht="30" hidden="1" customHeight="1" outlineLevel="1">
      <c r="A374" s="1553"/>
      <c r="B374" s="1555"/>
      <c r="C374" s="1540"/>
      <c r="D374" s="1555" t="s">
        <v>147</v>
      </c>
      <c r="E374" s="1555"/>
      <c r="F374" s="14"/>
      <c r="G374" s="1402"/>
    </row>
    <row r="375" spans="1:7" ht="15" hidden="1" customHeight="1" outlineLevel="1">
      <c r="A375" s="1553"/>
      <c r="B375" s="1555"/>
      <c r="C375" s="1540"/>
      <c r="D375" s="1540" t="s">
        <v>148</v>
      </c>
      <c r="E375" s="1540"/>
      <c r="F375" s="14"/>
      <c r="G375" s="1402"/>
    </row>
    <row r="376" spans="1:7" ht="30" hidden="1" customHeight="1" outlineLevel="1">
      <c r="A376" s="1553"/>
      <c r="B376" s="1555"/>
      <c r="C376" s="1540"/>
      <c r="D376" s="1555" t="s">
        <v>151</v>
      </c>
      <c r="E376" s="1555"/>
      <c r="F376" s="14"/>
      <c r="G376" s="1402"/>
    </row>
    <row r="377" spans="1:7" ht="30" hidden="1" customHeight="1" outlineLevel="1">
      <c r="A377" s="1553"/>
      <c r="B377" s="1555"/>
      <c r="C377" s="1540"/>
      <c r="D377" s="1555" t="s">
        <v>155</v>
      </c>
      <c r="E377" s="1555"/>
      <c r="F377" s="14"/>
      <c r="G377" s="1402"/>
    </row>
    <row r="378" spans="1:7" ht="15" hidden="1" customHeight="1" outlineLevel="1">
      <c r="A378" s="1553"/>
      <c r="B378" s="1555"/>
      <c r="C378" s="1540"/>
      <c r="D378" s="1555" t="s">
        <v>152</v>
      </c>
      <c r="E378" s="1555"/>
      <c r="F378" s="14"/>
      <c r="G378" s="1402"/>
    </row>
    <row r="379" spans="1:7" ht="30" hidden="1" customHeight="1" outlineLevel="1">
      <c r="A379" s="1553"/>
      <c r="B379" s="1555"/>
      <c r="C379" s="1540"/>
      <c r="D379" s="1555" t="s">
        <v>150</v>
      </c>
      <c r="E379" s="1555"/>
      <c r="F379" s="14"/>
      <c r="G379" s="1402"/>
    </row>
    <row r="380" spans="1:7" ht="30" hidden="1" customHeight="1" outlineLevel="1">
      <c r="A380" s="1553"/>
      <c r="B380" s="1555"/>
      <c r="C380" s="1540"/>
      <c r="D380" s="1555" t="s">
        <v>149</v>
      </c>
      <c r="E380" s="1555"/>
      <c r="F380" s="14"/>
      <c r="G380" s="1402"/>
    </row>
    <row r="381" spans="1:7" ht="30" hidden="1" customHeight="1" outlineLevel="1" thickBot="1">
      <c r="A381" s="1554"/>
      <c r="B381" s="1556"/>
      <c r="C381" s="1562"/>
      <c r="D381" s="1556" t="s">
        <v>153</v>
      </c>
      <c r="E381" s="1556"/>
      <c r="F381" s="110"/>
      <c r="G381" s="1403"/>
    </row>
    <row r="382" spans="1:7" ht="30" hidden="1" customHeight="1" outlineLevel="1">
      <c r="A382" s="1552" t="s">
        <v>143</v>
      </c>
      <c r="B382" s="1557"/>
      <c r="C382" s="1558" t="s">
        <v>144</v>
      </c>
      <c r="D382" s="1559" t="s">
        <v>701</v>
      </c>
      <c r="E382" s="157" t="s">
        <v>145</v>
      </c>
      <c r="F382" s="13"/>
      <c r="G382" s="1401" t="s">
        <v>802</v>
      </c>
    </row>
    <row r="383" spans="1:7" ht="30" hidden="1" customHeight="1" outlineLevel="1">
      <c r="A383" s="1553"/>
      <c r="B383" s="1555"/>
      <c r="C383" s="1540"/>
      <c r="D383" s="1560"/>
      <c r="E383" s="159" t="s">
        <v>146</v>
      </c>
      <c r="F383" s="14"/>
      <c r="G383" s="1402"/>
    </row>
    <row r="384" spans="1:7" ht="25.5" hidden="1" outlineLevel="1">
      <c r="A384" s="1553"/>
      <c r="B384" s="1555"/>
      <c r="C384" s="1540"/>
      <c r="D384" s="1561"/>
      <c r="E384" s="159" t="s">
        <v>702</v>
      </c>
      <c r="F384" s="14"/>
      <c r="G384" s="1402"/>
    </row>
    <row r="385" spans="1:7" ht="30" hidden="1" customHeight="1" outlineLevel="1">
      <c r="A385" s="1553"/>
      <c r="B385" s="1555"/>
      <c r="C385" s="1540"/>
      <c r="D385" s="1555" t="s">
        <v>147</v>
      </c>
      <c r="E385" s="1555"/>
      <c r="F385" s="160"/>
      <c r="G385" s="1402"/>
    </row>
    <row r="386" spans="1:7" ht="15" hidden="1" customHeight="1" outlineLevel="1">
      <c r="A386" s="1553"/>
      <c r="B386" s="1555"/>
      <c r="C386" s="1540"/>
      <c r="D386" s="1540" t="s">
        <v>148</v>
      </c>
      <c r="E386" s="1540"/>
      <c r="F386" s="160"/>
      <c r="G386" s="1402"/>
    </row>
    <row r="387" spans="1:7" ht="30" hidden="1" customHeight="1" outlineLevel="1">
      <c r="A387" s="1553"/>
      <c r="B387" s="1555"/>
      <c r="C387" s="1540"/>
      <c r="D387" s="1555" t="s">
        <v>151</v>
      </c>
      <c r="E387" s="1555"/>
      <c r="F387" s="160"/>
      <c r="G387" s="1402"/>
    </row>
    <row r="388" spans="1:7" ht="30" hidden="1" customHeight="1" outlineLevel="1">
      <c r="A388" s="1553"/>
      <c r="B388" s="1555"/>
      <c r="C388" s="1540"/>
      <c r="D388" s="1555" t="s">
        <v>156</v>
      </c>
      <c r="E388" s="1555"/>
      <c r="F388" s="160"/>
      <c r="G388" s="1402"/>
    </row>
    <row r="389" spans="1:7" ht="15" hidden="1" customHeight="1" outlineLevel="1">
      <c r="A389" s="1553"/>
      <c r="B389" s="1555"/>
      <c r="C389" s="1540"/>
      <c r="D389" s="1555" t="s">
        <v>152</v>
      </c>
      <c r="E389" s="1555"/>
      <c r="F389" s="160"/>
      <c r="G389" s="1402"/>
    </row>
    <row r="390" spans="1:7" ht="30" hidden="1" customHeight="1" outlineLevel="1">
      <c r="A390" s="1553"/>
      <c r="B390" s="1555"/>
      <c r="C390" s="1540"/>
      <c r="D390" s="1555" t="s">
        <v>150</v>
      </c>
      <c r="E390" s="1555"/>
      <c r="F390" s="160"/>
      <c r="G390" s="1402"/>
    </row>
    <row r="391" spans="1:7" ht="30" hidden="1" customHeight="1" outlineLevel="1">
      <c r="A391" s="1553"/>
      <c r="B391" s="1555"/>
      <c r="C391" s="1540"/>
      <c r="D391" s="1555" t="s">
        <v>149</v>
      </c>
      <c r="E391" s="1555"/>
      <c r="F391" s="160"/>
      <c r="G391" s="1402"/>
    </row>
    <row r="392" spans="1:7" ht="30" hidden="1" customHeight="1" outlineLevel="1">
      <c r="A392" s="1553"/>
      <c r="B392" s="1555"/>
      <c r="C392" s="1540"/>
      <c r="D392" s="1555" t="s">
        <v>153</v>
      </c>
      <c r="E392" s="1555"/>
      <c r="F392" s="160"/>
      <c r="G392" s="1402"/>
    </row>
    <row r="393" spans="1:7" ht="30" hidden="1" customHeight="1" outlineLevel="1">
      <c r="A393" s="1553"/>
      <c r="B393" s="1555"/>
      <c r="C393" s="1540" t="s">
        <v>154</v>
      </c>
      <c r="D393" s="1556" t="s">
        <v>701</v>
      </c>
      <c r="E393" s="159" t="s">
        <v>145</v>
      </c>
      <c r="F393" s="160"/>
      <c r="G393" s="1402"/>
    </row>
    <row r="394" spans="1:7" ht="30" hidden="1" customHeight="1" outlineLevel="1">
      <c r="A394" s="1553"/>
      <c r="B394" s="1555"/>
      <c r="C394" s="1540"/>
      <c r="D394" s="1560"/>
      <c r="E394" s="159" t="s">
        <v>146</v>
      </c>
      <c r="F394" s="160"/>
      <c r="G394" s="1402"/>
    </row>
    <row r="395" spans="1:7" ht="25.5" hidden="1" outlineLevel="1">
      <c r="A395" s="1553"/>
      <c r="B395" s="1555"/>
      <c r="C395" s="1540"/>
      <c r="D395" s="1561"/>
      <c r="E395" s="159" t="s">
        <v>702</v>
      </c>
      <c r="F395" s="160"/>
      <c r="G395" s="1402"/>
    </row>
    <row r="396" spans="1:7" ht="30" hidden="1" customHeight="1" outlineLevel="1">
      <c r="A396" s="1553"/>
      <c r="B396" s="1555"/>
      <c r="C396" s="1540"/>
      <c r="D396" s="1555" t="s">
        <v>147</v>
      </c>
      <c r="E396" s="1555"/>
      <c r="F396" s="14"/>
      <c r="G396" s="1402"/>
    </row>
    <row r="397" spans="1:7" ht="15" hidden="1" customHeight="1" outlineLevel="1">
      <c r="A397" s="1553"/>
      <c r="B397" s="1555"/>
      <c r="C397" s="1540"/>
      <c r="D397" s="1540" t="s">
        <v>148</v>
      </c>
      <c r="E397" s="1540"/>
      <c r="F397" s="14"/>
      <c r="G397" s="1402"/>
    </row>
    <row r="398" spans="1:7" ht="30" hidden="1" customHeight="1" outlineLevel="1">
      <c r="A398" s="1553"/>
      <c r="B398" s="1555"/>
      <c r="C398" s="1540"/>
      <c r="D398" s="1555" t="s">
        <v>151</v>
      </c>
      <c r="E398" s="1555"/>
      <c r="F398" s="14"/>
      <c r="G398" s="1402"/>
    </row>
    <row r="399" spans="1:7" ht="30" hidden="1" customHeight="1" outlineLevel="1">
      <c r="A399" s="1553"/>
      <c r="B399" s="1555"/>
      <c r="C399" s="1540"/>
      <c r="D399" s="1555" t="s">
        <v>155</v>
      </c>
      <c r="E399" s="1555"/>
      <c r="F399" s="14"/>
      <c r="G399" s="1402"/>
    </row>
    <row r="400" spans="1:7" ht="15" hidden="1" customHeight="1" outlineLevel="1">
      <c r="A400" s="1553"/>
      <c r="B400" s="1555"/>
      <c r="C400" s="1540"/>
      <c r="D400" s="1555" t="s">
        <v>152</v>
      </c>
      <c r="E400" s="1555"/>
      <c r="F400" s="14"/>
      <c r="G400" s="1402"/>
    </row>
    <row r="401" spans="1:7" ht="30" hidden="1" customHeight="1" outlineLevel="1">
      <c r="A401" s="1553"/>
      <c r="B401" s="1555"/>
      <c r="C401" s="1540"/>
      <c r="D401" s="1555" t="s">
        <v>150</v>
      </c>
      <c r="E401" s="1555"/>
      <c r="F401" s="14"/>
      <c r="G401" s="1402"/>
    </row>
    <row r="402" spans="1:7" ht="30" hidden="1" customHeight="1" outlineLevel="1">
      <c r="A402" s="1553"/>
      <c r="B402" s="1555"/>
      <c r="C402" s="1540"/>
      <c r="D402" s="1555" t="s">
        <v>149</v>
      </c>
      <c r="E402" s="1555"/>
      <c r="F402" s="14"/>
      <c r="G402" s="1402"/>
    </row>
    <row r="403" spans="1:7" ht="30" hidden="1" customHeight="1" outlineLevel="1" thickBot="1">
      <c r="A403" s="1554"/>
      <c r="B403" s="1556"/>
      <c r="C403" s="1562"/>
      <c r="D403" s="1556" t="s">
        <v>153</v>
      </c>
      <c r="E403" s="1556"/>
      <c r="F403" s="110"/>
      <c r="G403" s="1403"/>
    </row>
    <row r="404" spans="1:7" ht="30" hidden="1" customHeight="1" outlineLevel="1">
      <c r="A404" s="1552" t="s">
        <v>143</v>
      </c>
      <c r="B404" s="1557"/>
      <c r="C404" s="1558" t="s">
        <v>144</v>
      </c>
      <c r="D404" s="1559" t="s">
        <v>701</v>
      </c>
      <c r="E404" s="157" t="s">
        <v>145</v>
      </c>
      <c r="F404" s="13"/>
      <c r="G404" s="1401" t="s">
        <v>802</v>
      </c>
    </row>
    <row r="405" spans="1:7" ht="30" hidden="1" customHeight="1" outlineLevel="1">
      <c r="A405" s="1553"/>
      <c r="B405" s="1555"/>
      <c r="C405" s="1540"/>
      <c r="D405" s="1560"/>
      <c r="E405" s="159" t="s">
        <v>146</v>
      </c>
      <c r="F405" s="14"/>
      <c r="G405" s="1402"/>
    </row>
    <row r="406" spans="1:7" ht="25.5" hidden="1" outlineLevel="1">
      <c r="A406" s="1553"/>
      <c r="B406" s="1555"/>
      <c r="C406" s="1540"/>
      <c r="D406" s="1561"/>
      <c r="E406" s="159" t="s">
        <v>702</v>
      </c>
      <c r="F406" s="14"/>
      <c r="G406" s="1402"/>
    </row>
    <row r="407" spans="1:7" ht="30" hidden="1" customHeight="1" outlineLevel="1">
      <c r="A407" s="1553"/>
      <c r="B407" s="1555"/>
      <c r="C407" s="1540"/>
      <c r="D407" s="1555" t="s">
        <v>147</v>
      </c>
      <c r="E407" s="1555"/>
      <c r="F407" s="160"/>
      <c r="G407" s="1402"/>
    </row>
    <row r="408" spans="1:7" ht="15" hidden="1" customHeight="1" outlineLevel="1">
      <c r="A408" s="1553"/>
      <c r="B408" s="1555"/>
      <c r="C408" s="1540"/>
      <c r="D408" s="1540" t="s">
        <v>148</v>
      </c>
      <c r="E408" s="1540"/>
      <c r="F408" s="160"/>
      <c r="G408" s="1402"/>
    </row>
    <row r="409" spans="1:7" ht="30" hidden="1" customHeight="1" outlineLevel="1">
      <c r="A409" s="1553"/>
      <c r="B409" s="1555"/>
      <c r="C409" s="1540"/>
      <c r="D409" s="1555" t="s">
        <v>151</v>
      </c>
      <c r="E409" s="1555"/>
      <c r="F409" s="160"/>
      <c r="G409" s="1402"/>
    </row>
    <row r="410" spans="1:7" ht="30" hidden="1" customHeight="1" outlineLevel="1">
      <c r="A410" s="1553"/>
      <c r="B410" s="1555"/>
      <c r="C410" s="1540"/>
      <c r="D410" s="1555" t="s">
        <v>156</v>
      </c>
      <c r="E410" s="1555"/>
      <c r="F410" s="160"/>
      <c r="G410" s="1402"/>
    </row>
    <row r="411" spans="1:7" ht="15" hidden="1" customHeight="1" outlineLevel="1">
      <c r="A411" s="1553"/>
      <c r="B411" s="1555"/>
      <c r="C411" s="1540"/>
      <c r="D411" s="1555" t="s">
        <v>152</v>
      </c>
      <c r="E411" s="1555"/>
      <c r="F411" s="160"/>
      <c r="G411" s="1402"/>
    </row>
    <row r="412" spans="1:7" ht="30" hidden="1" customHeight="1" outlineLevel="1">
      <c r="A412" s="1553"/>
      <c r="B412" s="1555"/>
      <c r="C412" s="1540"/>
      <c r="D412" s="1555" t="s">
        <v>150</v>
      </c>
      <c r="E412" s="1555"/>
      <c r="F412" s="160"/>
      <c r="G412" s="1402"/>
    </row>
    <row r="413" spans="1:7" ht="30" hidden="1" customHeight="1" outlineLevel="1">
      <c r="A413" s="1553"/>
      <c r="B413" s="1555"/>
      <c r="C413" s="1540"/>
      <c r="D413" s="1555" t="s">
        <v>149</v>
      </c>
      <c r="E413" s="1555"/>
      <c r="F413" s="160"/>
      <c r="G413" s="1402"/>
    </row>
    <row r="414" spans="1:7" ht="30" hidden="1" customHeight="1" outlineLevel="1">
      <c r="A414" s="1553"/>
      <c r="B414" s="1555"/>
      <c r="C414" s="1540"/>
      <c r="D414" s="1555" t="s">
        <v>153</v>
      </c>
      <c r="E414" s="1555"/>
      <c r="F414" s="160"/>
      <c r="G414" s="1402"/>
    </row>
    <row r="415" spans="1:7" ht="30" hidden="1" customHeight="1" outlineLevel="1">
      <c r="A415" s="1553"/>
      <c r="B415" s="1555"/>
      <c r="C415" s="1540" t="s">
        <v>154</v>
      </c>
      <c r="D415" s="1556" t="s">
        <v>701</v>
      </c>
      <c r="E415" s="159" t="s">
        <v>145</v>
      </c>
      <c r="F415" s="160"/>
      <c r="G415" s="1402"/>
    </row>
    <row r="416" spans="1:7" ht="30" hidden="1" customHeight="1" outlineLevel="1">
      <c r="A416" s="1553"/>
      <c r="B416" s="1555"/>
      <c r="C416" s="1540"/>
      <c r="D416" s="1560"/>
      <c r="E416" s="159" t="s">
        <v>146</v>
      </c>
      <c r="F416" s="160"/>
      <c r="G416" s="1402"/>
    </row>
    <row r="417" spans="1:7" ht="25.5" hidden="1" outlineLevel="1">
      <c r="A417" s="1553"/>
      <c r="B417" s="1555"/>
      <c r="C417" s="1540"/>
      <c r="D417" s="1561"/>
      <c r="E417" s="159" t="s">
        <v>702</v>
      </c>
      <c r="F417" s="160"/>
      <c r="G417" s="1402"/>
    </row>
    <row r="418" spans="1:7" ht="30" hidden="1" customHeight="1" outlineLevel="1">
      <c r="A418" s="1553"/>
      <c r="B418" s="1555"/>
      <c r="C418" s="1540"/>
      <c r="D418" s="1555" t="s">
        <v>147</v>
      </c>
      <c r="E418" s="1555"/>
      <c r="F418" s="14"/>
      <c r="G418" s="1402"/>
    </row>
    <row r="419" spans="1:7" ht="15" hidden="1" customHeight="1" outlineLevel="1">
      <c r="A419" s="1553"/>
      <c r="B419" s="1555"/>
      <c r="C419" s="1540"/>
      <c r="D419" s="1540" t="s">
        <v>148</v>
      </c>
      <c r="E419" s="1540"/>
      <c r="F419" s="14"/>
      <c r="G419" s="1402"/>
    </row>
    <row r="420" spans="1:7" ht="30" hidden="1" customHeight="1" outlineLevel="1">
      <c r="A420" s="1553"/>
      <c r="B420" s="1555"/>
      <c r="C420" s="1540"/>
      <c r="D420" s="1555" t="s">
        <v>151</v>
      </c>
      <c r="E420" s="1555"/>
      <c r="F420" s="14"/>
      <c r="G420" s="1402"/>
    </row>
    <row r="421" spans="1:7" ht="30" hidden="1" customHeight="1" outlineLevel="1">
      <c r="A421" s="1553"/>
      <c r="B421" s="1555"/>
      <c r="C421" s="1540"/>
      <c r="D421" s="1555" t="s">
        <v>155</v>
      </c>
      <c r="E421" s="1555"/>
      <c r="F421" s="14"/>
      <c r="G421" s="1402"/>
    </row>
    <row r="422" spans="1:7" ht="15" hidden="1" customHeight="1" outlineLevel="1">
      <c r="A422" s="1553"/>
      <c r="B422" s="1555"/>
      <c r="C422" s="1540"/>
      <c r="D422" s="1555" t="s">
        <v>152</v>
      </c>
      <c r="E422" s="1555"/>
      <c r="F422" s="14"/>
      <c r="G422" s="1402"/>
    </row>
    <row r="423" spans="1:7" ht="30" hidden="1" customHeight="1" outlineLevel="1">
      <c r="A423" s="1553"/>
      <c r="B423" s="1555"/>
      <c r="C423" s="1540"/>
      <c r="D423" s="1555" t="s">
        <v>150</v>
      </c>
      <c r="E423" s="1555"/>
      <c r="F423" s="14"/>
      <c r="G423" s="1402"/>
    </row>
    <row r="424" spans="1:7" ht="30" hidden="1" customHeight="1" outlineLevel="1">
      <c r="A424" s="1553"/>
      <c r="B424" s="1555"/>
      <c r="C424" s="1540"/>
      <c r="D424" s="1555" t="s">
        <v>149</v>
      </c>
      <c r="E424" s="1555"/>
      <c r="F424" s="14"/>
      <c r="G424" s="1402"/>
    </row>
    <row r="425" spans="1:7" ht="30" hidden="1" customHeight="1" outlineLevel="1" thickBot="1">
      <c r="A425" s="1554"/>
      <c r="B425" s="1556"/>
      <c r="C425" s="1562"/>
      <c r="D425" s="1556" t="s">
        <v>153</v>
      </c>
      <c r="E425" s="1556"/>
      <c r="F425" s="110"/>
      <c r="G425" s="1403"/>
    </row>
    <row r="426" spans="1:7" ht="30" hidden="1" customHeight="1" outlineLevel="1">
      <c r="A426" s="1552" t="s">
        <v>143</v>
      </c>
      <c r="B426" s="1557"/>
      <c r="C426" s="1558" t="s">
        <v>144</v>
      </c>
      <c r="D426" s="1559" t="s">
        <v>701</v>
      </c>
      <c r="E426" s="157" t="s">
        <v>145</v>
      </c>
      <c r="F426" s="13"/>
      <c r="G426" s="1401" t="s">
        <v>802</v>
      </c>
    </row>
    <row r="427" spans="1:7" ht="30" hidden="1" customHeight="1" outlineLevel="1">
      <c r="A427" s="1553"/>
      <c r="B427" s="1555"/>
      <c r="C427" s="1540"/>
      <c r="D427" s="1560"/>
      <c r="E427" s="159" t="s">
        <v>146</v>
      </c>
      <c r="F427" s="14"/>
      <c r="G427" s="1402"/>
    </row>
    <row r="428" spans="1:7" ht="25.5" hidden="1" outlineLevel="1">
      <c r="A428" s="1553"/>
      <c r="B428" s="1555"/>
      <c r="C428" s="1540"/>
      <c r="D428" s="1561"/>
      <c r="E428" s="159" t="s">
        <v>702</v>
      </c>
      <c r="F428" s="14"/>
      <c r="G428" s="1402"/>
    </row>
    <row r="429" spans="1:7" ht="30" hidden="1" customHeight="1" outlineLevel="1">
      <c r="A429" s="1553"/>
      <c r="B429" s="1555"/>
      <c r="C429" s="1540"/>
      <c r="D429" s="1555" t="s">
        <v>147</v>
      </c>
      <c r="E429" s="1555"/>
      <c r="F429" s="160"/>
      <c r="G429" s="1402"/>
    </row>
    <row r="430" spans="1:7" ht="15" hidden="1" customHeight="1" outlineLevel="1">
      <c r="A430" s="1553"/>
      <c r="B430" s="1555"/>
      <c r="C430" s="1540"/>
      <c r="D430" s="1540" t="s">
        <v>148</v>
      </c>
      <c r="E430" s="1540"/>
      <c r="F430" s="160"/>
      <c r="G430" s="1402"/>
    </row>
    <row r="431" spans="1:7" ht="30" hidden="1" customHeight="1" outlineLevel="1">
      <c r="A431" s="1553"/>
      <c r="B431" s="1555"/>
      <c r="C431" s="1540"/>
      <c r="D431" s="1555" t="s">
        <v>151</v>
      </c>
      <c r="E431" s="1555"/>
      <c r="F431" s="160"/>
      <c r="G431" s="1402"/>
    </row>
    <row r="432" spans="1:7" ht="30" hidden="1" customHeight="1" outlineLevel="1">
      <c r="A432" s="1553"/>
      <c r="B432" s="1555"/>
      <c r="C432" s="1540"/>
      <c r="D432" s="1555" t="s">
        <v>156</v>
      </c>
      <c r="E432" s="1555"/>
      <c r="F432" s="160"/>
      <c r="G432" s="1402"/>
    </row>
    <row r="433" spans="1:7" ht="15" hidden="1" customHeight="1" outlineLevel="1">
      <c r="A433" s="1553"/>
      <c r="B433" s="1555"/>
      <c r="C433" s="1540"/>
      <c r="D433" s="1555" t="s">
        <v>152</v>
      </c>
      <c r="E433" s="1555"/>
      <c r="F433" s="160"/>
      <c r="G433" s="1402"/>
    </row>
    <row r="434" spans="1:7" ht="30" hidden="1" customHeight="1" outlineLevel="1">
      <c r="A434" s="1553"/>
      <c r="B434" s="1555"/>
      <c r="C434" s="1540"/>
      <c r="D434" s="1555" t="s">
        <v>150</v>
      </c>
      <c r="E434" s="1555"/>
      <c r="F434" s="160"/>
      <c r="G434" s="1402"/>
    </row>
    <row r="435" spans="1:7" ht="30" hidden="1" customHeight="1" outlineLevel="1">
      <c r="A435" s="1553"/>
      <c r="B435" s="1555"/>
      <c r="C435" s="1540"/>
      <c r="D435" s="1555" t="s">
        <v>149</v>
      </c>
      <c r="E435" s="1555"/>
      <c r="F435" s="160"/>
      <c r="G435" s="1402"/>
    </row>
    <row r="436" spans="1:7" ht="30" hidden="1" customHeight="1" outlineLevel="1">
      <c r="A436" s="1553"/>
      <c r="B436" s="1555"/>
      <c r="C436" s="1540"/>
      <c r="D436" s="1555" t="s">
        <v>153</v>
      </c>
      <c r="E436" s="1555"/>
      <c r="F436" s="160"/>
      <c r="G436" s="1402"/>
    </row>
    <row r="437" spans="1:7" ht="30" hidden="1" customHeight="1" outlineLevel="1">
      <c r="A437" s="1553"/>
      <c r="B437" s="1555"/>
      <c r="C437" s="1540" t="s">
        <v>154</v>
      </c>
      <c r="D437" s="1556" t="s">
        <v>701</v>
      </c>
      <c r="E437" s="159" t="s">
        <v>145</v>
      </c>
      <c r="F437" s="160"/>
      <c r="G437" s="1402"/>
    </row>
    <row r="438" spans="1:7" ht="30" hidden="1" customHeight="1" outlineLevel="1">
      <c r="A438" s="1553"/>
      <c r="B438" s="1555"/>
      <c r="C438" s="1540"/>
      <c r="D438" s="1560"/>
      <c r="E438" s="159" t="s">
        <v>146</v>
      </c>
      <c r="F438" s="160"/>
      <c r="G438" s="1402"/>
    </row>
    <row r="439" spans="1:7" ht="30" hidden="1" customHeight="1" outlineLevel="1">
      <c r="A439" s="1553"/>
      <c r="B439" s="1555"/>
      <c r="C439" s="1540"/>
      <c r="D439" s="1561"/>
      <c r="E439" s="159" t="s">
        <v>702</v>
      </c>
      <c r="F439" s="160"/>
      <c r="G439" s="1402"/>
    </row>
    <row r="440" spans="1:7" ht="30" hidden="1" customHeight="1" outlineLevel="1">
      <c r="A440" s="1553"/>
      <c r="B440" s="1555"/>
      <c r="C440" s="1540"/>
      <c r="D440" s="1555" t="s">
        <v>147</v>
      </c>
      <c r="E440" s="1555"/>
      <c r="F440" s="14"/>
      <c r="G440" s="1402"/>
    </row>
    <row r="441" spans="1:7" ht="15" hidden="1" customHeight="1" outlineLevel="1">
      <c r="A441" s="1553"/>
      <c r="B441" s="1555"/>
      <c r="C441" s="1540"/>
      <c r="D441" s="1540" t="s">
        <v>148</v>
      </c>
      <c r="E441" s="1540"/>
      <c r="F441" s="14"/>
      <c r="G441" s="1402"/>
    </row>
    <row r="442" spans="1:7" ht="30" hidden="1" customHeight="1" outlineLevel="1">
      <c r="A442" s="1553"/>
      <c r="B442" s="1555"/>
      <c r="C442" s="1540"/>
      <c r="D442" s="1555" t="s">
        <v>151</v>
      </c>
      <c r="E442" s="1555"/>
      <c r="F442" s="14"/>
      <c r="G442" s="1402"/>
    </row>
    <row r="443" spans="1:7" ht="30" hidden="1" customHeight="1" outlineLevel="1">
      <c r="A443" s="1553"/>
      <c r="B443" s="1555"/>
      <c r="C443" s="1540"/>
      <c r="D443" s="1555" t="s">
        <v>155</v>
      </c>
      <c r="E443" s="1555"/>
      <c r="F443" s="14"/>
      <c r="G443" s="1402"/>
    </row>
    <row r="444" spans="1:7" ht="15" hidden="1" customHeight="1" outlineLevel="1">
      <c r="A444" s="1553"/>
      <c r="B444" s="1555"/>
      <c r="C444" s="1540"/>
      <c r="D444" s="1555" t="s">
        <v>152</v>
      </c>
      <c r="E444" s="1555"/>
      <c r="F444" s="14"/>
      <c r="G444" s="1402"/>
    </row>
    <row r="445" spans="1:7" ht="30" hidden="1" customHeight="1" outlineLevel="1">
      <c r="A445" s="1553"/>
      <c r="B445" s="1555"/>
      <c r="C445" s="1540"/>
      <c r="D445" s="1555" t="s">
        <v>150</v>
      </c>
      <c r="E445" s="1555"/>
      <c r="F445" s="14"/>
      <c r="G445" s="1402"/>
    </row>
    <row r="446" spans="1:7" ht="30" hidden="1" customHeight="1" outlineLevel="1">
      <c r="A446" s="1553"/>
      <c r="B446" s="1555"/>
      <c r="C446" s="1540"/>
      <c r="D446" s="1555" t="s">
        <v>149</v>
      </c>
      <c r="E446" s="1555"/>
      <c r="F446" s="14"/>
      <c r="G446" s="1402"/>
    </row>
    <row r="447" spans="1:7" ht="30" hidden="1" customHeight="1" outlineLevel="1" thickBot="1">
      <c r="A447" s="1564"/>
      <c r="B447" s="1563"/>
      <c r="C447" s="1546"/>
      <c r="D447" s="1563" t="s">
        <v>153</v>
      </c>
      <c r="E447" s="1563"/>
      <c r="F447" s="15"/>
      <c r="G447" s="1403"/>
    </row>
    <row r="448" spans="1:7" collapsed="1"/>
  </sheetData>
  <mergeCells count="467">
    <mergeCell ref="A7:F7"/>
    <mergeCell ref="A426:A447"/>
    <mergeCell ref="B426:B447"/>
    <mergeCell ref="C426:C436"/>
    <mergeCell ref="D426:D428"/>
    <mergeCell ref="G426:G447"/>
    <mergeCell ref="D429:E429"/>
    <mergeCell ref="D430:E430"/>
    <mergeCell ref="D431:E431"/>
    <mergeCell ref="D432:E432"/>
    <mergeCell ref="D433:E433"/>
    <mergeCell ref="D434:E434"/>
    <mergeCell ref="D435:E435"/>
    <mergeCell ref="D436:E436"/>
    <mergeCell ref="C437:C447"/>
    <mergeCell ref="D437:D439"/>
    <mergeCell ref="D440:E440"/>
    <mergeCell ref="D441:E441"/>
    <mergeCell ref="D442:E442"/>
    <mergeCell ref="D443:E443"/>
    <mergeCell ref="D444:E444"/>
    <mergeCell ref="D445:E445"/>
    <mergeCell ref="D446:E446"/>
    <mergeCell ref="D447:E447"/>
    <mergeCell ref="A404:A425"/>
    <mergeCell ref="B404:B425"/>
    <mergeCell ref="C404:C414"/>
    <mergeCell ref="D404:D406"/>
    <mergeCell ref="G404:G425"/>
    <mergeCell ref="D407:E407"/>
    <mergeCell ref="D408:E408"/>
    <mergeCell ref="D409:E409"/>
    <mergeCell ref="D410:E410"/>
    <mergeCell ref="D411:E411"/>
    <mergeCell ref="D412:E412"/>
    <mergeCell ref="D413:E413"/>
    <mergeCell ref="D414:E414"/>
    <mergeCell ref="C415:C425"/>
    <mergeCell ref="D415:D417"/>
    <mergeCell ref="D418:E418"/>
    <mergeCell ref="D419:E419"/>
    <mergeCell ref="D420:E420"/>
    <mergeCell ref="D421:E421"/>
    <mergeCell ref="D422:E422"/>
    <mergeCell ref="D423:E423"/>
    <mergeCell ref="D424:E424"/>
    <mergeCell ref="D425:E425"/>
    <mergeCell ref="A382:A403"/>
    <mergeCell ref="B382:B403"/>
    <mergeCell ref="C382:C392"/>
    <mergeCell ref="D382:D384"/>
    <mergeCell ref="G382:G403"/>
    <mergeCell ref="D385:E385"/>
    <mergeCell ref="D386:E386"/>
    <mergeCell ref="D387:E387"/>
    <mergeCell ref="D388:E388"/>
    <mergeCell ref="D389:E389"/>
    <mergeCell ref="D390:E390"/>
    <mergeCell ref="D391:E391"/>
    <mergeCell ref="D392:E392"/>
    <mergeCell ref="C393:C403"/>
    <mergeCell ref="D393:D395"/>
    <mergeCell ref="D396:E396"/>
    <mergeCell ref="D397:E397"/>
    <mergeCell ref="D398:E398"/>
    <mergeCell ref="D399:E399"/>
    <mergeCell ref="D400:E400"/>
    <mergeCell ref="D401:E401"/>
    <mergeCell ref="D402:E402"/>
    <mergeCell ref="D403:E403"/>
    <mergeCell ref="A360:A381"/>
    <mergeCell ref="B360:B381"/>
    <mergeCell ref="C360:C370"/>
    <mergeCell ref="D360:D362"/>
    <mergeCell ref="G360:G381"/>
    <mergeCell ref="D363:E363"/>
    <mergeCell ref="D364:E364"/>
    <mergeCell ref="D365:E365"/>
    <mergeCell ref="D366:E366"/>
    <mergeCell ref="D367:E367"/>
    <mergeCell ref="D368:E368"/>
    <mergeCell ref="D369:E369"/>
    <mergeCell ref="D370:E370"/>
    <mergeCell ref="C371:C381"/>
    <mergeCell ref="D371:D373"/>
    <mergeCell ref="D374:E374"/>
    <mergeCell ref="D375:E375"/>
    <mergeCell ref="D376:E376"/>
    <mergeCell ref="D377:E377"/>
    <mergeCell ref="D378:E378"/>
    <mergeCell ref="D379:E379"/>
    <mergeCell ref="D380:E380"/>
    <mergeCell ref="D381:E381"/>
    <mergeCell ref="A338:A359"/>
    <mergeCell ref="B338:B359"/>
    <mergeCell ref="C338:C348"/>
    <mergeCell ref="D338:D340"/>
    <mergeCell ref="G338:G359"/>
    <mergeCell ref="D341:E341"/>
    <mergeCell ref="D342:E342"/>
    <mergeCell ref="D343:E343"/>
    <mergeCell ref="D344:E344"/>
    <mergeCell ref="D345:E345"/>
    <mergeCell ref="D346:E346"/>
    <mergeCell ref="D347:E347"/>
    <mergeCell ref="D348:E348"/>
    <mergeCell ref="C349:C359"/>
    <mergeCell ref="D349:D351"/>
    <mergeCell ref="D352:E352"/>
    <mergeCell ref="D353:E353"/>
    <mergeCell ref="D354:E354"/>
    <mergeCell ref="D355:E355"/>
    <mergeCell ref="D356:E356"/>
    <mergeCell ref="D357:E357"/>
    <mergeCell ref="D358:E358"/>
    <mergeCell ref="D359:E359"/>
    <mergeCell ref="A316:A337"/>
    <mergeCell ref="B316:B337"/>
    <mergeCell ref="C316:C326"/>
    <mergeCell ref="D316:D318"/>
    <mergeCell ref="G316:G337"/>
    <mergeCell ref="D319:E319"/>
    <mergeCell ref="D320:E320"/>
    <mergeCell ref="D321:E321"/>
    <mergeCell ref="D322:E322"/>
    <mergeCell ref="D323:E323"/>
    <mergeCell ref="D324:E324"/>
    <mergeCell ref="D325:E325"/>
    <mergeCell ref="D326:E326"/>
    <mergeCell ref="C327:C337"/>
    <mergeCell ref="D327:D329"/>
    <mergeCell ref="D330:E330"/>
    <mergeCell ref="D331:E331"/>
    <mergeCell ref="D332:E332"/>
    <mergeCell ref="D333:E333"/>
    <mergeCell ref="D334:E334"/>
    <mergeCell ref="D335:E335"/>
    <mergeCell ref="D336:E336"/>
    <mergeCell ref="D337:E337"/>
    <mergeCell ref="G294:G315"/>
    <mergeCell ref="D300:E300"/>
    <mergeCell ref="D301:E301"/>
    <mergeCell ref="C305:C315"/>
    <mergeCell ref="D305:D307"/>
    <mergeCell ref="D310:E310"/>
    <mergeCell ref="D311:E311"/>
    <mergeCell ref="D312:E312"/>
    <mergeCell ref="D313:E313"/>
    <mergeCell ref="D314:E314"/>
    <mergeCell ref="D315:E315"/>
    <mergeCell ref="G250:G271"/>
    <mergeCell ref="D260:E260"/>
    <mergeCell ref="C261:C271"/>
    <mergeCell ref="D261:D263"/>
    <mergeCell ref="D270:E270"/>
    <mergeCell ref="D271:E271"/>
    <mergeCell ref="A272:A293"/>
    <mergeCell ref="B272:B293"/>
    <mergeCell ref="C272:C282"/>
    <mergeCell ref="D272:D274"/>
    <mergeCell ref="G272:G293"/>
    <mergeCell ref="D280:E280"/>
    <mergeCell ref="D281:E281"/>
    <mergeCell ref="C283:C293"/>
    <mergeCell ref="D283:D285"/>
    <mergeCell ref="D290:E290"/>
    <mergeCell ref="D291:E291"/>
    <mergeCell ref="D268:E268"/>
    <mergeCell ref="D269:E269"/>
    <mergeCell ref="D264:E264"/>
    <mergeCell ref="D265:E265"/>
    <mergeCell ref="D266:E266"/>
    <mergeCell ref="A250:A271"/>
    <mergeCell ref="B250:B271"/>
    <mergeCell ref="G184:G205"/>
    <mergeCell ref="D190:E190"/>
    <mergeCell ref="D191:E191"/>
    <mergeCell ref="C195:C205"/>
    <mergeCell ref="D195:D197"/>
    <mergeCell ref="D200:E200"/>
    <mergeCell ref="D201:E201"/>
    <mergeCell ref="A206:A227"/>
    <mergeCell ref="B206:B227"/>
    <mergeCell ref="C206:C216"/>
    <mergeCell ref="D206:D208"/>
    <mergeCell ref="G206:G227"/>
    <mergeCell ref="D210:E210"/>
    <mergeCell ref="D211:E211"/>
    <mergeCell ref="C217:C227"/>
    <mergeCell ref="D217:D219"/>
    <mergeCell ref="D220:E220"/>
    <mergeCell ref="D221:E221"/>
    <mergeCell ref="D199:E199"/>
    <mergeCell ref="D203:E203"/>
    <mergeCell ref="D204:E204"/>
    <mergeCell ref="D205:E205"/>
    <mergeCell ref="D209:E209"/>
    <mergeCell ref="D212:E212"/>
    <mergeCell ref="D162:D164"/>
    <mergeCell ref="G162:G183"/>
    <mergeCell ref="D170:E170"/>
    <mergeCell ref="D171:E171"/>
    <mergeCell ref="C173:C183"/>
    <mergeCell ref="D173:D175"/>
    <mergeCell ref="D180:E180"/>
    <mergeCell ref="D181:E181"/>
    <mergeCell ref="D165:E165"/>
    <mergeCell ref="D166:E166"/>
    <mergeCell ref="D167:E167"/>
    <mergeCell ref="G74:G95"/>
    <mergeCell ref="D80:E80"/>
    <mergeCell ref="D81:E81"/>
    <mergeCell ref="C85:C95"/>
    <mergeCell ref="D85:D87"/>
    <mergeCell ref="D90:E90"/>
    <mergeCell ref="D91:E91"/>
    <mergeCell ref="D140:D142"/>
    <mergeCell ref="G140:G161"/>
    <mergeCell ref="D150:E150"/>
    <mergeCell ref="C151:C161"/>
    <mergeCell ref="D151:D153"/>
    <mergeCell ref="D160:E160"/>
    <mergeCell ref="D161:E161"/>
    <mergeCell ref="D143:E143"/>
    <mergeCell ref="D144:E144"/>
    <mergeCell ref="D145:E145"/>
    <mergeCell ref="D146:E146"/>
    <mergeCell ref="D148:E148"/>
    <mergeCell ref="D149:E149"/>
    <mergeCell ref="G96:G117"/>
    <mergeCell ref="D107:D109"/>
    <mergeCell ref="D110:E110"/>
    <mergeCell ref="D111:E111"/>
    <mergeCell ref="G52:G73"/>
    <mergeCell ref="D60:E60"/>
    <mergeCell ref="D61:E61"/>
    <mergeCell ref="C63:C73"/>
    <mergeCell ref="D63:D65"/>
    <mergeCell ref="D70:E70"/>
    <mergeCell ref="D71:E71"/>
    <mergeCell ref="D66:E66"/>
    <mergeCell ref="D67:E67"/>
    <mergeCell ref="D59:E59"/>
    <mergeCell ref="D55:E55"/>
    <mergeCell ref="D56:E56"/>
    <mergeCell ref="D57:E57"/>
    <mergeCell ref="D62:E62"/>
    <mergeCell ref="D68:E68"/>
    <mergeCell ref="D69:E69"/>
    <mergeCell ref="D8:D10"/>
    <mergeCell ref="D19:D21"/>
    <mergeCell ref="A30:A51"/>
    <mergeCell ref="B30:B51"/>
    <mergeCell ref="C30:C40"/>
    <mergeCell ref="D30:D32"/>
    <mergeCell ref="G30:G51"/>
    <mergeCell ref="D40:E40"/>
    <mergeCell ref="C41:C51"/>
    <mergeCell ref="D41:D43"/>
    <mergeCell ref="D50:E50"/>
    <mergeCell ref="D51:E51"/>
    <mergeCell ref="D14:E14"/>
    <mergeCell ref="D15:E15"/>
    <mergeCell ref="D18:E18"/>
    <mergeCell ref="D44:E44"/>
    <mergeCell ref="D45:E45"/>
    <mergeCell ref="D36:E36"/>
    <mergeCell ref="D37:E37"/>
    <mergeCell ref="D39:E39"/>
    <mergeCell ref="D46:E46"/>
    <mergeCell ref="D47:E47"/>
    <mergeCell ref="D48:E48"/>
    <mergeCell ref="D49:E49"/>
    <mergeCell ref="A1:E1"/>
    <mergeCell ref="A2:E2"/>
    <mergeCell ref="A3:G3"/>
    <mergeCell ref="A4:E5"/>
    <mergeCell ref="G4:G5"/>
    <mergeCell ref="A6:D6"/>
    <mergeCell ref="G8:G29"/>
    <mergeCell ref="C19:C29"/>
    <mergeCell ref="D22:E22"/>
    <mergeCell ref="D23:E23"/>
    <mergeCell ref="D24:E24"/>
    <mergeCell ref="D25:E25"/>
    <mergeCell ref="D26:E26"/>
    <mergeCell ref="D27:E27"/>
    <mergeCell ref="D28:E28"/>
    <mergeCell ref="D29:E29"/>
    <mergeCell ref="A8:A29"/>
    <mergeCell ref="B8:B29"/>
    <mergeCell ref="C8:C18"/>
    <mergeCell ref="D11:E11"/>
    <mergeCell ref="D12:E12"/>
    <mergeCell ref="D17:E17"/>
    <mergeCell ref="D16:E16"/>
    <mergeCell ref="D13:E13"/>
    <mergeCell ref="D38:E38"/>
    <mergeCell ref="D33:E33"/>
    <mergeCell ref="D34:E34"/>
    <mergeCell ref="D35:E35"/>
    <mergeCell ref="D58:E58"/>
    <mergeCell ref="D104:E104"/>
    <mergeCell ref="D105:E105"/>
    <mergeCell ref="D106:E106"/>
    <mergeCell ref="D88:E88"/>
    <mergeCell ref="D89:E89"/>
    <mergeCell ref="D78:E78"/>
    <mergeCell ref="D79:E79"/>
    <mergeCell ref="D99:E99"/>
    <mergeCell ref="D102:E102"/>
    <mergeCell ref="D103:E103"/>
    <mergeCell ref="D96:D98"/>
    <mergeCell ref="D52:D54"/>
    <mergeCell ref="D74:D76"/>
    <mergeCell ref="D100:E100"/>
    <mergeCell ref="D101:E101"/>
    <mergeCell ref="A52:A73"/>
    <mergeCell ref="D92:E92"/>
    <mergeCell ref="D93:E93"/>
    <mergeCell ref="D94:E94"/>
    <mergeCell ref="D95:E95"/>
    <mergeCell ref="D72:E72"/>
    <mergeCell ref="D73:E73"/>
    <mergeCell ref="D77:E77"/>
    <mergeCell ref="D82:E82"/>
    <mergeCell ref="D83:E83"/>
    <mergeCell ref="D84:E84"/>
    <mergeCell ref="B52:B73"/>
    <mergeCell ref="C52:C62"/>
    <mergeCell ref="A74:A95"/>
    <mergeCell ref="B74:B95"/>
    <mergeCell ref="C74:C84"/>
    <mergeCell ref="G118:G139"/>
    <mergeCell ref="D121:E121"/>
    <mergeCell ref="D128:E128"/>
    <mergeCell ref="D122:E122"/>
    <mergeCell ref="D112:E112"/>
    <mergeCell ref="D113:E113"/>
    <mergeCell ref="D114:E114"/>
    <mergeCell ref="D115:E115"/>
    <mergeCell ref="D116:E116"/>
    <mergeCell ref="D117:E117"/>
    <mergeCell ref="D127:E127"/>
    <mergeCell ref="D126:E126"/>
    <mergeCell ref="D123:E123"/>
    <mergeCell ref="D124:E124"/>
    <mergeCell ref="D125:E125"/>
    <mergeCell ref="A96:A117"/>
    <mergeCell ref="B96:B117"/>
    <mergeCell ref="C96:C106"/>
    <mergeCell ref="C107:C117"/>
    <mergeCell ref="A118:A139"/>
    <mergeCell ref="B118:B139"/>
    <mergeCell ref="C118:C128"/>
    <mergeCell ref="C129:C139"/>
    <mergeCell ref="D129:D131"/>
    <mergeCell ref="D132:E132"/>
    <mergeCell ref="D133:E133"/>
    <mergeCell ref="D134:E134"/>
    <mergeCell ref="D135:E135"/>
    <mergeCell ref="D136:E136"/>
    <mergeCell ref="D137:E137"/>
    <mergeCell ref="D138:E138"/>
    <mergeCell ref="D139:E139"/>
    <mergeCell ref="D118:D120"/>
    <mergeCell ref="D147:E147"/>
    <mergeCell ref="A140:A161"/>
    <mergeCell ref="B140:B161"/>
    <mergeCell ref="C140:C150"/>
    <mergeCell ref="D154:E154"/>
    <mergeCell ref="D155:E155"/>
    <mergeCell ref="D156:E156"/>
    <mergeCell ref="D157:E157"/>
    <mergeCell ref="D158:E158"/>
    <mergeCell ref="D159:E159"/>
    <mergeCell ref="D188:E188"/>
    <mergeCell ref="D189:E189"/>
    <mergeCell ref="A184:A205"/>
    <mergeCell ref="B184:B205"/>
    <mergeCell ref="C184:C194"/>
    <mergeCell ref="D184:D186"/>
    <mergeCell ref="D168:E168"/>
    <mergeCell ref="D169:E169"/>
    <mergeCell ref="D172:E172"/>
    <mergeCell ref="D176:E176"/>
    <mergeCell ref="D177:E177"/>
    <mergeCell ref="D178:E178"/>
    <mergeCell ref="D202:E202"/>
    <mergeCell ref="D187:E187"/>
    <mergeCell ref="D179:E179"/>
    <mergeCell ref="D182:E182"/>
    <mergeCell ref="D183:E183"/>
    <mergeCell ref="D192:E192"/>
    <mergeCell ref="D193:E193"/>
    <mergeCell ref="D194:E194"/>
    <mergeCell ref="D198:E198"/>
    <mergeCell ref="A162:A183"/>
    <mergeCell ref="B162:B183"/>
    <mergeCell ref="C162:C172"/>
    <mergeCell ref="D213:E213"/>
    <mergeCell ref="D214:E214"/>
    <mergeCell ref="D215:E215"/>
    <mergeCell ref="D216:E216"/>
    <mergeCell ref="D228:D230"/>
    <mergeCell ref="G228:G249"/>
    <mergeCell ref="D231:E231"/>
    <mergeCell ref="D239:D241"/>
    <mergeCell ref="D223:E223"/>
    <mergeCell ref="D224:E224"/>
    <mergeCell ref="D225:E225"/>
    <mergeCell ref="D226:E226"/>
    <mergeCell ref="D222:E222"/>
    <mergeCell ref="D227:E227"/>
    <mergeCell ref="A228:A249"/>
    <mergeCell ref="B228:B249"/>
    <mergeCell ref="C228:C238"/>
    <mergeCell ref="C239:C249"/>
    <mergeCell ref="D232:E232"/>
    <mergeCell ref="D233:E233"/>
    <mergeCell ref="D234:E234"/>
    <mergeCell ref="D235:E235"/>
    <mergeCell ref="D236:E236"/>
    <mergeCell ref="D237:E237"/>
    <mergeCell ref="D238:E238"/>
    <mergeCell ref="D245:E245"/>
    <mergeCell ref="D246:E246"/>
    <mergeCell ref="D247:E247"/>
    <mergeCell ref="C250:C260"/>
    <mergeCell ref="D250:D252"/>
    <mergeCell ref="D248:E248"/>
    <mergeCell ref="D249:E249"/>
    <mergeCell ref="D242:E242"/>
    <mergeCell ref="D243:E243"/>
    <mergeCell ref="D244:E244"/>
    <mergeCell ref="D253:E253"/>
    <mergeCell ref="D254:E254"/>
    <mergeCell ref="D255:E255"/>
    <mergeCell ref="D256:E256"/>
    <mergeCell ref="D257:E257"/>
    <mergeCell ref="D258:E258"/>
    <mergeCell ref="D282:E282"/>
    <mergeCell ref="D267:E267"/>
    <mergeCell ref="D259:E259"/>
    <mergeCell ref="D275:E275"/>
    <mergeCell ref="D276:E276"/>
    <mergeCell ref="D277:E277"/>
    <mergeCell ref="D278:E278"/>
    <mergeCell ref="D279:E279"/>
    <mergeCell ref="D287:E287"/>
    <mergeCell ref="D286:E286"/>
    <mergeCell ref="A294:A315"/>
    <mergeCell ref="D288:E288"/>
    <mergeCell ref="D289:E289"/>
    <mergeCell ref="D302:E302"/>
    <mergeCell ref="D303:E303"/>
    <mergeCell ref="D304:E304"/>
    <mergeCell ref="D292:E292"/>
    <mergeCell ref="D293:E293"/>
    <mergeCell ref="D308:E308"/>
    <mergeCell ref="D309:E309"/>
    <mergeCell ref="D297:E297"/>
    <mergeCell ref="D298:E298"/>
    <mergeCell ref="D299:E299"/>
    <mergeCell ref="B294:B315"/>
    <mergeCell ref="C294:C304"/>
    <mergeCell ref="D294:D296"/>
  </mergeCells>
  <phoneticPr fontId="10" type="noConversion"/>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theme="2"/>
  </sheetPr>
  <dimension ref="A1:J108"/>
  <sheetViews>
    <sheetView showGridLines="0" zoomScale="80" zoomScaleNormal="80" workbookViewId="0">
      <pane xSplit="9" ySplit="6" topLeftCell="J7" activePane="bottomRight" state="frozen"/>
      <selection sqref="A1:D1"/>
      <selection pane="topRight" sqref="A1:D1"/>
      <selection pane="bottomLeft" sqref="A1:D1"/>
      <selection pane="bottomRight" sqref="A1:E1"/>
    </sheetView>
  </sheetViews>
  <sheetFormatPr defaultRowHeight="15" outlineLevelRow="2"/>
  <cols>
    <col min="1" max="1" width="30.7109375" customWidth="1"/>
    <col min="2" max="8" width="25.7109375" customWidth="1"/>
    <col min="9" max="9" width="20.7109375" customWidth="1"/>
  </cols>
  <sheetData>
    <row r="1" spans="1:10">
      <c r="A1" s="915" t="s">
        <v>737</v>
      </c>
      <c r="B1" s="915"/>
      <c r="C1" s="915"/>
      <c r="D1" s="915"/>
      <c r="E1" s="915"/>
      <c r="F1" s="241"/>
      <c r="G1" s="240"/>
      <c r="H1" s="240"/>
      <c r="I1" s="240"/>
      <c r="J1" s="161"/>
    </row>
    <row r="2" spans="1:10">
      <c r="A2" s="915" t="s">
        <v>251</v>
      </c>
      <c r="B2" s="915"/>
      <c r="C2" s="915"/>
      <c r="D2" s="915"/>
      <c r="E2" s="915"/>
      <c r="F2" s="241"/>
      <c r="G2" s="240"/>
      <c r="H2" s="240"/>
      <c r="I2" s="240"/>
      <c r="J2" s="161"/>
    </row>
    <row r="3" spans="1:10" ht="15.75" thickBot="1">
      <c r="A3" s="916"/>
      <c r="B3" s="916"/>
      <c r="C3" s="916"/>
      <c r="D3" s="916"/>
      <c r="E3" s="916"/>
      <c r="F3" s="916"/>
      <c r="G3" s="916"/>
      <c r="H3" s="916"/>
      <c r="I3" s="916"/>
    </row>
    <row r="4" spans="1:10" ht="21" customHeight="1">
      <c r="A4" s="917" t="s">
        <v>101</v>
      </c>
      <c r="B4" s="918"/>
      <c r="C4" s="918"/>
      <c r="D4" s="918"/>
      <c r="E4" s="918"/>
      <c r="F4" s="918"/>
      <c r="G4" s="918"/>
      <c r="H4" s="918"/>
      <c r="I4" s="923" t="s">
        <v>1042</v>
      </c>
    </row>
    <row r="5" spans="1:10" ht="21" customHeight="1" thickBot="1">
      <c r="A5" s="920"/>
      <c r="B5" s="921"/>
      <c r="C5" s="921"/>
      <c r="D5" s="921"/>
      <c r="E5" s="921"/>
      <c r="F5" s="921"/>
      <c r="G5" s="921"/>
      <c r="H5" s="921"/>
      <c r="I5" s="924"/>
    </row>
    <row r="6" spans="1:10" ht="15.75" thickBot="1">
      <c r="A6" s="1099" t="str">
        <f>Obsah!A3</f>
        <v>Informace platné k datu</v>
      </c>
      <c r="B6" s="1462"/>
      <c r="C6" s="1462"/>
      <c r="D6" s="1375"/>
      <c r="E6" s="254" t="str">
        <f>Obsah!C3</f>
        <v>(31/12/2015)</v>
      </c>
      <c r="F6" s="254"/>
      <c r="G6" s="615"/>
      <c r="H6" s="614"/>
      <c r="I6" s="265"/>
    </row>
    <row r="7" spans="1:10" ht="30" customHeight="1" thickBot="1">
      <c r="A7" s="1607" t="s">
        <v>1213</v>
      </c>
      <c r="B7" s="1608"/>
      <c r="C7" s="1608"/>
      <c r="D7" s="1608"/>
      <c r="E7" s="1608"/>
      <c r="F7" s="1608"/>
      <c r="G7" s="1608"/>
      <c r="H7" s="1609"/>
      <c r="I7" s="798" t="s">
        <v>803</v>
      </c>
    </row>
    <row r="8" spans="1:10" ht="30" hidden="1" customHeight="1" outlineLevel="1">
      <c r="A8" s="1591" t="s">
        <v>157</v>
      </c>
      <c r="B8" s="1592"/>
      <c r="C8" s="1592"/>
      <c r="D8" s="1592"/>
      <c r="E8" s="1592"/>
      <c r="F8" s="1592"/>
      <c r="G8" s="1592"/>
      <c r="H8" s="1593"/>
      <c r="I8" s="900" t="s">
        <v>803</v>
      </c>
    </row>
    <row r="9" spans="1:10" ht="30" hidden="1" customHeight="1" outlineLevel="1">
      <c r="A9" s="1470" t="s">
        <v>162</v>
      </c>
      <c r="B9" s="1471"/>
      <c r="C9" s="1471"/>
      <c r="D9" s="1471"/>
      <c r="E9" s="1471"/>
      <c r="F9" s="1471"/>
      <c r="G9" s="1471"/>
      <c r="H9" s="1471"/>
      <c r="I9" s="901"/>
    </row>
    <row r="10" spans="1:10" hidden="1" outlineLevel="1">
      <c r="A10" s="1582" t="s">
        <v>160</v>
      </c>
      <c r="B10" s="1472"/>
      <c r="C10" s="1472"/>
      <c r="D10" s="1472"/>
      <c r="E10" s="1472" t="s">
        <v>161</v>
      </c>
      <c r="F10" s="1472"/>
      <c r="G10" s="1472"/>
      <c r="H10" s="1485"/>
      <c r="I10" s="901"/>
    </row>
    <row r="11" spans="1:10" ht="30" hidden="1" customHeight="1" outlineLevel="1">
      <c r="A11" s="799" t="s">
        <v>159</v>
      </c>
      <c r="B11" s="793" t="s">
        <v>167</v>
      </c>
      <c r="C11" s="800" t="s">
        <v>158</v>
      </c>
      <c r="D11" s="793" t="s">
        <v>167</v>
      </c>
      <c r="E11" s="800" t="s">
        <v>159</v>
      </c>
      <c r="F11" s="793" t="s">
        <v>167</v>
      </c>
      <c r="G11" s="800" t="s">
        <v>158</v>
      </c>
      <c r="H11" s="800" t="s">
        <v>169</v>
      </c>
      <c r="I11" s="901"/>
    </row>
    <row r="12" spans="1:10" hidden="1" outlineLevel="1">
      <c r="A12" s="81"/>
      <c r="B12" s="33"/>
      <c r="C12" s="33"/>
      <c r="D12" s="33"/>
      <c r="E12" s="10"/>
      <c r="F12" s="33"/>
      <c r="G12" s="33"/>
      <c r="H12" s="39"/>
      <c r="I12" s="901"/>
    </row>
    <row r="13" spans="1:10" hidden="1" outlineLevel="1">
      <c r="A13" s="81"/>
      <c r="B13" s="33"/>
      <c r="C13" s="33"/>
      <c r="D13" s="33"/>
      <c r="E13" s="10"/>
      <c r="F13" s="33"/>
      <c r="G13" s="33"/>
      <c r="H13" s="39"/>
      <c r="I13" s="901"/>
    </row>
    <row r="14" spans="1:10" hidden="1" outlineLevel="1">
      <c r="A14" s="81"/>
      <c r="B14" s="33"/>
      <c r="C14" s="33"/>
      <c r="D14" s="33"/>
      <c r="E14" s="10"/>
      <c r="F14" s="33"/>
      <c r="G14" s="33"/>
      <c r="H14" s="39"/>
      <c r="I14" s="901"/>
    </row>
    <row r="15" spans="1:10" hidden="1" outlineLevel="1">
      <c r="A15" s="81"/>
      <c r="B15" s="33"/>
      <c r="C15" s="33"/>
      <c r="D15" s="33"/>
      <c r="E15" s="10"/>
      <c r="F15" s="33"/>
      <c r="G15" s="33"/>
      <c r="H15" s="39"/>
      <c r="I15" s="901"/>
    </row>
    <row r="16" spans="1:10" ht="15.75" hidden="1" outlineLevel="1" thickBot="1">
      <c r="A16" s="82"/>
      <c r="B16" s="46"/>
      <c r="C16" s="46"/>
      <c r="D16" s="46"/>
      <c r="E16" s="12"/>
      <c r="F16" s="46"/>
      <c r="G16" s="46"/>
      <c r="H16" s="47"/>
      <c r="I16" s="937"/>
    </row>
    <row r="17" spans="1:9" hidden="1" outlineLevel="2">
      <c r="A17" s="83"/>
      <c r="B17" s="84"/>
      <c r="C17" s="84"/>
      <c r="D17" s="84"/>
      <c r="E17" s="11"/>
      <c r="F17" s="84"/>
      <c r="G17" s="84"/>
      <c r="H17" s="85"/>
      <c r="I17" s="900" t="s">
        <v>803</v>
      </c>
    </row>
    <row r="18" spans="1:9" hidden="1" outlineLevel="2">
      <c r="A18" s="81"/>
      <c r="B18" s="33"/>
      <c r="C18" s="33"/>
      <c r="D18" s="33"/>
      <c r="E18" s="10"/>
      <c r="F18" s="33"/>
      <c r="G18" s="33"/>
      <c r="H18" s="39"/>
      <c r="I18" s="901"/>
    </row>
    <row r="19" spans="1:9" hidden="1" outlineLevel="2">
      <c r="A19" s="81"/>
      <c r="B19" s="33"/>
      <c r="C19" s="33"/>
      <c r="D19" s="33"/>
      <c r="E19" s="10"/>
      <c r="F19" s="33"/>
      <c r="G19" s="33"/>
      <c r="H19" s="39"/>
      <c r="I19" s="901"/>
    </row>
    <row r="20" spans="1:9" hidden="1" outlineLevel="2">
      <c r="A20" s="81"/>
      <c r="B20" s="33"/>
      <c r="C20" s="33"/>
      <c r="D20" s="33"/>
      <c r="E20" s="10"/>
      <c r="F20" s="33"/>
      <c r="G20" s="33"/>
      <c r="H20" s="39"/>
      <c r="I20" s="901"/>
    </row>
    <row r="21" spans="1:9" hidden="1" outlineLevel="2">
      <c r="A21" s="81"/>
      <c r="B21" s="33"/>
      <c r="C21" s="33"/>
      <c r="D21" s="33"/>
      <c r="E21" s="10"/>
      <c r="F21" s="33"/>
      <c r="G21" s="33"/>
      <c r="H21" s="39"/>
      <c r="I21" s="901"/>
    </row>
    <row r="22" spans="1:9" hidden="1" outlineLevel="2">
      <c r="A22" s="81"/>
      <c r="B22" s="33"/>
      <c r="C22" s="33"/>
      <c r="D22" s="33"/>
      <c r="E22" s="10"/>
      <c r="F22" s="33"/>
      <c r="G22" s="33"/>
      <c r="H22" s="39"/>
      <c r="I22" s="901"/>
    </row>
    <row r="23" spans="1:9" hidden="1" outlineLevel="2">
      <c r="A23" s="81"/>
      <c r="B23" s="33"/>
      <c r="C23" s="33"/>
      <c r="D23" s="33"/>
      <c r="E23" s="10"/>
      <c r="F23" s="33"/>
      <c r="G23" s="33"/>
      <c r="H23" s="39"/>
      <c r="I23" s="901"/>
    </row>
    <row r="24" spans="1:9" hidden="1" outlineLevel="2">
      <c r="A24" s="31"/>
      <c r="B24" s="10"/>
      <c r="C24" s="10"/>
      <c r="D24" s="10"/>
      <c r="E24" s="10"/>
      <c r="F24" s="33"/>
      <c r="G24" s="33"/>
      <c r="H24" s="39"/>
      <c r="I24" s="901"/>
    </row>
    <row r="25" spans="1:9" hidden="1" outlineLevel="2">
      <c r="A25" s="31"/>
      <c r="B25" s="10"/>
      <c r="C25" s="10"/>
      <c r="D25" s="10"/>
      <c r="E25" s="10"/>
      <c r="F25" s="33"/>
      <c r="G25" s="33"/>
      <c r="H25" s="39"/>
      <c r="I25" s="901"/>
    </row>
    <row r="26" spans="1:9" ht="15.75" hidden="1" outlineLevel="2" thickBot="1">
      <c r="A26" s="32"/>
      <c r="B26" s="12"/>
      <c r="C26" s="12"/>
      <c r="D26" s="12"/>
      <c r="E26" s="12"/>
      <c r="F26" s="46"/>
      <c r="G26" s="46"/>
      <c r="H26" s="47"/>
      <c r="I26" s="937"/>
    </row>
    <row r="27" spans="1:9" ht="30" hidden="1" customHeight="1" outlineLevel="1" collapsed="1">
      <c r="A27" s="1591" t="s">
        <v>171</v>
      </c>
      <c r="B27" s="1592"/>
      <c r="C27" s="1592"/>
      <c r="D27" s="1592"/>
      <c r="E27" s="1592"/>
      <c r="F27" s="1592"/>
      <c r="G27" s="1592"/>
      <c r="H27" s="1593"/>
      <c r="I27" s="900" t="s">
        <v>803</v>
      </c>
    </row>
    <row r="28" spans="1:9" ht="30" hidden="1" customHeight="1" outlineLevel="1">
      <c r="A28" s="1470" t="s">
        <v>162</v>
      </c>
      <c r="B28" s="1471"/>
      <c r="C28" s="1471"/>
      <c r="D28" s="1471"/>
      <c r="E28" s="1471"/>
      <c r="F28" s="1471"/>
      <c r="G28" s="1471"/>
      <c r="H28" s="1471"/>
      <c r="I28" s="901"/>
    </row>
    <row r="29" spans="1:9" hidden="1" outlineLevel="1">
      <c r="A29" s="1582" t="s">
        <v>160</v>
      </c>
      <c r="B29" s="1472"/>
      <c r="C29" s="1472"/>
      <c r="D29" s="1472"/>
      <c r="E29" s="1472" t="s">
        <v>161</v>
      </c>
      <c r="F29" s="1472"/>
      <c r="G29" s="1472"/>
      <c r="H29" s="1485"/>
      <c r="I29" s="901"/>
    </row>
    <row r="30" spans="1:9" ht="30" hidden="1" customHeight="1" outlineLevel="1">
      <c r="A30" s="799" t="s">
        <v>159</v>
      </c>
      <c r="B30" s="793" t="s">
        <v>167</v>
      </c>
      <c r="C30" s="800" t="s">
        <v>158</v>
      </c>
      <c r="D30" s="793" t="s">
        <v>167</v>
      </c>
      <c r="E30" s="800" t="s">
        <v>159</v>
      </c>
      <c r="F30" s="793" t="s">
        <v>167</v>
      </c>
      <c r="G30" s="800" t="s">
        <v>158</v>
      </c>
      <c r="H30" s="800" t="s">
        <v>169</v>
      </c>
      <c r="I30" s="901"/>
    </row>
    <row r="31" spans="1:9" hidden="1" outlineLevel="1">
      <c r="A31" s="81"/>
      <c r="B31" s="33"/>
      <c r="C31" s="33"/>
      <c r="D31" s="33"/>
      <c r="E31" s="33"/>
      <c r="F31" s="33"/>
      <c r="G31" s="33"/>
      <c r="H31" s="39"/>
      <c r="I31" s="901"/>
    </row>
    <row r="32" spans="1:9" hidden="1" outlineLevel="1">
      <c r="A32" s="81"/>
      <c r="B32" s="33"/>
      <c r="C32" s="33"/>
      <c r="D32" s="33"/>
      <c r="E32" s="33"/>
      <c r="F32" s="33"/>
      <c r="G32" s="33"/>
      <c r="H32" s="39"/>
      <c r="I32" s="901"/>
    </row>
    <row r="33" spans="1:9" hidden="1" outlineLevel="1">
      <c r="A33" s="81"/>
      <c r="B33" s="33"/>
      <c r="C33" s="33"/>
      <c r="D33" s="33"/>
      <c r="E33" s="33"/>
      <c r="F33" s="33"/>
      <c r="G33" s="33"/>
      <c r="H33" s="39"/>
      <c r="I33" s="901"/>
    </row>
    <row r="34" spans="1:9" hidden="1" outlineLevel="1">
      <c r="A34" s="81"/>
      <c r="B34" s="33"/>
      <c r="C34" s="33"/>
      <c r="D34" s="33"/>
      <c r="E34" s="33"/>
      <c r="F34" s="33"/>
      <c r="G34" s="33"/>
      <c r="H34" s="39"/>
      <c r="I34" s="901"/>
    </row>
    <row r="35" spans="1:9" ht="15.75" hidden="1" outlineLevel="1" thickBot="1">
      <c r="A35" s="79"/>
      <c r="B35" s="80"/>
      <c r="C35" s="80"/>
      <c r="D35" s="80"/>
      <c r="E35" s="80"/>
      <c r="F35" s="80"/>
      <c r="G35" s="80"/>
      <c r="H35" s="86"/>
      <c r="I35" s="937"/>
    </row>
    <row r="36" spans="1:9" hidden="1" outlineLevel="2">
      <c r="A36" s="76"/>
      <c r="B36" s="77"/>
      <c r="C36" s="77"/>
      <c r="D36" s="77"/>
      <c r="E36" s="77"/>
      <c r="F36" s="77"/>
      <c r="G36" s="77"/>
      <c r="H36" s="87"/>
      <c r="I36" s="900" t="s">
        <v>803</v>
      </c>
    </row>
    <row r="37" spans="1:9" hidden="1" outlineLevel="2">
      <c r="A37" s="78"/>
      <c r="B37" s="72"/>
      <c r="C37" s="72"/>
      <c r="D37" s="72"/>
      <c r="E37" s="72"/>
      <c r="F37" s="72"/>
      <c r="G37" s="72"/>
      <c r="H37" s="88"/>
      <c r="I37" s="901"/>
    </row>
    <row r="38" spans="1:9" hidden="1" outlineLevel="2">
      <c r="A38" s="78"/>
      <c r="B38" s="72"/>
      <c r="C38" s="72"/>
      <c r="D38" s="72"/>
      <c r="E38" s="72"/>
      <c r="F38" s="72"/>
      <c r="G38" s="72"/>
      <c r="H38" s="88"/>
      <c r="I38" s="901"/>
    </row>
    <row r="39" spans="1:9" hidden="1" outlineLevel="2">
      <c r="A39" s="78"/>
      <c r="B39" s="72"/>
      <c r="C39" s="72"/>
      <c r="D39" s="72"/>
      <c r="E39" s="72"/>
      <c r="F39" s="72"/>
      <c r="G39" s="72"/>
      <c r="H39" s="88"/>
      <c r="I39" s="901"/>
    </row>
    <row r="40" spans="1:9" hidden="1" outlineLevel="2">
      <c r="A40" s="78"/>
      <c r="B40" s="72"/>
      <c r="C40" s="72"/>
      <c r="D40" s="72"/>
      <c r="E40" s="72"/>
      <c r="F40" s="72"/>
      <c r="G40" s="72"/>
      <c r="H40" s="88"/>
      <c r="I40" s="901"/>
    </row>
    <row r="41" spans="1:9" hidden="1" outlineLevel="2">
      <c r="A41" s="78"/>
      <c r="B41" s="72"/>
      <c r="C41" s="72"/>
      <c r="D41" s="72"/>
      <c r="E41" s="72"/>
      <c r="F41" s="72"/>
      <c r="G41" s="72"/>
      <c r="H41" s="88"/>
      <c r="I41" s="901"/>
    </row>
    <row r="42" spans="1:9" hidden="1" outlineLevel="2">
      <c r="A42" s="78"/>
      <c r="B42" s="72"/>
      <c r="C42" s="72"/>
      <c r="D42" s="72"/>
      <c r="E42" s="72"/>
      <c r="F42" s="72"/>
      <c r="G42" s="72"/>
      <c r="H42" s="88"/>
      <c r="I42" s="901"/>
    </row>
    <row r="43" spans="1:9" hidden="1" outlineLevel="2">
      <c r="A43" s="78"/>
      <c r="B43" s="72"/>
      <c r="C43" s="72"/>
      <c r="D43" s="72"/>
      <c r="E43" s="72"/>
      <c r="F43" s="72"/>
      <c r="G43" s="72"/>
      <c r="H43" s="88"/>
      <c r="I43" s="901"/>
    </row>
    <row r="44" spans="1:9" hidden="1" outlineLevel="2">
      <c r="A44" s="78"/>
      <c r="B44" s="72"/>
      <c r="C44" s="72"/>
      <c r="D44" s="72"/>
      <c r="E44" s="72"/>
      <c r="F44" s="72"/>
      <c r="G44" s="72"/>
      <c r="H44" s="88"/>
      <c r="I44" s="901"/>
    </row>
    <row r="45" spans="1:9" ht="15.75" hidden="1" outlineLevel="2" thickBot="1">
      <c r="A45" s="79"/>
      <c r="B45" s="80"/>
      <c r="C45" s="80"/>
      <c r="D45" s="80"/>
      <c r="E45" s="80"/>
      <c r="F45" s="80"/>
      <c r="G45" s="80"/>
      <c r="H45" s="86"/>
      <c r="I45" s="937"/>
    </row>
    <row r="46" spans="1:9" hidden="1" outlineLevel="1" collapsed="1">
      <c r="A46" s="1579" t="s">
        <v>164</v>
      </c>
      <c r="B46" s="1511"/>
      <c r="C46" s="1511"/>
      <c r="D46" s="1511"/>
      <c r="E46" s="1511" t="s">
        <v>165</v>
      </c>
      <c r="F46" s="1511"/>
      <c r="G46" s="1511"/>
      <c r="H46" s="1484"/>
      <c r="I46" s="900" t="s">
        <v>804</v>
      </c>
    </row>
    <row r="47" spans="1:9" ht="30" hidden="1" customHeight="1" outlineLevel="1">
      <c r="A47" s="1582" t="s">
        <v>170</v>
      </c>
      <c r="B47" s="1472" t="s">
        <v>163</v>
      </c>
      <c r="C47" s="1580" t="s">
        <v>166</v>
      </c>
      <c r="D47" s="1580"/>
      <c r="E47" s="1472" t="s">
        <v>170</v>
      </c>
      <c r="F47" s="1472" t="s">
        <v>163</v>
      </c>
      <c r="G47" s="1580" t="s">
        <v>166</v>
      </c>
      <c r="H47" s="1581"/>
      <c r="I47" s="901"/>
    </row>
    <row r="48" spans="1:9" ht="30" hidden="1" customHeight="1" outlineLevel="1">
      <c r="A48" s="1582"/>
      <c r="B48" s="1472"/>
      <c r="C48" s="793" t="s">
        <v>168</v>
      </c>
      <c r="D48" s="793" t="s">
        <v>167</v>
      </c>
      <c r="E48" s="1472"/>
      <c r="F48" s="1472"/>
      <c r="G48" s="793" t="s">
        <v>168</v>
      </c>
      <c r="H48" s="800" t="s">
        <v>167</v>
      </c>
      <c r="I48" s="901"/>
    </row>
    <row r="49" spans="1:9" hidden="1" outlineLevel="1">
      <c r="A49" s="20"/>
      <c r="B49" s="21"/>
      <c r="C49" s="21"/>
      <c r="D49" s="21"/>
      <c r="E49" s="21"/>
      <c r="F49" s="21"/>
      <c r="G49" s="21"/>
      <c r="H49" s="89"/>
      <c r="I49" s="901"/>
    </row>
    <row r="50" spans="1:9" hidden="1" outlineLevel="1">
      <c r="A50" s="6"/>
      <c r="B50" s="5"/>
      <c r="C50" s="5"/>
      <c r="D50" s="5"/>
      <c r="E50" s="5"/>
      <c r="F50" s="5"/>
      <c r="G50" s="5"/>
      <c r="H50" s="67"/>
      <c r="I50" s="901"/>
    </row>
    <row r="51" spans="1:9" hidden="1" outlineLevel="1">
      <c r="A51" s="6"/>
      <c r="B51" s="5"/>
      <c r="C51" s="5"/>
      <c r="D51" s="5"/>
      <c r="E51" s="5"/>
      <c r="F51" s="5"/>
      <c r="G51" s="5"/>
      <c r="H51" s="67"/>
      <c r="I51" s="901"/>
    </row>
    <row r="52" spans="1:9" hidden="1" outlineLevel="1">
      <c r="A52" s="6"/>
      <c r="B52" s="5"/>
      <c r="C52" s="5"/>
      <c r="D52" s="5"/>
      <c r="E52" s="5"/>
      <c r="F52" s="5"/>
      <c r="G52" s="5"/>
      <c r="H52" s="67"/>
      <c r="I52" s="901"/>
    </row>
    <row r="53" spans="1:9" ht="15.75" hidden="1" outlineLevel="1" thickBot="1">
      <c r="A53" s="74"/>
      <c r="B53" s="75"/>
      <c r="C53" s="75"/>
      <c r="D53" s="75"/>
      <c r="E53" s="75"/>
      <c r="F53" s="75"/>
      <c r="G53" s="75"/>
      <c r="H53" s="90"/>
      <c r="I53" s="937"/>
    </row>
    <row r="54" spans="1:9" hidden="1" outlineLevel="2">
      <c r="A54" s="20"/>
      <c r="B54" s="21"/>
      <c r="C54" s="21"/>
      <c r="D54" s="21"/>
      <c r="E54" s="21"/>
      <c r="F54" s="21"/>
      <c r="G54" s="21"/>
      <c r="H54" s="89"/>
      <c r="I54" s="900" t="s">
        <v>804</v>
      </c>
    </row>
    <row r="55" spans="1:9" hidden="1" outlineLevel="2">
      <c r="A55" s="6"/>
      <c r="B55" s="5"/>
      <c r="C55" s="5"/>
      <c r="D55" s="5"/>
      <c r="E55" s="5"/>
      <c r="F55" s="5"/>
      <c r="G55" s="5"/>
      <c r="H55" s="67"/>
      <c r="I55" s="901"/>
    </row>
    <row r="56" spans="1:9" hidden="1" outlineLevel="2">
      <c r="A56" s="6"/>
      <c r="B56" s="5"/>
      <c r="C56" s="5"/>
      <c r="D56" s="5"/>
      <c r="E56" s="5"/>
      <c r="F56" s="5"/>
      <c r="G56" s="5"/>
      <c r="H56" s="67"/>
      <c r="I56" s="901"/>
    </row>
    <row r="57" spans="1:9" hidden="1" outlineLevel="2">
      <c r="A57" s="6"/>
      <c r="B57" s="5"/>
      <c r="C57" s="5"/>
      <c r="D57" s="5"/>
      <c r="E57" s="5"/>
      <c r="F57" s="5"/>
      <c r="G57" s="5"/>
      <c r="H57" s="67"/>
      <c r="I57" s="901"/>
    </row>
    <row r="58" spans="1:9" hidden="1" outlineLevel="2">
      <c r="A58" s="6"/>
      <c r="B58" s="5"/>
      <c r="C58" s="5"/>
      <c r="D58" s="5"/>
      <c r="E58" s="5"/>
      <c r="F58" s="5"/>
      <c r="G58" s="5"/>
      <c r="H58" s="67"/>
      <c r="I58" s="901"/>
    </row>
    <row r="59" spans="1:9" hidden="1" outlineLevel="2">
      <c r="A59" s="6"/>
      <c r="B59" s="5"/>
      <c r="C59" s="5"/>
      <c r="D59" s="5"/>
      <c r="E59" s="5"/>
      <c r="F59" s="5"/>
      <c r="G59" s="5"/>
      <c r="H59" s="67"/>
      <c r="I59" s="901"/>
    </row>
    <row r="60" spans="1:9" hidden="1" outlineLevel="2">
      <c r="A60" s="6"/>
      <c r="B60" s="5"/>
      <c r="C60" s="5"/>
      <c r="D60" s="5"/>
      <c r="E60" s="5"/>
      <c r="F60" s="5"/>
      <c r="G60" s="5"/>
      <c r="H60" s="67"/>
      <c r="I60" s="901"/>
    </row>
    <row r="61" spans="1:9" hidden="1" outlineLevel="2">
      <c r="A61" s="6"/>
      <c r="B61" s="5"/>
      <c r="C61" s="5"/>
      <c r="D61" s="5"/>
      <c r="E61" s="5"/>
      <c r="F61" s="5"/>
      <c r="G61" s="5"/>
      <c r="H61" s="67"/>
      <c r="I61" s="901"/>
    </row>
    <row r="62" spans="1:9" hidden="1" outlineLevel="2">
      <c r="A62" s="6"/>
      <c r="B62" s="5"/>
      <c r="C62" s="5"/>
      <c r="D62" s="5"/>
      <c r="E62" s="5"/>
      <c r="F62" s="5"/>
      <c r="G62" s="5"/>
      <c r="H62" s="67"/>
      <c r="I62" s="901"/>
    </row>
    <row r="63" spans="1:9" hidden="1" outlineLevel="2">
      <c r="A63" s="6"/>
      <c r="B63" s="5"/>
      <c r="C63" s="5"/>
      <c r="D63" s="5"/>
      <c r="E63" s="5"/>
      <c r="F63" s="5"/>
      <c r="G63" s="5"/>
      <c r="H63" s="67"/>
      <c r="I63" s="901"/>
    </row>
    <row r="64" spans="1:9" hidden="1" outlineLevel="2">
      <c r="A64" s="6"/>
      <c r="B64" s="5"/>
      <c r="C64" s="5"/>
      <c r="D64" s="5"/>
      <c r="E64" s="5"/>
      <c r="F64" s="5"/>
      <c r="G64" s="5"/>
      <c r="H64" s="67"/>
      <c r="I64" s="901"/>
    </row>
    <row r="65" spans="1:9" hidden="1" outlineLevel="2">
      <c r="A65" s="6"/>
      <c r="B65" s="5"/>
      <c r="C65" s="5"/>
      <c r="D65" s="5"/>
      <c r="E65" s="5"/>
      <c r="F65" s="5"/>
      <c r="G65" s="5"/>
      <c r="H65" s="67"/>
      <c r="I65" s="901"/>
    </row>
    <row r="66" spans="1:9" hidden="1" outlineLevel="2">
      <c r="A66" s="6"/>
      <c r="B66" s="5"/>
      <c r="C66" s="5"/>
      <c r="D66" s="5"/>
      <c r="E66" s="5"/>
      <c r="F66" s="5"/>
      <c r="G66" s="5"/>
      <c r="H66" s="67"/>
      <c r="I66" s="901"/>
    </row>
    <row r="67" spans="1:9" hidden="1" outlineLevel="2">
      <c r="A67" s="6"/>
      <c r="B67" s="5"/>
      <c r="C67" s="5"/>
      <c r="D67" s="5"/>
      <c r="E67" s="5"/>
      <c r="F67" s="5"/>
      <c r="G67" s="5"/>
      <c r="H67" s="67"/>
      <c r="I67" s="901"/>
    </row>
    <row r="68" spans="1:9" ht="15.75" hidden="1" outlineLevel="2" thickBot="1">
      <c r="A68" s="7"/>
      <c r="B68" s="8"/>
      <c r="C68" s="8"/>
      <c r="D68" s="8"/>
      <c r="E68" s="8"/>
      <c r="F68" s="8"/>
      <c r="G68" s="8"/>
      <c r="H68" s="91"/>
      <c r="I68" s="937"/>
    </row>
    <row r="69" spans="1:9" hidden="1" outlineLevel="1" collapsed="1">
      <c r="A69" s="1579" t="s">
        <v>171</v>
      </c>
      <c r="B69" s="1511"/>
      <c r="C69" s="1511"/>
      <c r="D69" s="1511"/>
      <c r="E69" s="1511" t="s">
        <v>157</v>
      </c>
      <c r="F69" s="1511"/>
      <c r="G69" s="1511"/>
      <c r="H69" s="1484"/>
      <c r="I69" s="1193" t="s">
        <v>805</v>
      </c>
    </row>
    <row r="70" spans="1:9" ht="30" hidden="1" customHeight="1" outlineLevel="1">
      <c r="A70" s="1594" t="s">
        <v>172</v>
      </c>
      <c r="B70" s="1583" t="s">
        <v>174</v>
      </c>
      <c r="C70" s="1583" t="s">
        <v>173</v>
      </c>
      <c r="D70" s="1583" t="s">
        <v>175</v>
      </c>
      <c r="E70" s="1472" t="s">
        <v>176</v>
      </c>
      <c r="F70" s="1472"/>
      <c r="G70" s="1472"/>
      <c r="H70" s="1485"/>
      <c r="I70" s="1194"/>
    </row>
    <row r="71" spans="1:9" hidden="1" outlineLevel="1">
      <c r="A71" s="1595"/>
      <c r="B71" s="1584"/>
      <c r="C71" s="1584"/>
      <c r="D71" s="1584"/>
      <c r="E71" s="1472" t="s">
        <v>177</v>
      </c>
      <c r="F71" s="1472"/>
      <c r="G71" s="1472" t="s">
        <v>175</v>
      </c>
      <c r="H71" s="1485"/>
      <c r="I71" s="1194"/>
    </row>
    <row r="72" spans="1:9" hidden="1" outlineLevel="1">
      <c r="A72" s="6"/>
      <c r="B72" s="5"/>
      <c r="C72" s="5"/>
      <c r="D72" s="5"/>
      <c r="E72" s="977"/>
      <c r="F72" s="1587"/>
      <c r="G72" s="1588"/>
      <c r="H72" s="1611"/>
      <c r="I72" s="1194"/>
    </row>
    <row r="73" spans="1:9" ht="15" hidden="1" customHeight="1" outlineLevel="1">
      <c r="A73" s="6"/>
      <c r="B73" s="5"/>
      <c r="C73" s="5"/>
      <c r="D73" s="5"/>
      <c r="E73" s="1588"/>
      <c r="F73" s="1589"/>
      <c r="G73" s="1588"/>
      <c r="H73" s="1611"/>
      <c r="I73" s="1194"/>
    </row>
    <row r="74" spans="1:9" hidden="1" outlineLevel="1">
      <c r="A74" s="6"/>
      <c r="B74" s="5"/>
      <c r="C74" s="5"/>
      <c r="D74" s="5"/>
      <c r="E74" s="1588"/>
      <c r="F74" s="1589"/>
      <c r="G74" s="1588"/>
      <c r="H74" s="1611"/>
      <c r="I74" s="1194"/>
    </row>
    <row r="75" spans="1:9" hidden="1" outlineLevel="1">
      <c r="A75" s="6"/>
      <c r="B75" s="5"/>
      <c r="C75" s="5"/>
      <c r="D75" s="5"/>
      <c r="E75" s="1588"/>
      <c r="F75" s="1589"/>
      <c r="G75" s="1588"/>
      <c r="H75" s="1611"/>
      <c r="I75" s="1194"/>
    </row>
    <row r="76" spans="1:9" ht="15.75" hidden="1" outlineLevel="1" thickBot="1">
      <c r="A76" s="74"/>
      <c r="B76" s="75"/>
      <c r="C76" s="75"/>
      <c r="D76" s="75"/>
      <c r="E76" s="1585"/>
      <c r="F76" s="1586"/>
      <c r="G76" s="1585"/>
      <c r="H76" s="1590"/>
      <c r="I76" s="1212"/>
    </row>
    <row r="77" spans="1:9" hidden="1" outlineLevel="2">
      <c r="A77" s="92"/>
      <c r="B77" s="93"/>
      <c r="C77" s="93"/>
      <c r="D77" s="93"/>
      <c r="E77" s="1604"/>
      <c r="F77" s="1606"/>
      <c r="G77" s="1604"/>
      <c r="H77" s="1605"/>
      <c r="I77" s="900" t="s">
        <v>805</v>
      </c>
    </row>
    <row r="78" spans="1:9" hidden="1" outlineLevel="2">
      <c r="A78" s="94"/>
      <c r="B78" s="95"/>
      <c r="C78" s="95"/>
      <c r="D78" s="95"/>
      <c r="E78" s="1601"/>
      <c r="F78" s="1603"/>
      <c r="G78" s="1601"/>
      <c r="H78" s="1602"/>
      <c r="I78" s="901"/>
    </row>
    <row r="79" spans="1:9" hidden="1" outlineLevel="2">
      <c r="A79" s="94"/>
      <c r="B79" s="95"/>
      <c r="C79" s="95"/>
      <c r="D79" s="95"/>
      <c r="E79" s="1601"/>
      <c r="F79" s="1603"/>
      <c r="G79" s="1601"/>
      <c r="H79" s="1602"/>
      <c r="I79" s="901"/>
    </row>
    <row r="80" spans="1:9" hidden="1" outlineLevel="2">
      <c r="A80" s="94"/>
      <c r="B80" s="95"/>
      <c r="C80" s="95"/>
      <c r="D80" s="95"/>
      <c r="E80" s="1601"/>
      <c r="F80" s="1603"/>
      <c r="G80" s="1601"/>
      <c r="H80" s="1602"/>
      <c r="I80" s="901"/>
    </row>
    <row r="81" spans="1:9" hidden="1" outlineLevel="2">
      <c r="A81" s="94"/>
      <c r="B81" s="95"/>
      <c r="C81" s="95"/>
      <c r="D81" s="95"/>
      <c r="E81" s="1601"/>
      <c r="F81" s="1603"/>
      <c r="G81" s="1601"/>
      <c r="H81" s="1602"/>
      <c r="I81" s="901"/>
    </row>
    <row r="82" spans="1:9" hidden="1" outlineLevel="2">
      <c r="A82" s="94"/>
      <c r="B82" s="95"/>
      <c r="C82" s="95"/>
      <c r="D82" s="95"/>
      <c r="E82" s="1601"/>
      <c r="F82" s="1603"/>
      <c r="G82" s="1601"/>
      <c r="H82" s="1602"/>
      <c r="I82" s="901"/>
    </row>
    <row r="83" spans="1:9" hidden="1" outlineLevel="2">
      <c r="A83" s="94"/>
      <c r="B83" s="95"/>
      <c r="C83" s="95"/>
      <c r="D83" s="95"/>
      <c r="E83" s="1601"/>
      <c r="F83" s="1603"/>
      <c r="G83" s="1601"/>
      <c r="H83" s="1602"/>
      <c r="I83" s="901"/>
    </row>
    <row r="84" spans="1:9" hidden="1" outlineLevel="2">
      <c r="A84" s="94"/>
      <c r="B84" s="95"/>
      <c r="C84" s="95"/>
      <c r="D84" s="95"/>
      <c r="E84" s="1601"/>
      <c r="F84" s="1603"/>
      <c r="G84" s="1601"/>
      <c r="H84" s="1602"/>
      <c r="I84" s="901"/>
    </row>
    <row r="85" spans="1:9" hidden="1" outlineLevel="2">
      <c r="A85" s="94"/>
      <c r="B85" s="95"/>
      <c r="C85" s="95"/>
      <c r="D85" s="95"/>
      <c r="E85" s="1601"/>
      <c r="F85" s="1603"/>
      <c r="G85" s="1601"/>
      <c r="H85" s="1602"/>
      <c r="I85" s="901"/>
    </row>
    <row r="86" spans="1:9" hidden="1" outlineLevel="2">
      <c r="A86" s="94"/>
      <c r="B86" s="95"/>
      <c r="C86" s="95"/>
      <c r="D86" s="95"/>
      <c r="E86" s="1601"/>
      <c r="F86" s="1603"/>
      <c r="G86" s="1601"/>
      <c r="H86" s="1602"/>
      <c r="I86" s="901"/>
    </row>
    <row r="87" spans="1:9" hidden="1" outlineLevel="2">
      <c r="A87" s="94"/>
      <c r="B87" s="95"/>
      <c r="C87" s="95"/>
      <c r="D87" s="95"/>
      <c r="E87" s="1601"/>
      <c r="F87" s="1603"/>
      <c r="G87" s="1601"/>
      <c r="H87" s="1602"/>
      <c r="I87" s="901"/>
    </row>
    <row r="88" spans="1:9" hidden="1" outlineLevel="2">
      <c r="A88" s="94"/>
      <c r="B88" s="95"/>
      <c r="C88" s="95"/>
      <c r="D88" s="95"/>
      <c r="E88" s="1601"/>
      <c r="F88" s="1603"/>
      <c r="G88" s="1601"/>
      <c r="H88" s="1602"/>
      <c r="I88" s="901"/>
    </row>
    <row r="89" spans="1:9" hidden="1" outlineLevel="2">
      <c r="A89" s="94"/>
      <c r="B89" s="95"/>
      <c r="C89" s="95"/>
      <c r="D89" s="95"/>
      <c r="E89" s="1601"/>
      <c r="F89" s="1603"/>
      <c r="G89" s="1601"/>
      <c r="H89" s="1602"/>
      <c r="I89" s="901"/>
    </row>
    <row r="90" spans="1:9" hidden="1" outlineLevel="2">
      <c r="A90" s="94"/>
      <c r="B90" s="95"/>
      <c r="C90" s="95"/>
      <c r="D90" s="95"/>
      <c r="E90" s="1601"/>
      <c r="F90" s="1603"/>
      <c r="G90" s="1601"/>
      <c r="H90" s="1602"/>
      <c r="I90" s="901"/>
    </row>
    <row r="91" spans="1:9" ht="15.75" hidden="1" outlineLevel="2" thickBot="1">
      <c r="A91" s="96"/>
      <c r="B91" s="97"/>
      <c r="C91" s="97"/>
      <c r="D91" s="97"/>
      <c r="E91" s="1597"/>
      <c r="F91" s="1610"/>
      <c r="G91" s="1596"/>
      <c r="H91" s="1597"/>
      <c r="I91" s="937"/>
    </row>
    <row r="92" spans="1:9" hidden="1" outlineLevel="1" collapsed="1">
      <c r="A92" s="1598" t="s">
        <v>178</v>
      </c>
      <c r="B92" s="1599"/>
      <c r="C92" s="1599"/>
      <c r="D92" s="1599"/>
      <c r="E92" s="1599"/>
      <c r="F92" s="1599"/>
      <c r="G92" s="1599"/>
      <c r="H92" s="1600"/>
      <c r="I92" s="900" t="s">
        <v>806</v>
      </c>
    </row>
    <row r="93" spans="1:9" hidden="1" outlineLevel="1">
      <c r="A93" s="351"/>
      <c r="B93" s="352"/>
      <c r="C93" s="352"/>
      <c r="D93" s="352"/>
      <c r="E93" s="352"/>
      <c r="F93" s="352"/>
      <c r="G93" s="352"/>
      <c r="H93" s="353"/>
      <c r="I93" s="901"/>
    </row>
    <row r="94" spans="1:9" hidden="1" outlineLevel="1">
      <c r="A94" s="354"/>
      <c r="B94" s="355"/>
      <c r="C94" s="355"/>
      <c r="D94" s="355"/>
      <c r="E94" s="355"/>
      <c r="F94" s="355"/>
      <c r="G94" s="355"/>
      <c r="H94" s="356"/>
      <c r="I94" s="901"/>
    </row>
    <row r="95" spans="1:9" hidden="1" outlineLevel="1">
      <c r="A95" s="354"/>
      <c r="B95" s="355"/>
      <c r="C95" s="355"/>
      <c r="D95" s="355"/>
      <c r="E95" s="355"/>
      <c r="F95" s="355"/>
      <c r="G95" s="355"/>
      <c r="H95" s="356"/>
      <c r="I95" s="901"/>
    </row>
    <row r="96" spans="1:9" hidden="1" outlineLevel="1">
      <c r="A96" s="354"/>
      <c r="B96" s="355"/>
      <c r="C96" s="355"/>
      <c r="D96" s="355"/>
      <c r="E96" s="355"/>
      <c r="F96" s="355"/>
      <c r="G96" s="355"/>
      <c r="H96" s="356"/>
      <c r="I96" s="901"/>
    </row>
    <row r="97" spans="1:9" ht="15.75" hidden="1" outlineLevel="1" thickBot="1">
      <c r="A97" s="357"/>
      <c r="B97" s="358"/>
      <c r="C97" s="358"/>
      <c r="D97" s="358"/>
      <c r="E97" s="358"/>
      <c r="F97" s="358"/>
      <c r="G97" s="358"/>
      <c r="H97" s="359"/>
      <c r="I97" s="937"/>
    </row>
    <row r="98" spans="1:9" hidden="1" outlineLevel="1">
      <c r="A98" s="360"/>
      <c r="B98" s="361"/>
      <c r="C98" s="361"/>
      <c r="D98" s="361"/>
      <c r="E98" s="361"/>
      <c r="F98" s="361"/>
      <c r="G98" s="361"/>
      <c r="H98" s="362"/>
      <c r="I98" s="1401" t="s">
        <v>806</v>
      </c>
    </row>
    <row r="99" spans="1:9" hidden="1" outlineLevel="1">
      <c r="A99" s="354"/>
      <c r="B99" s="355"/>
      <c r="C99" s="355"/>
      <c r="D99" s="355"/>
      <c r="E99" s="355"/>
      <c r="F99" s="355"/>
      <c r="G99" s="355"/>
      <c r="H99" s="356"/>
      <c r="I99" s="1402"/>
    </row>
    <row r="100" spans="1:9" hidden="1" outlineLevel="1">
      <c r="A100" s="354"/>
      <c r="B100" s="355"/>
      <c r="C100" s="355"/>
      <c r="D100" s="355"/>
      <c r="E100" s="355"/>
      <c r="F100" s="355"/>
      <c r="G100" s="355"/>
      <c r="H100" s="356"/>
      <c r="I100" s="1402"/>
    </row>
    <row r="101" spans="1:9" hidden="1" outlineLevel="1">
      <c r="A101" s="354"/>
      <c r="B101" s="355"/>
      <c r="C101" s="355"/>
      <c r="D101" s="355"/>
      <c r="E101" s="355"/>
      <c r="F101" s="355"/>
      <c r="G101" s="355"/>
      <c r="H101" s="356"/>
      <c r="I101" s="1402"/>
    </row>
    <row r="102" spans="1:9" hidden="1" outlineLevel="1">
      <c r="A102" s="354"/>
      <c r="B102" s="355"/>
      <c r="C102" s="355"/>
      <c r="D102" s="355"/>
      <c r="E102" s="355"/>
      <c r="F102" s="355"/>
      <c r="G102" s="355"/>
      <c r="H102" s="356"/>
      <c r="I102" s="1402"/>
    </row>
    <row r="103" spans="1:9" hidden="1" outlineLevel="1">
      <c r="A103" s="354"/>
      <c r="B103" s="355"/>
      <c r="C103" s="355"/>
      <c r="D103" s="355"/>
      <c r="E103" s="355"/>
      <c r="F103" s="355"/>
      <c r="G103" s="355"/>
      <c r="H103" s="356"/>
      <c r="I103" s="1402"/>
    </row>
    <row r="104" spans="1:9" hidden="1" outlineLevel="1">
      <c r="A104" s="354"/>
      <c r="B104" s="355"/>
      <c r="C104" s="355"/>
      <c r="D104" s="355"/>
      <c r="E104" s="355"/>
      <c r="F104" s="355"/>
      <c r="G104" s="355"/>
      <c r="H104" s="356"/>
      <c r="I104" s="1402"/>
    </row>
    <row r="105" spans="1:9" hidden="1" outlineLevel="1">
      <c r="A105" s="354"/>
      <c r="B105" s="355"/>
      <c r="C105" s="355"/>
      <c r="D105" s="355"/>
      <c r="E105" s="355"/>
      <c r="F105" s="355"/>
      <c r="G105" s="355"/>
      <c r="H105" s="356"/>
      <c r="I105" s="1402"/>
    </row>
    <row r="106" spans="1:9" hidden="1" outlineLevel="1">
      <c r="A106" s="354"/>
      <c r="B106" s="355"/>
      <c r="C106" s="355"/>
      <c r="D106" s="355"/>
      <c r="E106" s="355"/>
      <c r="F106" s="355"/>
      <c r="G106" s="355"/>
      <c r="H106" s="356"/>
      <c r="I106" s="1402"/>
    </row>
    <row r="107" spans="1:9" ht="15.75" hidden="1" outlineLevel="1" thickBot="1">
      <c r="A107" s="357"/>
      <c r="B107" s="358"/>
      <c r="C107" s="358"/>
      <c r="D107" s="358"/>
      <c r="E107" s="358"/>
      <c r="F107" s="358"/>
      <c r="G107" s="358"/>
      <c r="H107" s="359"/>
      <c r="I107" s="1403"/>
    </row>
    <row r="108" spans="1:9" collapsed="1"/>
  </sheetData>
  <mergeCells count="83">
    <mergeCell ref="A7:H7"/>
    <mergeCell ref="G88:H88"/>
    <mergeCell ref="E82:F82"/>
    <mergeCell ref="E90:F90"/>
    <mergeCell ref="E91:F91"/>
    <mergeCell ref="G81:H81"/>
    <mergeCell ref="G82:H82"/>
    <mergeCell ref="G78:H78"/>
    <mergeCell ref="E78:F78"/>
    <mergeCell ref="E79:F79"/>
    <mergeCell ref="E80:F80"/>
    <mergeCell ref="E81:F81"/>
    <mergeCell ref="G72:H72"/>
    <mergeCell ref="G73:H73"/>
    <mergeCell ref="G74:H74"/>
    <mergeCell ref="G75:H75"/>
    <mergeCell ref="I92:I97"/>
    <mergeCell ref="G87:H87"/>
    <mergeCell ref="E83:F83"/>
    <mergeCell ref="E84:F84"/>
    <mergeCell ref="E85:F85"/>
    <mergeCell ref="E86:F86"/>
    <mergeCell ref="G83:H83"/>
    <mergeCell ref="I98:I107"/>
    <mergeCell ref="G91:H91"/>
    <mergeCell ref="I77:I91"/>
    <mergeCell ref="A92:H92"/>
    <mergeCell ref="G85:H85"/>
    <mergeCell ref="G86:H86"/>
    <mergeCell ref="E87:F87"/>
    <mergeCell ref="E88:F88"/>
    <mergeCell ref="G89:H89"/>
    <mergeCell ref="G90:H90"/>
    <mergeCell ref="G79:H79"/>
    <mergeCell ref="G80:H80"/>
    <mergeCell ref="E89:F89"/>
    <mergeCell ref="G84:H84"/>
    <mergeCell ref="G77:H77"/>
    <mergeCell ref="E77:F77"/>
    <mergeCell ref="G76:H76"/>
    <mergeCell ref="A8:H8"/>
    <mergeCell ref="A9:H9"/>
    <mergeCell ref="C70:C71"/>
    <mergeCell ref="F47:F48"/>
    <mergeCell ref="G71:H71"/>
    <mergeCell ref="A70:A71"/>
    <mergeCell ref="B70:B71"/>
    <mergeCell ref="A10:D10"/>
    <mergeCell ref="E10:H10"/>
    <mergeCell ref="A27:H27"/>
    <mergeCell ref="A28:H28"/>
    <mergeCell ref="A29:D29"/>
    <mergeCell ref="E29:H29"/>
    <mergeCell ref="I8:I16"/>
    <mergeCell ref="I17:I26"/>
    <mergeCell ref="I27:I35"/>
    <mergeCell ref="I36:I45"/>
    <mergeCell ref="D70:D71"/>
    <mergeCell ref="I69:I76"/>
    <mergeCell ref="E76:F76"/>
    <mergeCell ref="I54:I68"/>
    <mergeCell ref="E72:F72"/>
    <mergeCell ref="E73:F73"/>
    <mergeCell ref="E74:F74"/>
    <mergeCell ref="E75:F75"/>
    <mergeCell ref="A69:D69"/>
    <mergeCell ref="E69:H69"/>
    <mergeCell ref="E70:H70"/>
    <mergeCell ref="E71:F71"/>
    <mergeCell ref="I46:I53"/>
    <mergeCell ref="A46:D46"/>
    <mergeCell ref="C47:D47"/>
    <mergeCell ref="E46:H46"/>
    <mergeCell ref="G47:H47"/>
    <mergeCell ref="A47:A48"/>
    <mergeCell ref="B47:B48"/>
    <mergeCell ref="E47:E48"/>
    <mergeCell ref="A1:E1"/>
    <mergeCell ref="A2:E2"/>
    <mergeCell ref="I4:I5"/>
    <mergeCell ref="A6:D6"/>
    <mergeCell ref="A3:I3"/>
    <mergeCell ref="A4:H5"/>
  </mergeCells>
  <phoneticPr fontId="10"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AC301"/>
  <sheetViews>
    <sheetView showGridLines="0" zoomScale="80" zoomScaleNormal="80" workbookViewId="0">
      <pane xSplit="5" ySplit="6" topLeftCell="F7" activePane="bottomRight" state="frozen"/>
      <selection sqref="A1:D1"/>
      <selection pane="topRight" sqref="A1:D1"/>
      <selection pane="bottomLeft" sqref="A1:D1"/>
      <selection pane="bottomRight" sqref="A1:D1"/>
    </sheetView>
  </sheetViews>
  <sheetFormatPr defaultRowHeight="15"/>
  <cols>
    <col min="1" max="1" width="30.7109375" customWidth="1"/>
    <col min="2" max="2" width="29.7109375" customWidth="1"/>
    <col min="3" max="3" width="33.28515625" customWidth="1"/>
    <col min="4" max="4" width="35.7109375" customWidth="1"/>
    <col min="5" max="10" width="20.7109375" customWidth="1"/>
  </cols>
  <sheetData>
    <row r="1" spans="1:7">
      <c r="A1" s="915" t="s">
        <v>738</v>
      </c>
      <c r="B1" s="915"/>
      <c r="C1" s="915"/>
      <c r="D1" s="915"/>
      <c r="E1" s="240"/>
      <c r="F1" s="240"/>
      <c r="G1" s="161"/>
    </row>
    <row r="2" spans="1:7">
      <c r="A2" s="915" t="s">
        <v>692</v>
      </c>
      <c r="B2" s="915"/>
      <c r="C2" s="915"/>
      <c r="D2" s="915"/>
      <c r="E2" s="240"/>
      <c r="F2" s="240"/>
      <c r="G2" s="161"/>
    </row>
    <row r="3" spans="1:7" ht="15.75" thickBot="1">
      <c r="A3" s="1338" t="s">
        <v>1044</v>
      </c>
      <c r="B3" s="1338"/>
      <c r="C3" s="1338"/>
      <c r="D3" s="1338"/>
      <c r="E3" s="1338"/>
      <c r="F3" s="1338"/>
    </row>
    <row r="4" spans="1:7" ht="30" customHeight="1">
      <c r="A4" s="1615" t="s">
        <v>32</v>
      </c>
      <c r="B4" s="1616"/>
      <c r="C4" s="1616"/>
      <c r="D4" s="1616"/>
      <c r="E4" s="1617"/>
      <c r="F4" s="923" t="s">
        <v>1042</v>
      </c>
    </row>
    <row r="5" spans="1:7" ht="15.75" thickBot="1">
      <c r="A5" s="1618"/>
      <c r="B5" s="1619"/>
      <c r="C5" s="1619"/>
      <c r="D5" s="1619"/>
      <c r="E5" s="1620"/>
      <c r="F5" s="924"/>
    </row>
    <row r="6" spans="1:7" ht="15" customHeight="1" thickBot="1">
      <c r="A6" s="1621" t="str">
        <f>Obsah!A3</f>
        <v>Informace platné k datu</v>
      </c>
      <c r="B6" s="1622"/>
      <c r="C6" s="266" t="str">
        <f>Obsah!C3</f>
        <v>(31/12/2015)</v>
      </c>
      <c r="D6" s="267"/>
      <c r="E6" s="268"/>
      <c r="F6" s="269"/>
    </row>
    <row r="7" spans="1:7" ht="30" customHeight="1">
      <c r="A7" s="1612" t="s">
        <v>695</v>
      </c>
      <c r="B7" s="1613"/>
      <c r="C7" s="1613"/>
      <c r="D7" s="1613"/>
      <c r="E7" s="1614"/>
      <c r="F7" s="1401" t="s">
        <v>807</v>
      </c>
    </row>
    <row r="8" spans="1:7">
      <c r="A8" s="1630" t="s">
        <v>1141</v>
      </c>
      <c r="B8" s="1631"/>
      <c r="C8" s="1631"/>
      <c r="D8" s="1631"/>
      <c r="E8" s="1632"/>
      <c r="F8" s="1402"/>
    </row>
    <row r="9" spans="1:7">
      <c r="A9" s="1633"/>
      <c r="B9" s="1634"/>
      <c r="C9" s="1634"/>
      <c r="D9" s="1634"/>
      <c r="E9" s="1635"/>
      <c r="F9" s="1402"/>
    </row>
    <row r="10" spans="1:7">
      <c r="A10" s="1633"/>
      <c r="B10" s="1634"/>
      <c r="C10" s="1634"/>
      <c r="D10" s="1634"/>
      <c r="E10" s="1635"/>
      <c r="F10" s="1402"/>
    </row>
    <row r="11" spans="1:7">
      <c r="A11" s="1633"/>
      <c r="B11" s="1634"/>
      <c r="C11" s="1634"/>
      <c r="D11" s="1634"/>
      <c r="E11" s="1635"/>
      <c r="F11" s="1402"/>
    </row>
    <row r="12" spans="1:7" ht="15.75" thickBot="1">
      <c r="A12" s="1636"/>
      <c r="B12" s="1637"/>
      <c r="C12" s="1637"/>
      <c r="D12" s="1637"/>
      <c r="E12" s="1638"/>
      <c r="F12" s="1629"/>
    </row>
    <row r="13" spans="1:7" ht="30" customHeight="1" thickBot="1">
      <c r="A13" s="1639" t="s">
        <v>687</v>
      </c>
      <c r="B13" s="1640"/>
      <c r="C13" s="1640"/>
      <c r="D13" s="1640"/>
      <c r="E13" s="842" t="s">
        <v>1262</v>
      </c>
      <c r="F13" s="178" t="s">
        <v>807</v>
      </c>
    </row>
    <row r="14" spans="1:7" ht="30" customHeight="1">
      <c r="A14" s="1627" t="s">
        <v>688</v>
      </c>
      <c r="B14" s="1628"/>
      <c r="C14" s="1628"/>
      <c r="D14" s="1628"/>
      <c r="E14" s="1628"/>
      <c r="F14" s="1623" t="s">
        <v>807</v>
      </c>
    </row>
    <row r="15" spans="1:7">
      <c r="A15" s="1630" t="s">
        <v>1142</v>
      </c>
      <c r="B15" s="1631"/>
      <c r="C15" s="1631"/>
      <c r="D15" s="1631"/>
      <c r="E15" s="1632"/>
      <c r="F15" s="1624"/>
    </row>
    <row r="16" spans="1:7">
      <c r="A16" s="1633"/>
      <c r="B16" s="1634"/>
      <c r="C16" s="1634"/>
      <c r="D16" s="1634"/>
      <c r="E16" s="1635"/>
      <c r="F16" s="1624"/>
    </row>
    <row r="17" spans="1:29">
      <c r="A17" s="1633"/>
      <c r="B17" s="1634"/>
      <c r="C17" s="1634"/>
      <c r="D17" s="1634"/>
      <c r="E17" s="1635"/>
      <c r="F17" s="1624"/>
    </row>
    <row r="18" spans="1:29">
      <c r="A18" s="1633"/>
      <c r="B18" s="1634"/>
      <c r="C18" s="1634"/>
      <c r="D18" s="1634"/>
      <c r="E18" s="1635"/>
      <c r="F18" s="1624"/>
    </row>
    <row r="19" spans="1:29" ht="15.75" thickBot="1">
      <c r="A19" s="1636"/>
      <c r="B19" s="1637"/>
      <c r="C19" s="1637"/>
      <c r="D19" s="1637"/>
      <c r="E19" s="1638"/>
      <c r="F19" s="1624"/>
      <c r="G19" s="2"/>
      <c r="H19" s="2"/>
      <c r="I19" s="2"/>
      <c r="J19" s="2"/>
      <c r="K19" s="2"/>
      <c r="L19" s="2"/>
      <c r="M19" s="2"/>
      <c r="N19" s="2"/>
      <c r="O19" s="2"/>
      <c r="P19" s="2"/>
      <c r="Q19" s="2"/>
      <c r="R19" s="2"/>
      <c r="S19" s="2"/>
      <c r="T19" s="2"/>
      <c r="U19" s="2"/>
      <c r="V19" s="2"/>
      <c r="W19" s="2"/>
    </row>
    <row r="20" spans="1:29" ht="30" customHeight="1">
      <c r="A20" s="1641" t="s">
        <v>689</v>
      </c>
      <c r="B20" s="1642"/>
      <c r="C20" s="1642"/>
      <c r="D20" s="1642"/>
      <c r="E20" s="1642"/>
      <c r="F20" s="1625" t="s">
        <v>807</v>
      </c>
      <c r="G20" s="3"/>
      <c r="H20" s="3"/>
      <c r="I20" s="3"/>
      <c r="J20" s="3"/>
      <c r="K20" s="3"/>
      <c r="L20" s="3"/>
      <c r="M20" s="3"/>
      <c r="N20" s="3"/>
      <c r="O20" s="3"/>
      <c r="P20" s="3"/>
      <c r="Q20" s="3"/>
      <c r="R20" s="3"/>
      <c r="S20" s="3"/>
      <c r="T20" s="3"/>
      <c r="U20" s="3"/>
      <c r="V20" s="3"/>
      <c r="W20" s="3"/>
      <c r="X20" s="4"/>
      <c r="Y20" s="4"/>
      <c r="Z20" s="4"/>
      <c r="AA20" s="4"/>
      <c r="AB20" s="4"/>
      <c r="AC20" s="4"/>
    </row>
    <row r="21" spans="1:29" ht="15" customHeight="1">
      <c r="A21" s="1630" t="s">
        <v>1143</v>
      </c>
      <c r="B21" s="1631"/>
      <c r="C21" s="1631"/>
      <c r="D21" s="1631"/>
      <c r="E21" s="1632"/>
      <c r="F21" s="1626"/>
      <c r="G21" s="3"/>
      <c r="H21" s="3"/>
      <c r="I21" s="3"/>
      <c r="J21" s="3"/>
      <c r="K21" s="3"/>
      <c r="L21" s="3"/>
      <c r="M21" s="3"/>
      <c r="N21" s="3"/>
      <c r="O21" s="3"/>
      <c r="P21" s="3"/>
      <c r="Q21" s="3"/>
      <c r="R21" s="3"/>
      <c r="S21" s="3"/>
      <c r="T21" s="3"/>
      <c r="U21" s="3"/>
      <c r="V21" s="3"/>
      <c r="W21" s="3"/>
      <c r="X21" s="4"/>
      <c r="Y21" s="4"/>
      <c r="Z21" s="4"/>
      <c r="AA21" s="4"/>
      <c r="AB21" s="4"/>
      <c r="AC21" s="4"/>
    </row>
    <row r="22" spans="1:29" ht="15" customHeight="1">
      <c r="A22" s="1633"/>
      <c r="B22" s="1634"/>
      <c r="C22" s="1634"/>
      <c r="D22" s="1634"/>
      <c r="E22" s="1635"/>
      <c r="F22" s="1626"/>
      <c r="G22" s="3"/>
      <c r="H22" s="3"/>
      <c r="I22" s="3"/>
      <c r="J22" s="3"/>
      <c r="K22" s="3"/>
      <c r="L22" s="3"/>
      <c r="M22" s="3"/>
      <c r="N22" s="3"/>
      <c r="O22" s="3"/>
      <c r="P22" s="3"/>
      <c r="Q22" s="3"/>
      <c r="R22" s="3"/>
      <c r="S22" s="3"/>
      <c r="T22" s="3"/>
      <c r="U22" s="3"/>
      <c r="V22" s="3"/>
      <c r="W22" s="3"/>
      <c r="X22" s="4"/>
      <c r="Y22" s="4"/>
      <c r="Z22" s="4"/>
      <c r="AA22" s="4"/>
      <c r="AB22" s="4"/>
      <c r="AC22" s="4"/>
    </row>
    <row r="23" spans="1:29" ht="15" customHeight="1">
      <c r="A23" s="1633"/>
      <c r="B23" s="1634"/>
      <c r="C23" s="1634"/>
      <c r="D23" s="1634"/>
      <c r="E23" s="1635"/>
      <c r="F23" s="1626"/>
      <c r="G23" s="3"/>
      <c r="H23" s="3"/>
      <c r="I23" s="3"/>
      <c r="J23" s="3"/>
      <c r="K23" s="3"/>
      <c r="L23" s="3"/>
      <c r="M23" s="3"/>
      <c r="N23" s="3"/>
      <c r="O23" s="3"/>
      <c r="P23" s="3"/>
      <c r="Q23" s="3"/>
      <c r="R23" s="3"/>
      <c r="S23" s="3"/>
      <c r="T23" s="3"/>
      <c r="U23" s="3"/>
      <c r="V23" s="3"/>
      <c r="W23" s="3"/>
      <c r="X23" s="4"/>
      <c r="Y23" s="4"/>
      <c r="Z23" s="4"/>
      <c r="AA23" s="4"/>
      <c r="AB23" s="4"/>
      <c r="AC23" s="4"/>
    </row>
    <row r="24" spans="1:29" ht="15" customHeight="1">
      <c r="A24" s="1633"/>
      <c r="B24" s="1634"/>
      <c r="C24" s="1634"/>
      <c r="D24" s="1634"/>
      <c r="E24" s="1635"/>
      <c r="F24" s="1626"/>
      <c r="G24" s="3"/>
      <c r="H24" s="3"/>
      <c r="I24" s="3"/>
      <c r="J24" s="3"/>
      <c r="K24" s="3"/>
      <c r="L24" s="3"/>
      <c r="M24" s="3"/>
      <c r="N24" s="3"/>
      <c r="O24" s="3"/>
      <c r="P24" s="3"/>
      <c r="Q24" s="3"/>
      <c r="R24" s="3"/>
      <c r="S24" s="3"/>
      <c r="T24" s="3"/>
      <c r="U24" s="3"/>
      <c r="V24" s="3"/>
      <c r="W24" s="3"/>
      <c r="X24" s="4"/>
      <c r="Y24" s="4"/>
      <c r="Z24" s="4"/>
      <c r="AA24" s="4"/>
      <c r="AB24" s="4"/>
      <c r="AC24" s="4"/>
    </row>
    <row r="25" spans="1:29" ht="15" customHeight="1" thickBot="1">
      <c r="A25" s="1636"/>
      <c r="B25" s="1637"/>
      <c r="C25" s="1637"/>
      <c r="D25" s="1637"/>
      <c r="E25" s="1638"/>
      <c r="F25" s="1626"/>
      <c r="G25" s="3"/>
      <c r="H25" s="3"/>
      <c r="I25" s="3"/>
      <c r="J25" s="3"/>
      <c r="K25" s="3"/>
      <c r="L25" s="3"/>
      <c r="M25" s="3"/>
      <c r="N25" s="3"/>
      <c r="O25" s="3"/>
      <c r="P25" s="3"/>
      <c r="Q25" s="3"/>
      <c r="R25" s="3"/>
      <c r="S25" s="3"/>
      <c r="T25" s="3"/>
      <c r="U25" s="3"/>
      <c r="V25" s="3"/>
      <c r="W25" s="3"/>
      <c r="X25" s="4"/>
      <c r="Y25" s="4"/>
      <c r="Z25" s="4"/>
      <c r="AA25" s="4"/>
      <c r="AB25" s="4"/>
      <c r="AC25" s="4"/>
    </row>
    <row r="26" spans="1:29" ht="30" customHeight="1">
      <c r="A26" s="1643" t="s">
        <v>690</v>
      </c>
      <c r="B26" s="1644"/>
      <c r="C26" s="1644"/>
      <c r="D26" s="1644"/>
      <c r="E26" s="1644"/>
      <c r="F26" s="1625" t="s">
        <v>807</v>
      </c>
      <c r="G26" s="3"/>
      <c r="H26" s="3"/>
      <c r="I26" s="3"/>
      <c r="J26" s="3"/>
      <c r="K26" s="3"/>
      <c r="L26" s="3"/>
      <c r="M26" s="3"/>
      <c r="N26" s="3"/>
      <c r="O26" s="3"/>
      <c r="P26" s="3"/>
      <c r="Q26" s="3"/>
      <c r="R26" s="3"/>
      <c r="S26" s="3"/>
      <c r="T26" s="3"/>
      <c r="U26" s="3"/>
      <c r="V26" s="3"/>
      <c r="W26" s="3"/>
      <c r="X26" s="4"/>
      <c r="Y26" s="4"/>
      <c r="Z26" s="4"/>
      <c r="AA26" s="4"/>
      <c r="AB26" s="4"/>
      <c r="AC26" s="4"/>
    </row>
    <row r="27" spans="1:29">
      <c r="A27" s="1630" t="s">
        <v>1144</v>
      </c>
      <c r="B27" s="1631"/>
      <c r="C27" s="1631"/>
      <c r="D27" s="1631"/>
      <c r="E27" s="1632"/>
      <c r="F27" s="1654"/>
      <c r="G27" s="3"/>
      <c r="H27" s="3"/>
      <c r="I27" s="3"/>
      <c r="J27" s="3"/>
      <c r="K27" s="3"/>
      <c r="L27" s="3"/>
      <c r="M27" s="3"/>
      <c r="N27" s="3"/>
      <c r="O27" s="3"/>
      <c r="P27" s="3"/>
      <c r="Q27" s="3"/>
      <c r="R27" s="3"/>
      <c r="S27" s="3"/>
      <c r="T27" s="3"/>
      <c r="U27" s="3"/>
      <c r="V27" s="3"/>
      <c r="W27" s="3"/>
      <c r="X27" s="4"/>
      <c r="Y27" s="4"/>
      <c r="Z27" s="4"/>
      <c r="AA27" s="4"/>
      <c r="AB27" s="4"/>
      <c r="AC27" s="4"/>
    </row>
    <row r="28" spans="1:29">
      <c r="A28" s="1633"/>
      <c r="B28" s="1634"/>
      <c r="C28" s="1634"/>
      <c r="D28" s="1634"/>
      <c r="E28" s="1635"/>
      <c r="F28" s="1654"/>
      <c r="G28" s="3"/>
      <c r="H28" s="3"/>
      <c r="I28" s="3"/>
      <c r="J28" s="3"/>
      <c r="K28" s="3"/>
      <c r="L28" s="3"/>
      <c r="M28" s="3"/>
      <c r="N28" s="3"/>
      <c r="O28" s="3"/>
      <c r="P28" s="3"/>
      <c r="Q28" s="3"/>
      <c r="R28" s="3"/>
      <c r="S28" s="3"/>
      <c r="T28" s="3"/>
      <c r="U28" s="3"/>
      <c r="V28" s="3"/>
      <c r="W28" s="3"/>
      <c r="X28" s="4"/>
      <c r="Y28" s="4"/>
      <c r="Z28" s="4"/>
      <c r="AA28" s="4"/>
      <c r="AB28" s="4"/>
      <c r="AC28" s="4"/>
    </row>
    <row r="29" spans="1:29">
      <c r="A29" s="1633"/>
      <c r="B29" s="1634"/>
      <c r="C29" s="1634"/>
      <c r="D29" s="1634"/>
      <c r="E29" s="1635"/>
      <c r="F29" s="1654"/>
      <c r="G29" s="3"/>
      <c r="H29" s="3"/>
      <c r="I29" s="3"/>
      <c r="J29" s="3"/>
      <c r="K29" s="3"/>
      <c r="L29" s="3"/>
      <c r="M29" s="3"/>
      <c r="N29" s="3"/>
      <c r="O29" s="3"/>
      <c r="P29" s="3"/>
      <c r="Q29" s="3"/>
      <c r="R29" s="3"/>
      <c r="S29" s="3"/>
      <c r="T29" s="3"/>
      <c r="U29" s="3"/>
      <c r="V29" s="3"/>
      <c r="W29" s="3"/>
      <c r="X29" s="4"/>
      <c r="Y29" s="4"/>
      <c r="Z29" s="4"/>
      <c r="AA29" s="4"/>
      <c r="AB29" s="4"/>
      <c r="AC29" s="4"/>
    </row>
    <row r="30" spans="1:29">
      <c r="A30" s="1633"/>
      <c r="B30" s="1634"/>
      <c r="C30" s="1634"/>
      <c r="D30" s="1634"/>
      <c r="E30" s="1635"/>
      <c r="F30" s="1654"/>
      <c r="G30" s="3"/>
      <c r="H30" s="3"/>
      <c r="I30" s="3"/>
      <c r="J30" s="3"/>
      <c r="K30" s="3"/>
      <c r="L30" s="3"/>
      <c r="M30" s="3"/>
      <c r="N30" s="3"/>
      <c r="O30" s="3"/>
      <c r="P30" s="3"/>
      <c r="Q30" s="3"/>
      <c r="R30" s="3"/>
      <c r="S30" s="3"/>
      <c r="T30" s="3"/>
      <c r="U30" s="3"/>
      <c r="V30" s="3"/>
      <c r="W30" s="3"/>
      <c r="X30" s="4"/>
      <c r="Y30" s="4"/>
      <c r="Z30" s="4"/>
      <c r="AA30" s="4"/>
      <c r="AB30" s="4"/>
      <c r="AC30" s="4"/>
    </row>
    <row r="31" spans="1:29" ht="15.75" thickBot="1">
      <c r="A31" s="1636"/>
      <c r="B31" s="1637"/>
      <c r="C31" s="1637"/>
      <c r="D31" s="1637"/>
      <c r="E31" s="1638"/>
      <c r="F31" s="1654"/>
      <c r="G31" s="3"/>
      <c r="H31" s="3"/>
      <c r="I31" s="3"/>
      <c r="J31" s="3"/>
      <c r="K31" s="3"/>
      <c r="L31" s="3"/>
      <c r="M31" s="3"/>
      <c r="N31" s="3"/>
      <c r="O31" s="3"/>
      <c r="P31" s="3"/>
      <c r="Q31" s="3"/>
      <c r="R31" s="3"/>
      <c r="S31" s="3"/>
      <c r="T31" s="3"/>
      <c r="U31" s="3"/>
      <c r="V31" s="3"/>
      <c r="W31" s="3"/>
      <c r="X31" s="4"/>
      <c r="Y31" s="4"/>
      <c r="Z31" s="4"/>
      <c r="AA31" s="4"/>
      <c r="AB31" s="4"/>
      <c r="AC31" s="4"/>
    </row>
    <row r="32" spans="1:29" ht="30" customHeight="1">
      <c r="A32" s="1641" t="s">
        <v>691</v>
      </c>
      <c r="B32" s="1642"/>
      <c r="C32" s="1642"/>
      <c r="D32" s="1642"/>
      <c r="E32" s="1642"/>
      <c r="F32" s="1625" t="s">
        <v>808</v>
      </c>
      <c r="G32" s="3"/>
      <c r="H32" s="3"/>
      <c r="I32" s="3"/>
      <c r="J32" s="3"/>
      <c r="K32" s="3"/>
      <c r="L32" s="3"/>
      <c r="M32" s="3"/>
      <c r="N32" s="3"/>
      <c r="O32" s="3"/>
      <c r="P32" s="3"/>
      <c r="Q32" s="3"/>
      <c r="R32" s="3"/>
      <c r="S32" s="3"/>
      <c r="T32" s="3"/>
      <c r="U32" s="3"/>
      <c r="V32" s="3"/>
      <c r="W32" s="3"/>
      <c r="X32" s="4"/>
      <c r="Y32" s="4"/>
      <c r="Z32" s="4"/>
      <c r="AA32" s="4"/>
      <c r="AB32" s="4"/>
      <c r="AC32" s="4"/>
    </row>
    <row r="33" spans="1:29" ht="15" customHeight="1">
      <c r="A33" s="1645" t="s">
        <v>1145</v>
      </c>
      <c r="B33" s="1646"/>
      <c r="C33" s="1646"/>
      <c r="D33" s="1646"/>
      <c r="E33" s="1647"/>
      <c r="F33" s="1626"/>
      <c r="G33" s="3"/>
      <c r="H33" s="3"/>
      <c r="I33" s="3"/>
      <c r="J33" s="3"/>
      <c r="K33" s="3"/>
      <c r="L33" s="3"/>
      <c r="M33" s="3"/>
      <c r="N33" s="3"/>
      <c r="O33" s="3"/>
      <c r="P33" s="3"/>
      <c r="Q33" s="3"/>
      <c r="R33" s="3"/>
      <c r="S33" s="3"/>
      <c r="T33" s="3"/>
      <c r="U33" s="3"/>
      <c r="V33" s="3"/>
      <c r="W33" s="3"/>
      <c r="X33" s="4"/>
      <c r="Y33" s="4"/>
      <c r="Z33" s="4"/>
      <c r="AA33" s="4"/>
      <c r="AB33" s="4"/>
      <c r="AC33" s="4"/>
    </row>
    <row r="34" spans="1:29">
      <c r="A34" s="1648"/>
      <c r="B34" s="1649"/>
      <c r="C34" s="1649"/>
      <c r="D34" s="1649"/>
      <c r="E34" s="1650"/>
      <c r="F34" s="1626"/>
      <c r="G34" s="3"/>
      <c r="H34" s="3"/>
      <c r="I34" s="3"/>
      <c r="J34" s="3"/>
      <c r="K34" s="3"/>
      <c r="L34" s="3"/>
      <c r="M34" s="3"/>
      <c r="N34" s="3"/>
      <c r="O34" s="3"/>
      <c r="P34" s="3"/>
      <c r="Q34" s="3"/>
      <c r="R34" s="3"/>
      <c r="S34" s="3"/>
      <c r="T34" s="3"/>
      <c r="U34" s="3"/>
      <c r="V34" s="3"/>
      <c r="W34" s="3"/>
      <c r="X34" s="4"/>
      <c r="Y34" s="4"/>
      <c r="Z34" s="4"/>
      <c r="AA34" s="4"/>
      <c r="AB34" s="4"/>
      <c r="AC34" s="4"/>
    </row>
    <row r="35" spans="1:29">
      <c r="A35" s="1648"/>
      <c r="B35" s="1649"/>
      <c r="C35" s="1649"/>
      <c r="D35" s="1649"/>
      <c r="E35" s="1650"/>
      <c r="F35" s="1626"/>
      <c r="G35" s="3"/>
      <c r="H35" s="3"/>
      <c r="I35" s="3"/>
      <c r="J35" s="3"/>
      <c r="K35" s="3"/>
      <c r="L35" s="3"/>
      <c r="M35" s="3"/>
      <c r="N35" s="3"/>
      <c r="O35" s="3"/>
      <c r="P35" s="3"/>
      <c r="Q35" s="3"/>
      <c r="R35" s="3"/>
      <c r="S35" s="3"/>
      <c r="T35" s="3"/>
      <c r="U35" s="3"/>
      <c r="V35" s="3"/>
      <c r="W35" s="3"/>
      <c r="X35" s="4"/>
      <c r="Y35" s="4"/>
      <c r="Z35" s="4"/>
      <c r="AA35" s="4"/>
      <c r="AB35" s="4"/>
      <c r="AC35" s="4"/>
    </row>
    <row r="36" spans="1:29">
      <c r="A36" s="1648"/>
      <c r="B36" s="1649"/>
      <c r="C36" s="1649"/>
      <c r="D36" s="1649"/>
      <c r="E36" s="1650"/>
      <c r="F36" s="1626"/>
      <c r="G36" s="3"/>
      <c r="H36" s="3"/>
      <c r="I36" s="3"/>
      <c r="J36" s="3"/>
      <c r="K36" s="3"/>
      <c r="L36" s="3"/>
      <c r="M36" s="3"/>
      <c r="N36" s="3"/>
      <c r="O36" s="3"/>
      <c r="P36" s="3"/>
      <c r="Q36" s="3"/>
      <c r="R36" s="3"/>
      <c r="S36" s="3"/>
      <c r="T36" s="3"/>
      <c r="U36" s="3"/>
      <c r="V36" s="3"/>
      <c r="W36" s="3"/>
      <c r="X36" s="4"/>
      <c r="Y36" s="4"/>
      <c r="Z36" s="4"/>
      <c r="AA36" s="4"/>
      <c r="AB36" s="4"/>
      <c r="AC36" s="4"/>
    </row>
    <row r="37" spans="1:29" ht="15.75" thickBot="1">
      <c r="A37" s="1651"/>
      <c r="B37" s="1652"/>
      <c r="C37" s="1652"/>
      <c r="D37" s="1652"/>
      <c r="E37" s="1653"/>
      <c r="F37" s="1626"/>
      <c r="G37" s="3"/>
      <c r="H37" s="3"/>
      <c r="I37" s="3"/>
      <c r="J37" s="3"/>
      <c r="K37" s="3"/>
      <c r="L37" s="3"/>
      <c r="M37" s="3"/>
      <c r="N37" s="3"/>
      <c r="O37" s="3"/>
      <c r="P37" s="3"/>
      <c r="Q37" s="3"/>
      <c r="R37" s="3"/>
      <c r="S37" s="3"/>
      <c r="T37" s="3"/>
      <c r="U37" s="3"/>
      <c r="V37" s="3"/>
      <c r="W37" s="3"/>
      <c r="X37" s="4"/>
      <c r="Y37" s="4"/>
      <c r="Z37" s="4"/>
      <c r="AA37" s="4"/>
      <c r="AB37" s="4"/>
      <c r="AC37" s="4"/>
    </row>
    <row r="38" spans="1:29" ht="30" customHeight="1">
      <c r="A38" s="908" t="s">
        <v>694</v>
      </c>
      <c r="B38" s="909"/>
      <c r="C38" s="909"/>
      <c r="D38" s="909"/>
      <c r="E38" s="909"/>
      <c r="F38" s="1625" t="s">
        <v>809</v>
      </c>
      <c r="G38" s="3"/>
      <c r="H38" s="3"/>
      <c r="I38" s="3"/>
      <c r="J38" s="3"/>
      <c r="K38" s="3"/>
      <c r="L38" s="3"/>
      <c r="M38" s="3"/>
      <c r="N38" s="3"/>
      <c r="O38" s="3"/>
      <c r="P38" s="3"/>
      <c r="Q38" s="3"/>
      <c r="R38" s="3"/>
      <c r="S38" s="3"/>
      <c r="T38" s="3"/>
      <c r="U38" s="3"/>
      <c r="V38" s="3"/>
      <c r="W38" s="3"/>
      <c r="X38" s="4"/>
      <c r="Y38" s="4"/>
      <c r="Z38" s="4"/>
      <c r="AA38" s="4"/>
      <c r="AB38" s="4"/>
      <c r="AC38" s="4"/>
    </row>
    <row r="39" spans="1:29" ht="15" customHeight="1">
      <c r="A39" s="1645" t="s">
        <v>1263</v>
      </c>
      <c r="B39" s="1646"/>
      <c r="C39" s="1646"/>
      <c r="D39" s="1646"/>
      <c r="E39" s="1647"/>
      <c r="F39" s="1626"/>
      <c r="G39" s="3"/>
      <c r="H39" s="3"/>
      <c r="I39" s="3"/>
      <c r="J39" s="3"/>
      <c r="K39" s="3"/>
      <c r="L39" s="3"/>
      <c r="M39" s="3"/>
      <c r="N39" s="3"/>
      <c r="O39" s="3"/>
      <c r="P39" s="3"/>
      <c r="Q39" s="3"/>
      <c r="R39" s="3"/>
      <c r="S39" s="3"/>
      <c r="T39" s="3"/>
      <c r="U39" s="3"/>
      <c r="V39" s="3"/>
      <c r="W39" s="3"/>
      <c r="X39" s="4"/>
      <c r="Y39" s="4"/>
      <c r="Z39" s="4"/>
      <c r="AA39" s="4"/>
      <c r="AB39" s="4"/>
      <c r="AC39" s="4"/>
    </row>
    <row r="40" spans="1:29">
      <c r="A40" s="1648"/>
      <c r="B40" s="1649"/>
      <c r="C40" s="1649"/>
      <c r="D40" s="1649"/>
      <c r="E40" s="1650"/>
      <c r="F40" s="1626"/>
      <c r="G40" s="3"/>
      <c r="H40" s="3"/>
      <c r="I40" s="3"/>
      <c r="J40" s="3"/>
      <c r="K40" s="3"/>
      <c r="L40" s="3"/>
      <c r="M40" s="3"/>
      <c r="N40" s="3"/>
      <c r="O40" s="3"/>
      <c r="P40" s="3"/>
      <c r="Q40" s="3"/>
      <c r="R40" s="3"/>
      <c r="S40" s="3"/>
      <c r="T40" s="3"/>
      <c r="U40" s="3"/>
      <c r="V40" s="3"/>
      <c r="W40" s="3"/>
      <c r="X40" s="4"/>
      <c r="Y40" s="4"/>
      <c r="Z40" s="4"/>
      <c r="AA40" s="4"/>
      <c r="AB40" s="4"/>
      <c r="AC40" s="4"/>
    </row>
    <row r="41" spans="1:29">
      <c r="A41" s="1648"/>
      <c r="B41" s="1649"/>
      <c r="C41" s="1649"/>
      <c r="D41" s="1649"/>
      <c r="E41" s="1650"/>
      <c r="F41" s="1626"/>
      <c r="G41" s="3"/>
      <c r="H41" s="3"/>
      <c r="I41" s="3"/>
      <c r="J41" s="3"/>
      <c r="K41" s="3"/>
      <c r="L41" s="3"/>
      <c r="M41" s="3"/>
      <c r="N41" s="3"/>
      <c r="O41" s="3"/>
      <c r="P41" s="3"/>
      <c r="Q41" s="3"/>
      <c r="R41" s="3"/>
      <c r="S41" s="3"/>
      <c r="T41" s="3"/>
      <c r="U41" s="3"/>
      <c r="V41" s="3"/>
      <c r="W41" s="3"/>
      <c r="X41" s="4"/>
      <c r="Y41" s="4"/>
      <c r="Z41" s="4"/>
      <c r="AA41" s="4"/>
      <c r="AB41" s="4"/>
      <c r="AC41" s="4"/>
    </row>
    <row r="42" spans="1:29">
      <c r="A42" s="1648"/>
      <c r="B42" s="1649"/>
      <c r="C42" s="1649"/>
      <c r="D42" s="1649"/>
      <c r="E42" s="1650"/>
      <c r="F42" s="1626"/>
      <c r="G42" s="3"/>
      <c r="H42" s="3"/>
      <c r="I42" s="3"/>
      <c r="J42" s="3"/>
      <c r="K42" s="3"/>
      <c r="L42" s="3"/>
      <c r="M42" s="3"/>
      <c r="N42" s="3"/>
      <c r="O42" s="3"/>
      <c r="P42" s="3"/>
      <c r="Q42" s="3"/>
      <c r="R42" s="3"/>
      <c r="S42" s="3"/>
      <c r="T42" s="3"/>
      <c r="U42" s="3"/>
      <c r="V42" s="3"/>
      <c r="W42" s="3"/>
      <c r="X42" s="4"/>
      <c r="Y42" s="4"/>
      <c r="Z42" s="4"/>
      <c r="AA42" s="4"/>
      <c r="AB42" s="4"/>
      <c r="AC42" s="4"/>
    </row>
    <row r="43" spans="1:29" ht="15.75" thickBot="1">
      <c r="A43" s="1651"/>
      <c r="B43" s="1652"/>
      <c r="C43" s="1652"/>
      <c r="D43" s="1652"/>
      <c r="E43" s="1653"/>
      <c r="F43" s="1626"/>
      <c r="G43" s="3"/>
      <c r="H43" s="3"/>
      <c r="I43" s="3"/>
      <c r="J43" s="3"/>
      <c r="K43" s="3"/>
      <c r="L43" s="3"/>
      <c r="M43" s="3"/>
      <c r="N43" s="3"/>
      <c r="O43" s="3"/>
      <c r="P43" s="3"/>
      <c r="Q43" s="3"/>
      <c r="R43" s="3"/>
      <c r="S43" s="3"/>
      <c r="T43" s="3"/>
      <c r="U43" s="3"/>
      <c r="V43" s="3"/>
      <c r="W43" s="3"/>
      <c r="X43" s="4"/>
      <c r="Y43" s="4"/>
      <c r="Z43" s="4"/>
      <c r="AA43" s="4"/>
      <c r="AB43" s="4"/>
      <c r="AC43" s="4"/>
    </row>
    <row r="44" spans="1:29" ht="30" customHeight="1" thickBot="1">
      <c r="A44" s="1643" t="s">
        <v>696</v>
      </c>
      <c r="B44" s="1644"/>
      <c r="C44" s="1644"/>
      <c r="D44" s="1644"/>
      <c r="E44" s="622" t="s">
        <v>1146</v>
      </c>
      <c r="F44" s="185" t="s">
        <v>810</v>
      </c>
      <c r="G44" s="3"/>
      <c r="H44" s="3"/>
      <c r="I44" s="3"/>
      <c r="J44" s="3"/>
      <c r="K44" s="3"/>
      <c r="L44" s="3"/>
      <c r="M44" s="3"/>
      <c r="N44" s="3"/>
      <c r="O44" s="3"/>
      <c r="P44" s="3"/>
      <c r="Q44" s="3"/>
      <c r="R44" s="3"/>
      <c r="S44" s="3"/>
      <c r="T44" s="3"/>
      <c r="U44" s="3"/>
      <c r="V44" s="3"/>
      <c r="W44" s="3"/>
      <c r="X44" s="4"/>
      <c r="Y44" s="4"/>
      <c r="Z44" s="4"/>
      <c r="AA44" s="4"/>
      <c r="AB44" s="4"/>
      <c r="AC44" s="4"/>
    </row>
    <row r="45" spans="1:29" ht="30" customHeight="1">
      <c r="A45" s="1641" t="s">
        <v>686</v>
      </c>
      <c r="B45" s="1642"/>
      <c r="C45" s="1642"/>
      <c r="D45" s="1642"/>
      <c r="E45" s="1642"/>
      <c r="F45" s="1625" t="s">
        <v>811</v>
      </c>
      <c r="G45" s="3"/>
      <c r="H45" s="3"/>
      <c r="I45" s="3"/>
      <c r="J45" s="3"/>
      <c r="K45" s="3"/>
      <c r="L45" s="3"/>
      <c r="M45" s="3"/>
      <c r="N45" s="3"/>
      <c r="O45" s="3"/>
      <c r="P45" s="3"/>
      <c r="Q45" s="3"/>
      <c r="R45" s="3"/>
      <c r="S45" s="3"/>
      <c r="T45" s="3"/>
      <c r="U45" s="3"/>
      <c r="V45" s="3"/>
      <c r="W45" s="3"/>
      <c r="X45" s="4"/>
      <c r="Y45" s="4"/>
      <c r="Z45" s="4"/>
      <c r="AA45" s="4"/>
      <c r="AB45" s="4"/>
      <c r="AC45" s="4"/>
    </row>
    <row r="46" spans="1:29" ht="15" customHeight="1">
      <c r="A46" s="1645" t="s">
        <v>1264</v>
      </c>
      <c r="B46" s="1646"/>
      <c r="C46" s="1646"/>
      <c r="D46" s="1646"/>
      <c r="E46" s="1647"/>
      <c r="F46" s="1626"/>
      <c r="G46" s="3"/>
      <c r="H46" s="3"/>
      <c r="I46" s="3"/>
      <c r="J46" s="3"/>
      <c r="K46" s="3"/>
      <c r="L46" s="3"/>
      <c r="M46" s="3"/>
      <c r="N46" s="3"/>
      <c r="O46" s="3"/>
      <c r="P46" s="3"/>
      <c r="Q46" s="3"/>
      <c r="R46" s="3"/>
      <c r="S46" s="3"/>
      <c r="T46" s="3"/>
      <c r="U46" s="3"/>
      <c r="V46" s="3"/>
      <c r="W46" s="3"/>
      <c r="X46" s="4"/>
      <c r="Y46" s="4"/>
      <c r="Z46" s="4"/>
      <c r="AA46" s="4"/>
      <c r="AB46" s="4"/>
      <c r="AC46" s="4"/>
    </row>
    <row r="47" spans="1:29">
      <c r="A47" s="1648"/>
      <c r="B47" s="1649"/>
      <c r="C47" s="1649"/>
      <c r="D47" s="1649"/>
      <c r="E47" s="1650"/>
      <c r="F47" s="1626"/>
      <c r="G47" s="3"/>
      <c r="H47" s="3"/>
      <c r="I47" s="3"/>
      <c r="J47" s="3"/>
      <c r="K47" s="3"/>
      <c r="L47" s="3"/>
      <c r="M47" s="3"/>
      <c r="N47" s="3"/>
      <c r="O47" s="3"/>
      <c r="P47" s="3"/>
      <c r="Q47" s="3"/>
      <c r="R47" s="3"/>
      <c r="S47" s="3"/>
      <c r="T47" s="3"/>
      <c r="U47" s="3"/>
      <c r="V47" s="3"/>
      <c r="W47" s="3"/>
      <c r="X47" s="4"/>
      <c r="Y47" s="4"/>
      <c r="Z47" s="4"/>
      <c r="AA47" s="4"/>
      <c r="AB47" s="4"/>
      <c r="AC47" s="4"/>
    </row>
    <row r="48" spans="1:29">
      <c r="A48" s="1648"/>
      <c r="B48" s="1649"/>
      <c r="C48" s="1649"/>
      <c r="D48" s="1649"/>
      <c r="E48" s="1650"/>
      <c r="F48" s="1626"/>
      <c r="G48" s="3"/>
      <c r="H48" s="3"/>
      <c r="I48" s="3"/>
      <c r="J48" s="3"/>
      <c r="K48" s="3"/>
      <c r="L48" s="3"/>
      <c r="M48" s="3"/>
      <c r="N48" s="3"/>
      <c r="O48" s="3"/>
      <c r="P48" s="3"/>
      <c r="Q48" s="3"/>
      <c r="R48" s="3"/>
      <c r="S48" s="3"/>
      <c r="T48" s="3"/>
      <c r="U48" s="3"/>
      <c r="V48" s="3"/>
      <c r="W48" s="3"/>
      <c r="X48" s="4"/>
      <c r="Y48" s="4"/>
      <c r="Z48" s="4"/>
      <c r="AA48" s="4"/>
      <c r="AB48" s="4"/>
      <c r="AC48" s="4"/>
    </row>
    <row r="49" spans="1:29">
      <c r="A49" s="1648"/>
      <c r="B49" s="1649"/>
      <c r="C49" s="1649"/>
      <c r="D49" s="1649"/>
      <c r="E49" s="1650"/>
      <c r="F49" s="1626"/>
      <c r="G49" s="3"/>
      <c r="H49" s="3"/>
      <c r="I49" s="3"/>
      <c r="J49" s="3"/>
      <c r="K49" s="3"/>
      <c r="L49" s="3"/>
      <c r="M49" s="3"/>
      <c r="N49" s="3"/>
      <c r="O49" s="3"/>
      <c r="P49" s="3"/>
      <c r="Q49" s="3"/>
      <c r="R49" s="3"/>
      <c r="S49" s="3"/>
      <c r="T49" s="3"/>
      <c r="U49" s="3"/>
      <c r="V49" s="3"/>
      <c r="W49" s="3"/>
      <c r="X49" s="4"/>
      <c r="Y49" s="4"/>
      <c r="Z49" s="4"/>
      <c r="AA49" s="4"/>
      <c r="AB49" s="4"/>
      <c r="AC49" s="4"/>
    </row>
    <row r="50" spans="1:29" ht="15.75" thickBot="1">
      <c r="A50" s="1651"/>
      <c r="B50" s="1652"/>
      <c r="C50" s="1652"/>
      <c r="D50" s="1652"/>
      <c r="E50" s="1653"/>
      <c r="F50" s="1626"/>
      <c r="G50" s="3"/>
      <c r="H50" s="3"/>
      <c r="I50" s="3"/>
      <c r="J50" s="3"/>
      <c r="K50" s="3"/>
      <c r="L50" s="3"/>
      <c r="M50" s="3"/>
      <c r="N50" s="3"/>
      <c r="O50" s="3"/>
      <c r="P50" s="3"/>
      <c r="Q50" s="3"/>
      <c r="R50" s="3"/>
      <c r="S50" s="3"/>
      <c r="T50" s="3"/>
      <c r="U50" s="3"/>
      <c r="V50" s="3"/>
      <c r="W50" s="3"/>
      <c r="X50" s="4"/>
      <c r="Y50" s="4"/>
      <c r="Z50" s="4"/>
      <c r="AA50" s="4"/>
      <c r="AB50" s="4"/>
      <c r="AC50" s="4"/>
    </row>
    <row r="51" spans="1:29" ht="30" customHeight="1">
      <c r="A51" s="1641" t="s">
        <v>685</v>
      </c>
      <c r="B51" s="1642"/>
      <c r="C51" s="1642"/>
      <c r="D51" s="1642"/>
      <c r="E51" s="1642"/>
      <c r="F51" s="1625" t="s">
        <v>812</v>
      </c>
      <c r="G51" s="3"/>
      <c r="H51" s="3"/>
      <c r="I51" s="3"/>
      <c r="J51" s="3"/>
      <c r="K51" s="3"/>
      <c r="L51" s="3"/>
      <c r="M51" s="3"/>
      <c r="N51" s="3"/>
      <c r="O51" s="3"/>
      <c r="P51" s="3"/>
      <c r="Q51" s="3"/>
      <c r="R51" s="3"/>
      <c r="S51" s="3"/>
      <c r="T51" s="3"/>
      <c r="U51" s="3"/>
      <c r="V51" s="3"/>
      <c r="W51" s="3"/>
      <c r="X51" s="4"/>
      <c r="Y51" s="4"/>
      <c r="Z51" s="4"/>
      <c r="AA51" s="4"/>
      <c r="AB51" s="4"/>
      <c r="AC51" s="4"/>
    </row>
    <row r="52" spans="1:29" ht="15" customHeight="1">
      <c r="A52" s="1645" t="s">
        <v>1265</v>
      </c>
      <c r="B52" s="1646"/>
      <c r="C52" s="1646"/>
      <c r="D52" s="1646"/>
      <c r="E52" s="1647"/>
      <c r="F52" s="1626"/>
      <c r="G52" s="3"/>
      <c r="H52" s="3"/>
      <c r="I52" s="3"/>
      <c r="J52" s="3"/>
      <c r="K52" s="3"/>
      <c r="L52" s="3"/>
      <c r="M52" s="3"/>
      <c r="N52" s="3"/>
      <c r="O52" s="3"/>
      <c r="P52" s="3"/>
      <c r="Q52" s="3"/>
      <c r="R52" s="3"/>
      <c r="S52" s="3"/>
      <c r="T52" s="3"/>
      <c r="U52" s="3"/>
      <c r="V52" s="3"/>
      <c r="W52" s="3"/>
      <c r="X52" s="4"/>
      <c r="Y52" s="4"/>
      <c r="Z52" s="4"/>
      <c r="AA52" s="4"/>
      <c r="AB52" s="4"/>
      <c r="AC52" s="4"/>
    </row>
    <row r="53" spans="1:29">
      <c r="A53" s="1648"/>
      <c r="B53" s="1649"/>
      <c r="C53" s="1649"/>
      <c r="D53" s="1649"/>
      <c r="E53" s="1650"/>
      <c r="F53" s="1626"/>
      <c r="G53" s="3"/>
      <c r="H53" s="3"/>
      <c r="I53" s="3"/>
      <c r="J53" s="3"/>
      <c r="K53" s="3"/>
      <c r="L53" s="3"/>
      <c r="M53" s="3"/>
      <c r="N53" s="3"/>
      <c r="O53" s="3"/>
      <c r="P53" s="3"/>
      <c r="Q53" s="3"/>
      <c r="R53" s="3"/>
      <c r="S53" s="3"/>
      <c r="T53" s="3"/>
      <c r="U53" s="3"/>
      <c r="V53" s="3"/>
      <c r="W53" s="3"/>
      <c r="X53" s="4"/>
      <c r="Y53" s="4"/>
      <c r="Z53" s="4"/>
      <c r="AA53" s="4"/>
      <c r="AB53" s="4"/>
      <c r="AC53" s="4"/>
    </row>
    <row r="54" spans="1:29">
      <c r="A54" s="1648"/>
      <c r="B54" s="1649"/>
      <c r="C54" s="1649"/>
      <c r="D54" s="1649"/>
      <c r="E54" s="1650"/>
      <c r="F54" s="1626"/>
      <c r="G54" s="3"/>
      <c r="H54" s="3"/>
      <c r="I54" s="3"/>
      <c r="J54" s="3"/>
      <c r="K54" s="3"/>
      <c r="L54" s="3"/>
      <c r="M54" s="3"/>
      <c r="N54" s="3"/>
      <c r="O54" s="3"/>
      <c r="P54" s="3"/>
      <c r="Q54" s="3"/>
      <c r="R54" s="3"/>
      <c r="S54" s="3"/>
      <c r="T54" s="3"/>
      <c r="U54" s="3"/>
      <c r="V54" s="3"/>
      <c r="W54" s="3"/>
      <c r="X54" s="4"/>
      <c r="Y54" s="4"/>
      <c r="Z54" s="4"/>
      <c r="AA54" s="4"/>
      <c r="AB54" s="4"/>
      <c r="AC54" s="4"/>
    </row>
    <row r="55" spans="1:29">
      <c r="A55" s="1648"/>
      <c r="B55" s="1649"/>
      <c r="C55" s="1649"/>
      <c r="D55" s="1649"/>
      <c r="E55" s="1650"/>
      <c r="F55" s="1626"/>
      <c r="G55" s="3"/>
      <c r="H55" s="3"/>
      <c r="I55" s="3"/>
      <c r="J55" s="3"/>
      <c r="K55" s="3"/>
      <c r="L55" s="3"/>
      <c r="M55" s="3"/>
      <c r="N55" s="3"/>
      <c r="O55" s="3"/>
      <c r="P55" s="3"/>
      <c r="Q55" s="3"/>
      <c r="R55" s="3"/>
      <c r="S55" s="3"/>
      <c r="T55" s="3"/>
      <c r="U55" s="3"/>
      <c r="V55" s="3"/>
      <c r="W55" s="3"/>
      <c r="X55" s="4"/>
      <c r="Y55" s="4"/>
      <c r="Z55" s="4"/>
      <c r="AA55" s="4"/>
      <c r="AB55" s="4"/>
      <c r="AC55" s="4"/>
    </row>
    <row r="56" spans="1:29">
      <c r="A56" s="1651"/>
      <c r="B56" s="1652"/>
      <c r="C56" s="1652"/>
      <c r="D56" s="1652"/>
      <c r="E56" s="1653"/>
      <c r="F56" s="1626"/>
      <c r="G56" s="3"/>
      <c r="H56" s="3"/>
      <c r="I56" s="3"/>
      <c r="J56" s="3"/>
      <c r="K56" s="3"/>
      <c r="L56" s="3"/>
      <c r="M56" s="3"/>
      <c r="N56" s="3"/>
      <c r="O56" s="3"/>
      <c r="P56" s="3"/>
      <c r="Q56" s="3"/>
      <c r="R56" s="3"/>
      <c r="S56" s="3"/>
      <c r="T56" s="3"/>
      <c r="U56" s="3"/>
      <c r="V56" s="3"/>
      <c r="W56" s="3"/>
      <c r="X56" s="4"/>
      <c r="Y56" s="4"/>
      <c r="Z56" s="4"/>
      <c r="AA56" s="4"/>
      <c r="AB56" s="4"/>
      <c r="AC56" s="4"/>
    </row>
    <row r="57" spans="1:29">
      <c r="A57" s="3"/>
      <c r="B57" s="3"/>
      <c r="C57" s="3"/>
      <c r="D57" s="3"/>
      <c r="E57" s="3"/>
      <c r="F57" s="3"/>
      <c r="G57" s="3"/>
      <c r="H57" s="3"/>
      <c r="I57" s="3"/>
      <c r="J57" s="3"/>
      <c r="K57" s="3"/>
      <c r="L57" s="3"/>
      <c r="M57" s="3"/>
      <c r="N57" s="3"/>
      <c r="O57" s="3"/>
      <c r="P57" s="3"/>
      <c r="Q57" s="3"/>
      <c r="R57" s="3"/>
      <c r="S57" s="3"/>
      <c r="T57" s="3"/>
      <c r="U57" s="3"/>
      <c r="V57" s="3"/>
      <c r="W57" s="3"/>
      <c r="X57" s="4"/>
      <c r="Y57" s="4"/>
      <c r="Z57" s="4"/>
      <c r="AA57" s="4"/>
      <c r="AB57" s="4"/>
      <c r="AC57" s="4"/>
    </row>
    <row r="58" spans="1:29">
      <c r="A58" s="3"/>
      <c r="B58" s="3"/>
      <c r="C58" s="3"/>
      <c r="D58" s="3"/>
      <c r="E58" s="3"/>
      <c r="F58" s="3"/>
      <c r="G58" s="3"/>
      <c r="H58" s="3"/>
      <c r="I58" s="3"/>
      <c r="J58" s="3"/>
      <c r="K58" s="3"/>
      <c r="L58" s="3"/>
      <c r="M58" s="3"/>
      <c r="N58" s="3"/>
      <c r="O58" s="3"/>
      <c r="P58" s="3"/>
      <c r="Q58" s="3"/>
      <c r="R58" s="3"/>
      <c r="S58" s="3"/>
      <c r="T58" s="3"/>
      <c r="U58" s="3"/>
      <c r="V58" s="3"/>
      <c r="W58" s="3"/>
      <c r="X58" s="4"/>
      <c r="Y58" s="4"/>
      <c r="Z58" s="4"/>
      <c r="AA58" s="4"/>
      <c r="AB58" s="4"/>
      <c r="AC58" s="4"/>
    </row>
    <row r="59" spans="1:29">
      <c r="A59" s="3"/>
      <c r="B59" s="3"/>
      <c r="C59" s="3"/>
      <c r="D59" s="3"/>
      <c r="E59" s="3"/>
      <c r="F59" s="3"/>
      <c r="G59" s="3"/>
      <c r="H59" s="3"/>
      <c r="I59" s="3"/>
      <c r="J59" s="3"/>
      <c r="K59" s="3"/>
      <c r="L59" s="3"/>
      <c r="M59" s="3"/>
      <c r="N59" s="3"/>
      <c r="O59" s="3"/>
      <c r="P59" s="3"/>
      <c r="Q59" s="3"/>
      <c r="R59" s="3"/>
      <c r="S59" s="3"/>
      <c r="T59" s="3"/>
      <c r="U59" s="3"/>
      <c r="V59" s="3"/>
      <c r="W59" s="3"/>
      <c r="X59" s="4"/>
      <c r="Y59" s="4"/>
      <c r="Z59" s="4"/>
      <c r="AA59" s="4"/>
      <c r="AB59" s="4"/>
      <c r="AC59" s="4"/>
    </row>
    <row r="60" spans="1:29">
      <c r="A60" s="3"/>
      <c r="B60" s="3"/>
      <c r="C60" s="3"/>
      <c r="D60" s="3"/>
      <c r="E60" s="3"/>
      <c r="F60" s="3"/>
      <c r="G60" s="3"/>
      <c r="H60" s="3"/>
      <c r="I60" s="3"/>
      <c r="J60" s="3"/>
      <c r="K60" s="3"/>
      <c r="L60" s="3"/>
      <c r="M60" s="3"/>
      <c r="N60" s="3"/>
      <c r="O60" s="3"/>
      <c r="P60" s="3"/>
      <c r="Q60" s="3"/>
      <c r="R60" s="3"/>
      <c r="S60" s="3"/>
      <c r="T60" s="3"/>
      <c r="U60" s="3"/>
      <c r="V60" s="3"/>
      <c r="W60" s="3"/>
    </row>
    <row r="61" spans="1:29">
      <c r="A61" s="3"/>
      <c r="B61" s="3"/>
      <c r="C61" s="3"/>
      <c r="D61" s="3"/>
      <c r="E61" s="3"/>
      <c r="F61" s="3"/>
      <c r="G61" s="3"/>
      <c r="H61" s="3"/>
      <c r="I61" s="3"/>
      <c r="J61" s="3"/>
      <c r="K61" s="3"/>
      <c r="L61" s="3"/>
      <c r="M61" s="3"/>
      <c r="N61" s="3"/>
      <c r="O61" s="3"/>
      <c r="P61" s="3"/>
      <c r="Q61" s="3"/>
      <c r="R61" s="3"/>
      <c r="S61" s="3"/>
      <c r="T61" s="3"/>
      <c r="U61" s="3"/>
      <c r="V61" s="3"/>
      <c r="W61" s="3"/>
    </row>
    <row r="62" spans="1:29">
      <c r="A62" s="3"/>
      <c r="B62" s="3"/>
      <c r="C62" s="3"/>
      <c r="D62" s="3"/>
      <c r="E62" s="3"/>
      <c r="F62" s="3"/>
      <c r="G62" s="3"/>
      <c r="H62" s="3"/>
      <c r="I62" s="3"/>
      <c r="J62" s="3"/>
      <c r="K62" s="3"/>
      <c r="L62" s="3"/>
      <c r="M62" s="3"/>
      <c r="N62" s="3"/>
      <c r="O62" s="3"/>
      <c r="P62" s="3"/>
      <c r="Q62" s="3"/>
      <c r="R62" s="3"/>
      <c r="S62" s="3"/>
      <c r="T62" s="3"/>
      <c r="U62" s="3"/>
      <c r="V62" s="3"/>
      <c r="W62" s="3"/>
    </row>
    <row r="63" spans="1:29">
      <c r="A63" s="3"/>
      <c r="B63" s="3"/>
      <c r="C63" s="3"/>
      <c r="D63" s="3"/>
      <c r="E63" s="3"/>
      <c r="F63" s="3"/>
      <c r="G63" s="3"/>
      <c r="H63" s="3"/>
      <c r="I63" s="3"/>
      <c r="J63" s="3"/>
      <c r="K63" s="3"/>
      <c r="L63" s="3"/>
      <c r="M63" s="3"/>
      <c r="N63" s="3"/>
      <c r="O63" s="3"/>
      <c r="P63" s="3"/>
      <c r="Q63" s="3"/>
      <c r="R63" s="3"/>
      <c r="S63" s="3"/>
      <c r="T63" s="3"/>
      <c r="U63" s="3"/>
      <c r="V63" s="3"/>
      <c r="W63" s="3"/>
    </row>
    <row r="64" spans="1:29">
      <c r="A64" s="3"/>
      <c r="B64" s="3"/>
      <c r="C64" s="3"/>
      <c r="D64" s="3"/>
      <c r="E64" s="3"/>
      <c r="F64" s="3"/>
      <c r="G64" s="3"/>
      <c r="H64" s="3"/>
      <c r="I64" s="3"/>
      <c r="J64" s="3"/>
      <c r="K64" s="3"/>
      <c r="L64" s="3"/>
      <c r="M64" s="3"/>
      <c r="N64" s="3"/>
      <c r="O64" s="3"/>
      <c r="P64" s="3"/>
      <c r="Q64" s="3"/>
      <c r="R64" s="3"/>
      <c r="S64" s="3"/>
      <c r="T64" s="3"/>
      <c r="U64" s="3"/>
      <c r="V64" s="3"/>
      <c r="W64" s="3"/>
    </row>
    <row r="65" spans="1:23">
      <c r="A65" s="3"/>
      <c r="B65" s="3"/>
      <c r="C65" s="3"/>
      <c r="D65" s="3"/>
      <c r="E65" s="3"/>
      <c r="F65" s="3"/>
      <c r="G65" s="3"/>
      <c r="H65" s="3"/>
      <c r="I65" s="3"/>
      <c r="J65" s="3"/>
      <c r="K65" s="3"/>
      <c r="L65" s="3"/>
      <c r="M65" s="3"/>
      <c r="N65" s="3"/>
      <c r="O65" s="3"/>
      <c r="P65" s="3"/>
      <c r="Q65" s="3"/>
      <c r="R65" s="3"/>
      <c r="S65" s="3"/>
      <c r="T65" s="3"/>
      <c r="U65" s="3"/>
      <c r="V65" s="3"/>
      <c r="W65" s="3"/>
    </row>
    <row r="66" spans="1:23">
      <c r="A66" s="3"/>
      <c r="B66" s="3"/>
      <c r="C66" s="3"/>
      <c r="D66" s="3"/>
      <c r="E66" s="3"/>
      <c r="F66" s="3"/>
      <c r="G66" s="3"/>
      <c r="H66" s="3"/>
      <c r="I66" s="3"/>
      <c r="J66" s="3"/>
      <c r="K66" s="3"/>
      <c r="L66" s="3"/>
      <c r="M66" s="3"/>
      <c r="N66" s="3"/>
      <c r="O66" s="3"/>
      <c r="P66" s="3"/>
      <c r="Q66" s="3"/>
      <c r="R66" s="3"/>
      <c r="S66" s="3"/>
      <c r="T66" s="3"/>
      <c r="U66" s="3"/>
      <c r="V66" s="3"/>
      <c r="W66" s="3"/>
    </row>
    <row r="67" spans="1:23">
      <c r="A67" s="3"/>
      <c r="B67" s="3"/>
      <c r="C67" s="3"/>
      <c r="D67" s="3"/>
      <c r="E67" s="3"/>
      <c r="F67" s="3"/>
      <c r="G67" s="3"/>
      <c r="H67" s="3"/>
      <c r="I67" s="3"/>
      <c r="J67" s="3"/>
      <c r="K67" s="3"/>
      <c r="L67" s="3"/>
      <c r="M67" s="3"/>
      <c r="N67" s="3"/>
      <c r="O67" s="3"/>
      <c r="P67" s="3"/>
      <c r="Q67" s="3"/>
      <c r="R67" s="3"/>
      <c r="S67" s="3"/>
      <c r="T67" s="3"/>
      <c r="U67" s="3"/>
      <c r="V67" s="3"/>
      <c r="W67" s="3"/>
    </row>
    <row r="68" spans="1:23">
      <c r="A68" s="3"/>
      <c r="B68" s="3"/>
      <c r="C68" s="3"/>
      <c r="D68" s="3"/>
      <c r="E68" s="3"/>
      <c r="F68" s="3"/>
      <c r="G68" s="3"/>
      <c r="H68" s="3"/>
      <c r="I68" s="3"/>
      <c r="J68" s="3"/>
      <c r="K68" s="3"/>
      <c r="L68" s="3"/>
      <c r="M68" s="3"/>
      <c r="N68" s="3"/>
      <c r="O68" s="3"/>
      <c r="P68" s="3"/>
      <c r="Q68" s="3"/>
      <c r="R68" s="3"/>
      <c r="S68" s="3"/>
      <c r="T68" s="3"/>
      <c r="U68" s="3"/>
      <c r="V68" s="3"/>
      <c r="W68" s="3"/>
    </row>
    <row r="69" spans="1:23">
      <c r="A69" s="3"/>
      <c r="B69" s="3"/>
      <c r="C69" s="3"/>
      <c r="D69" s="3"/>
      <c r="E69" s="3"/>
      <c r="F69" s="3"/>
      <c r="G69" s="3"/>
      <c r="H69" s="3"/>
      <c r="I69" s="3"/>
      <c r="J69" s="3"/>
      <c r="K69" s="3"/>
      <c r="L69" s="3"/>
      <c r="M69" s="3"/>
      <c r="N69" s="3"/>
      <c r="O69" s="3"/>
      <c r="P69" s="3"/>
      <c r="Q69" s="3"/>
      <c r="R69" s="3"/>
      <c r="S69" s="3"/>
      <c r="T69" s="3"/>
      <c r="U69" s="3"/>
      <c r="V69" s="3"/>
      <c r="W69" s="3"/>
    </row>
    <row r="70" spans="1:23">
      <c r="A70" s="3"/>
      <c r="B70" s="3"/>
      <c r="C70" s="3"/>
      <c r="D70" s="3"/>
      <c r="E70" s="3"/>
      <c r="F70" s="3"/>
      <c r="G70" s="3"/>
      <c r="H70" s="3"/>
      <c r="I70" s="3"/>
      <c r="J70" s="3"/>
      <c r="K70" s="3"/>
      <c r="L70" s="3"/>
      <c r="M70" s="3"/>
      <c r="N70" s="3"/>
      <c r="O70" s="3"/>
      <c r="P70" s="3"/>
      <c r="Q70" s="3"/>
      <c r="R70" s="3"/>
      <c r="S70" s="3"/>
      <c r="T70" s="3"/>
      <c r="U70" s="3"/>
      <c r="V70" s="3"/>
      <c r="W70" s="3"/>
    </row>
    <row r="71" spans="1:23">
      <c r="A71" s="3"/>
      <c r="B71" s="3"/>
      <c r="C71" s="3"/>
      <c r="D71" s="3"/>
      <c r="E71" s="3"/>
      <c r="F71" s="3"/>
      <c r="G71" s="3"/>
      <c r="H71" s="3"/>
      <c r="I71" s="3"/>
      <c r="J71" s="3"/>
      <c r="K71" s="3"/>
      <c r="L71" s="3"/>
      <c r="M71" s="3"/>
      <c r="N71" s="3"/>
      <c r="O71" s="3"/>
      <c r="P71" s="3"/>
      <c r="Q71" s="3"/>
      <c r="R71" s="3"/>
      <c r="S71" s="3"/>
      <c r="T71" s="3"/>
      <c r="U71" s="3"/>
      <c r="V71" s="3"/>
      <c r="W71" s="3"/>
    </row>
    <row r="72" spans="1:23">
      <c r="A72" s="3"/>
      <c r="B72" s="3"/>
      <c r="C72" s="3"/>
      <c r="D72" s="3"/>
      <c r="E72" s="3"/>
      <c r="F72" s="3"/>
      <c r="G72" s="3"/>
      <c r="H72" s="3"/>
      <c r="I72" s="3"/>
      <c r="J72" s="3"/>
      <c r="K72" s="3"/>
      <c r="L72" s="3"/>
      <c r="M72" s="3"/>
      <c r="N72" s="3"/>
      <c r="O72" s="3"/>
      <c r="P72" s="3"/>
      <c r="Q72" s="3"/>
      <c r="R72" s="3"/>
      <c r="S72" s="3"/>
      <c r="T72" s="3"/>
      <c r="U72" s="3"/>
      <c r="V72" s="3"/>
      <c r="W72" s="3"/>
    </row>
    <row r="73" spans="1:23">
      <c r="A73" s="3"/>
      <c r="B73" s="3"/>
      <c r="C73" s="3"/>
      <c r="D73" s="3"/>
      <c r="E73" s="3"/>
      <c r="F73" s="3"/>
      <c r="G73" s="3"/>
      <c r="H73" s="3"/>
      <c r="I73" s="3"/>
      <c r="J73" s="3"/>
      <c r="K73" s="3"/>
      <c r="L73" s="3"/>
      <c r="M73" s="3"/>
      <c r="N73" s="3"/>
      <c r="O73" s="3"/>
      <c r="P73" s="3"/>
      <c r="Q73" s="3"/>
      <c r="R73" s="3"/>
      <c r="S73" s="3"/>
      <c r="T73" s="3"/>
      <c r="U73" s="3"/>
      <c r="V73" s="3"/>
      <c r="W73" s="3"/>
    </row>
    <row r="74" spans="1:23">
      <c r="A74" s="3"/>
      <c r="B74" s="3"/>
      <c r="C74" s="3"/>
      <c r="D74" s="3"/>
      <c r="E74" s="3"/>
      <c r="F74" s="3"/>
      <c r="G74" s="3"/>
      <c r="H74" s="3"/>
      <c r="I74" s="3"/>
      <c r="J74" s="3"/>
      <c r="K74" s="3"/>
      <c r="L74" s="3"/>
      <c r="M74" s="3"/>
      <c r="N74" s="3"/>
      <c r="O74" s="3"/>
      <c r="P74" s="3"/>
      <c r="Q74" s="3"/>
      <c r="R74" s="3"/>
      <c r="S74" s="3"/>
      <c r="T74" s="3"/>
      <c r="U74" s="3"/>
      <c r="V74" s="3"/>
      <c r="W74" s="3"/>
    </row>
    <row r="75" spans="1:23">
      <c r="A75" s="3"/>
      <c r="B75" s="3"/>
      <c r="C75" s="3"/>
      <c r="D75" s="3"/>
      <c r="E75" s="3"/>
      <c r="F75" s="3"/>
      <c r="G75" s="3"/>
      <c r="H75" s="3"/>
      <c r="I75" s="3"/>
      <c r="J75" s="3"/>
      <c r="K75" s="3"/>
      <c r="L75" s="3"/>
      <c r="M75" s="3"/>
      <c r="N75" s="3"/>
      <c r="O75" s="3"/>
      <c r="P75" s="3"/>
      <c r="Q75" s="3"/>
      <c r="R75" s="3"/>
      <c r="S75" s="3"/>
      <c r="T75" s="3"/>
      <c r="U75" s="3"/>
      <c r="V75" s="3"/>
      <c r="W75" s="3"/>
    </row>
    <row r="76" spans="1:23">
      <c r="A76" s="3"/>
      <c r="B76" s="3"/>
      <c r="C76" s="3"/>
      <c r="D76" s="3"/>
      <c r="E76" s="3"/>
      <c r="F76" s="3"/>
      <c r="G76" s="3"/>
      <c r="H76" s="3"/>
      <c r="I76" s="3"/>
      <c r="J76" s="3"/>
      <c r="K76" s="3"/>
      <c r="L76" s="3"/>
      <c r="M76" s="3"/>
      <c r="N76" s="3"/>
      <c r="O76" s="3"/>
      <c r="P76" s="3"/>
      <c r="Q76" s="3"/>
      <c r="R76" s="3"/>
      <c r="S76" s="3"/>
      <c r="T76" s="3"/>
      <c r="U76" s="3"/>
      <c r="V76" s="3"/>
      <c r="W76" s="3"/>
    </row>
    <row r="77" spans="1:23">
      <c r="A77" s="3"/>
      <c r="B77" s="3"/>
      <c r="C77" s="3"/>
      <c r="D77" s="3"/>
      <c r="E77" s="3"/>
      <c r="F77" s="3"/>
      <c r="G77" s="3"/>
      <c r="H77" s="3"/>
      <c r="I77" s="3"/>
      <c r="J77" s="3"/>
      <c r="K77" s="3"/>
      <c r="L77" s="3"/>
      <c r="M77" s="3"/>
      <c r="N77" s="3"/>
      <c r="O77" s="3"/>
      <c r="P77" s="3"/>
      <c r="Q77" s="3"/>
      <c r="R77" s="3"/>
      <c r="S77" s="3"/>
      <c r="T77" s="3"/>
      <c r="U77" s="3"/>
      <c r="V77" s="3"/>
      <c r="W77" s="3"/>
    </row>
    <row r="78" spans="1:23">
      <c r="A78" s="3"/>
      <c r="B78" s="3"/>
      <c r="C78" s="3"/>
      <c r="D78" s="3"/>
      <c r="E78" s="3"/>
      <c r="F78" s="3"/>
      <c r="G78" s="3"/>
      <c r="H78" s="3"/>
      <c r="I78" s="3"/>
      <c r="J78" s="3"/>
      <c r="K78" s="3"/>
      <c r="L78" s="3"/>
      <c r="M78" s="3"/>
      <c r="N78" s="3"/>
      <c r="O78" s="3"/>
      <c r="P78" s="3"/>
      <c r="Q78" s="3"/>
      <c r="R78" s="3"/>
      <c r="S78" s="3"/>
      <c r="T78" s="3"/>
      <c r="U78" s="3"/>
      <c r="V78" s="3"/>
      <c r="W78" s="3"/>
    </row>
    <row r="79" spans="1:23">
      <c r="A79" s="3"/>
      <c r="B79" s="3"/>
      <c r="C79" s="3"/>
      <c r="D79" s="3"/>
      <c r="E79" s="3"/>
      <c r="F79" s="3"/>
      <c r="G79" s="3"/>
      <c r="H79" s="3"/>
      <c r="I79" s="3"/>
      <c r="J79" s="3"/>
      <c r="K79" s="3"/>
      <c r="L79" s="3"/>
      <c r="M79" s="3"/>
      <c r="N79" s="3"/>
      <c r="O79" s="3"/>
      <c r="P79" s="3"/>
      <c r="Q79" s="3"/>
      <c r="R79" s="3"/>
      <c r="S79" s="3"/>
      <c r="T79" s="3"/>
      <c r="U79" s="3"/>
      <c r="V79" s="3"/>
      <c r="W79" s="3"/>
    </row>
    <row r="80" spans="1:23">
      <c r="A80" s="3"/>
      <c r="B80" s="3"/>
      <c r="C80" s="3"/>
      <c r="D80" s="3"/>
      <c r="E80" s="3"/>
      <c r="F80" s="3"/>
      <c r="G80" s="3"/>
      <c r="H80" s="3"/>
      <c r="I80" s="3"/>
      <c r="J80" s="3"/>
      <c r="K80" s="3"/>
      <c r="L80" s="3"/>
      <c r="M80" s="3"/>
      <c r="N80" s="3"/>
      <c r="O80" s="3"/>
      <c r="P80" s="3"/>
      <c r="Q80" s="3"/>
      <c r="R80" s="3"/>
      <c r="S80" s="3"/>
      <c r="T80" s="3"/>
      <c r="U80" s="3"/>
      <c r="V80" s="3"/>
      <c r="W80" s="3"/>
    </row>
    <row r="81" spans="1:23">
      <c r="A81" s="3"/>
      <c r="B81" s="3"/>
      <c r="C81" s="3"/>
      <c r="D81" s="3"/>
      <c r="E81" s="3"/>
      <c r="F81" s="3"/>
      <c r="G81" s="3"/>
      <c r="H81" s="3"/>
      <c r="I81" s="3"/>
      <c r="J81" s="3"/>
      <c r="K81" s="3"/>
      <c r="L81" s="3"/>
      <c r="M81" s="3"/>
      <c r="N81" s="3"/>
      <c r="O81" s="3"/>
      <c r="P81" s="3"/>
      <c r="Q81" s="3"/>
      <c r="R81" s="3"/>
      <c r="S81" s="3"/>
      <c r="T81" s="3"/>
      <c r="U81" s="3"/>
      <c r="V81" s="3"/>
      <c r="W81" s="3"/>
    </row>
    <row r="82" spans="1:23">
      <c r="A82" s="3"/>
      <c r="B82" s="3"/>
      <c r="C82" s="3"/>
      <c r="D82" s="3"/>
      <c r="E82" s="3"/>
      <c r="F82" s="3"/>
      <c r="G82" s="3"/>
      <c r="H82" s="3"/>
      <c r="I82" s="3"/>
      <c r="J82" s="3"/>
      <c r="K82" s="3"/>
      <c r="L82" s="3"/>
      <c r="M82" s="3"/>
      <c r="N82" s="3"/>
      <c r="O82" s="3"/>
      <c r="P82" s="3"/>
      <c r="Q82" s="3"/>
      <c r="R82" s="3"/>
      <c r="S82" s="3"/>
      <c r="T82" s="3"/>
      <c r="U82" s="3"/>
      <c r="V82" s="3"/>
      <c r="W82" s="3"/>
    </row>
    <row r="83" spans="1:23">
      <c r="A83" s="3"/>
      <c r="B83" s="3"/>
      <c r="C83" s="3"/>
      <c r="D83" s="3"/>
      <c r="E83" s="3"/>
      <c r="F83" s="3"/>
      <c r="G83" s="3"/>
      <c r="H83" s="3"/>
      <c r="I83" s="3"/>
      <c r="J83" s="3"/>
      <c r="K83" s="3"/>
      <c r="L83" s="3"/>
      <c r="M83" s="3"/>
      <c r="N83" s="3"/>
      <c r="O83" s="3"/>
      <c r="P83" s="3"/>
      <c r="Q83" s="3"/>
      <c r="R83" s="3"/>
      <c r="S83" s="3"/>
      <c r="T83" s="3"/>
      <c r="U83" s="3"/>
      <c r="V83" s="3"/>
      <c r="W83" s="3"/>
    </row>
    <row r="84" spans="1:23">
      <c r="A84" s="3"/>
      <c r="B84" s="3"/>
      <c r="C84" s="3"/>
      <c r="D84" s="3"/>
      <c r="E84" s="3"/>
      <c r="F84" s="3"/>
      <c r="G84" s="3"/>
      <c r="H84" s="3"/>
      <c r="I84" s="3"/>
      <c r="J84" s="3"/>
      <c r="K84" s="3"/>
      <c r="L84" s="3"/>
      <c r="M84" s="3"/>
      <c r="N84" s="3"/>
      <c r="O84" s="3"/>
      <c r="P84" s="3"/>
      <c r="Q84" s="3"/>
      <c r="R84" s="3"/>
      <c r="S84" s="3"/>
      <c r="T84" s="3"/>
      <c r="U84" s="3"/>
      <c r="V84" s="3"/>
      <c r="W84" s="3"/>
    </row>
    <row r="85" spans="1:23">
      <c r="A85" s="3"/>
      <c r="B85" s="3"/>
      <c r="C85" s="3"/>
      <c r="D85" s="3"/>
      <c r="E85" s="3"/>
      <c r="F85" s="3"/>
      <c r="G85" s="3"/>
      <c r="H85" s="3"/>
      <c r="I85" s="3"/>
      <c r="J85" s="3"/>
      <c r="K85" s="3"/>
      <c r="L85" s="3"/>
      <c r="M85" s="3"/>
      <c r="N85" s="3"/>
      <c r="O85" s="3"/>
      <c r="P85" s="3"/>
      <c r="Q85" s="3"/>
      <c r="R85" s="3"/>
      <c r="S85" s="3"/>
      <c r="T85" s="3"/>
      <c r="U85" s="3"/>
      <c r="V85" s="3"/>
      <c r="W85" s="3"/>
    </row>
    <row r="86" spans="1:23">
      <c r="A86" s="3"/>
      <c r="B86" s="3"/>
      <c r="C86" s="3"/>
      <c r="D86" s="3"/>
      <c r="E86" s="3"/>
      <c r="F86" s="3"/>
      <c r="G86" s="3"/>
      <c r="H86" s="3"/>
      <c r="I86" s="3"/>
      <c r="J86" s="3"/>
      <c r="K86" s="3"/>
      <c r="L86" s="3"/>
      <c r="M86" s="3"/>
      <c r="N86" s="3"/>
      <c r="O86" s="3"/>
      <c r="P86" s="3"/>
      <c r="Q86" s="3"/>
      <c r="R86" s="3"/>
      <c r="S86" s="3"/>
      <c r="T86" s="3"/>
      <c r="U86" s="3"/>
      <c r="V86" s="3"/>
      <c r="W86" s="3"/>
    </row>
    <row r="87" spans="1:23">
      <c r="A87" s="3"/>
      <c r="B87" s="3"/>
      <c r="C87" s="3"/>
      <c r="D87" s="3"/>
      <c r="E87" s="3"/>
      <c r="F87" s="3"/>
      <c r="G87" s="3"/>
      <c r="H87" s="3"/>
      <c r="I87" s="3"/>
      <c r="J87" s="3"/>
      <c r="K87" s="3"/>
      <c r="L87" s="3"/>
      <c r="M87" s="3"/>
      <c r="N87" s="3"/>
      <c r="O87" s="3"/>
      <c r="P87" s="3"/>
      <c r="Q87" s="3"/>
      <c r="R87" s="3"/>
      <c r="S87" s="3"/>
      <c r="T87" s="3"/>
      <c r="U87" s="3"/>
      <c r="V87" s="3"/>
      <c r="W87" s="3"/>
    </row>
    <row r="88" spans="1:23">
      <c r="A88" s="3"/>
      <c r="B88" s="3"/>
      <c r="C88" s="3"/>
      <c r="D88" s="3"/>
      <c r="E88" s="3"/>
      <c r="F88" s="3"/>
      <c r="G88" s="3"/>
      <c r="H88" s="3"/>
      <c r="I88" s="3"/>
      <c r="J88" s="3"/>
      <c r="K88" s="3"/>
      <c r="L88" s="3"/>
      <c r="M88" s="3"/>
      <c r="N88" s="3"/>
      <c r="O88" s="3"/>
      <c r="P88" s="3"/>
      <c r="Q88" s="3"/>
      <c r="R88" s="3"/>
      <c r="S88" s="3"/>
      <c r="T88" s="3"/>
      <c r="U88" s="3"/>
      <c r="V88" s="3"/>
      <c r="W88" s="3"/>
    </row>
    <row r="89" spans="1:23">
      <c r="A89" s="3"/>
      <c r="B89" s="3"/>
      <c r="C89" s="3"/>
      <c r="D89" s="3"/>
      <c r="E89" s="3"/>
      <c r="F89" s="3"/>
      <c r="G89" s="3"/>
      <c r="H89" s="3"/>
      <c r="I89" s="3"/>
      <c r="J89" s="3"/>
      <c r="K89" s="3"/>
      <c r="L89" s="3"/>
      <c r="M89" s="3"/>
      <c r="N89" s="3"/>
      <c r="O89" s="3"/>
      <c r="P89" s="3"/>
      <c r="Q89" s="3"/>
      <c r="R89" s="3"/>
      <c r="S89" s="3"/>
      <c r="T89" s="3"/>
      <c r="U89" s="3"/>
      <c r="V89" s="3"/>
      <c r="W89" s="3"/>
    </row>
    <row r="90" spans="1:23">
      <c r="A90" s="3"/>
      <c r="B90" s="3"/>
      <c r="C90" s="3"/>
      <c r="D90" s="3"/>
      <c r="E90" s="3"/>
      <c r="F90" s="3"/>
      <c r="G90" s="3"/>
      <c r="H90" s="3"/>
      <c r="I90" s="3"/>
      <c r="J90" s="3"/>
      <c r="K90" s="3"/>
      <c r="L90" s="3"/>
      <c r="M90" s="3"/>
      <c r="N90" s="3"/>
      <c r="O90" s="3"/>
      <c r="P90" s="3"/>
      <c r="Q90" s="3"/>
      <c r="R90" s="3"/>
      <c r="S90" s="3"/>
      <c r="T90" s="3"/>
      <c r="U90" s="3"/>
      <c r="V90" s="3"/>
      <c r="W90" s="3"/>
    </row>
    <row r="91" spans="1:23">
      <c r="A91" s="3"/>
      <c r="B91" s="3"/>
      <c r="C91" s="3"/>
      <c r="D91" s="3"/>
      <c r="E91" s="3"/>
      <c r="F91" s="3"/>
      <c r="G91" s="3"/>
      <c r="H91" s="3"/>
      <c r="I91" s="3"/>
      <c r="J91" s="3"/>
      <c r="K91" s="3"/>
      <c r="L91" s="3"/>
      <c r="M91" s="3"/>
      <c r="N91" s="3"/>
      <c r="O91" s="3"/>
      <c r="P91" s="3"/>
      <c r="Q91" s="3"/>
      <c r="R91" s="3"/>
      <c r="S91" s="3"/>
      <c r="T91" s="3"/>
      <c r="U91" s="3"/>
      <c r="V91" s="3"/>
      <c r="W91" s="3"/>
    </row>
    <row r="92" spans="1:23">
      <c r="A92" s="3"/>
      <c r="B92" s="3"/>
      <c r="C92" s="3"/>
      <c r="D92" s="3"/>
      <c r="E92" s="3"/>
      <c r="F92" s="3"/>
      <c r="G92" s="3"/>
      <c r="H92" s="3"/>
      <c r="I92" s="3"/>
      <c r="J92" s="3"/>
      <c r="K92" s="3"/>
      <c r="L92" s="3"/>
      <c r="M92" s="3"/>
      <c r="N92" s="3"/>
      <c r="O92" s="3"/>
      <c r="P92" s="3"/>
      <c r="Q92" s="3"/>
      <c r="R92" s="3"/>
      <c r="S92" s="3"/>
      <c r="T92" s="3"/>
      <c r="U92" s="3"/>
      <c r="V92" s="3"/>
      <c r="W92" s="3"/>
    </row>
    <row r="93" spans="1:23">
      <c r="A93" s="3"/>
      <c r="B93" s="3"/>
      <c r="C93" s="3"/>
      <c r="D93" s="3"/>
      <c r="E93" s="3"/>
      <c r="F93" s="3"/>
      <c r="G93" s="3"/>
      <c r="H93" s="3"/>
      <c r="I93" s="3"/>
      <c r="J93" s="3"/>
      <c r="K93" s="3"/>
      <c r="L93" s="3"/>
      <c r="M93" s="3"/>
      <c r="N93" s="3"/>
      <c r="O93" s="3"/>
      <c r="P93" s="3"/>
      <c r="Q93" s="3"/>
      <c r="R93" s="3"/>
      <c r="S93" s="3"/>
      <c r="T93" s="3"/>
      <c r="U93" s="3"/>
      <c r="V93" s="3"/>
      <c r="W93" s="3"/>
    </row>
    <row r="94" spans="1:23">
      <c r="A94" s="3"/>
      <c r="B94" s="3"/>
      <c r="C94" s="3"/>
      <c r="D94" s="3"/>
      <c r="E94" s="3"/>
      <c r="F94" s="3"/>
      <c r="G94" s="3"/>
      <c r="H94" s="3"/>
      <c r="I94" s="3"/>
      <c r="J94" s="3"/>
      <c r="K94" s="3"/>
      <c r="L94" s="3"/>
      <c r="M94" s="3"/>
      <c r="N94" s="3"/>
      <c r="O94" s="3"/>
      <c r="P94" s="3"/>
      <c r="Q94" s="3"/>
      <c r="R94" s="3"/>
      <c r="S94" s="3"/>
      <c r="T94" s="3"/>
      <c r="U94" s="3"/>
      <c r="V94" s="3"/>
      <c r="W94" s="3"/>
    </row>
    <row r="95" spans="1:23">
      <c r="A95" s="3"/>
      <c r="B95" s="3"/>
      <c r="C95" s="3"/>
      <c r="D95" s="3"/>
      <c r="E95" s="3"/>
      <c r="F95" s="3"/>
      <c r="G95" s="3"/>
      <c r="H95" s="3"/>
      <c r="I95" s="3"/>
      <c r="J95" s="3"/>
      <c r="K95" s="3"/>
      <c r="L95" s="3"/>
      <c r="M95" s="3"/>
      <c r="N95" s="3"/>
      <c r="O95" s="3"/>
      <c r="P95" s="3"/>
      <c r="Q95" s="3"/>
      <c r="R95" s="3"/>
      <c r="S95" s="3"/>
      <c r="T95" s="3"/>
      <c r="U95" s="3"/>
      <c r="V95" s="3"/>
      <c r="W95" s="3"/>
    </row>
    <row r="96" spans="1:23">
      <c r="A96" s="3"/>
      <c r="B96" s="3"/>
      <c r="C96" s="3"/>
      <c r="D96" s="3"/>
      <c r="E96" s="3"/>
      <c r="F96" s="3"/>
      <c r="G96" s="3"/>
      <c r="H96" s="3"/>
      <c r="I96" s="3"/>
      <c r="J96" s="3"/>
      <c r="K96" s="3"/>
      <c r="L96" s="3"/>
      <c r="M96" s="3"/>
      <c r="N96" s="3"/>
      <c r="O96" s="3"/>
      <c r="P96" s="3"/>
      <c r="Q96" s="3"/>
      <c r="R96" s="3"/>
      <c r="S96" s="3"/>
      <c r="T96" s="3"/>
      <c r="U96" s="3"/>
      <c r="V96" s="3"/>
      <c r="W96" s="3"/>
    </row>
    <row r="97" spans="1:23">
      <c r="A97" s="3"/>
      <c r="B97" s="3"/>
      <c r="C97" s="3"/>
      <c r="D97" s="3"/>
      <c r="E97" s="3"/>
      <c r="F97" s="3"/>
      <c r="G97" s="3"/>
      <c r="H97" s="3"/>
      <c r="I97" s="3"/>
      <c r="J97" s="3"/>
      <c r="K97" s="3"/>
      <c r="L97" s="3"/>
      <c r="M97" s="3"/>
      <c r="N97" s="3"/>
      <c r="O97" s="3"/>
      <c r="P97" s="3"/>
      <c r="Q97" s="3"/>
      <c r="R97" s="3"/>
      <c r="S97" s="3"/>
      <c r="T97" s="3"/>
      <c r="U97" s="3"/>
      <c r="V97" s="3"/>
      <c r="W97" s="3"/>
    </row>
    <row r="98" spans="1:23">
      <c r="A98" s="3"/>
      <c r="B98" s="3"/>
      <c r="C98" s="3"/>
      <c r="D98" s="3"/>
      <c r="E98" s="3"/>
      <c r="F98" s="3"/>
      <c r="G98" s="3"/>
      <c r="H98" s="3"/>
      <c r="I98" s="3"/>
      <c r="J98" s="3"/>
      <c r="K98" s="3"/>
      <c r="L98" s="3"/>
      <c r="M98" s="3"/>
      <c r="N98" s="3"/>
      <c r="O98" s="3"/>
      <c r="P98" s="3"/>
      <c r="Q98" s="3"/>
      <c r="R98" s="3"/>
      <c r="S98" s="3"/>
      <c r="T98" s="3"/>
      <c r="U98" s="3"/>
      <c r="V98" s="3"/>
      <c r="W98" s="3"/>
    </row>
    <row r="99" spans="1:23">
      <c r="A99" s="3"/>
      <c r="B99" s="3"/>
      <c r="C99" s="3"/>
      <c r="D99" s="3"/>
      <c r="E99" s="3"/>
      <c r="F99" s="3"/>
      <c r="G99" s="3"/>
      <c r="H99" s="3"/>
      <c r="I99" s="3"/>
      <c r="J99" s="3"/>
      <c r="K99" s="3"/>
      <c r="L99" s="3"/>
      <c r="M99" s="3"/>
      <c r="N99" s="3"/>
      <c r="O99" s="3"/>
      <c r="P99" s="3"/>
      <c r="Q99" s="3"/>
      <c r="R99" s="3"/>
      <c r="S99" s="3"/>
      <c r="T99" s="3"/>
      <c r="U99" s="3"/>
      <c r="V99" s="3"/>
      <c r="W99" s="3"/>
    </row>
    <row r="100" spans="1:23">
      <c r="A100" s="3"/>
      <c r="B100" s="3"/>
      <c r="C100" s="3"/>
      <c r="D100" s="3"/>
      <c r="E100" s="3"/>
      <c r="F100" s="3"/>
      <c r="G100" s="3"/>
      <c r="H100" s="3"/>
      <c r="I100" s="3"/>
      <c r="J100" s="3"/>
      <c r="K100" s="3"/>
      <c r="L100" s="3"/>
      <c r="M100" s="3"/>
      <c r="N100" s="3"/>
      <c r="O100" s="3"/>
      <c r="P100" s="3"/>
      <c r="Q100" s="3"/>
      <c r="R100" s="3"/>
      <c r="S100" s="3"/>
      <c r="T100" s="3"/>
      <c r="U100" s="3"/>
      <c r="V100" s="3"/>
      <c r="W100" s="3"/>
    </row>
    <row r="101" spans="1:23">
      <c r="A101" s="3"/>
      <c r="B101" s="3"/>
      <c r="C101" s="3"/>
      <c r="D101" s="3"/>
      <c r="E101" s="3"/>
      <c r="F101" s="3"/>
      <c r="G101" s="3"/>
      <c r="H101" s="3"/>
      <c r="I101" s="3"/>
      <c r="J101" s="3"/>
      <c r="K101" s="3"/>
      <c r="L101" s="3"/>
      <c r="M101" s="3"/>
      <c r="N101" s="3"/>
      <c r="O101" s="3"/>
      <c r="P101" s="3"/>
      <c r="Q101" s="3"/>
      <c r="R101" s="3"/>
      <c r="S101" s="3"/>
      <c r="T101" s="3"/>
      <c r="U101" s="3"/>
      <c r="V101" s="3"/>
      <c r="W101" s="3"/>
    </row>
    <row r="102" spans="1:23">
      <c r="A102" s="3"/>
      <c r="B102" s="3"/>
      <c r="C102" s="3"/>
      <c r="D102" s="3"/>
      <c r="E102" s="3"/>
      <c r="F102" s="3"/>
      <c r="G102" s="3"/>
      <c r="H102" s="3"/>
      <c r="I102" s="3"/>
      <c r="J102" s="3"/>
      <c r="K102" s="3"/>
      <c r="L102" s="3"/>
      <c r="M102" s="3"/>
      <c r="N102" s="3"/>
      <c r="O102" s="3"/>
      <c r="P102" s="3"/>
      <c r="Q102" s="3"/>
      <c r="R102" s="3"/>
      <c r="S102" s="3"/>
      <c r="T102" s="3"/>
      <c r="U102" s="3"/>
      <c r="V102" s="3"/>
      <c r="W102" s="3"/>
    </row>
    <row r="103" spans="1:23">
      <c r="A103" s="3"/>
      <c r="B103" s="3"/>
      <c r="C103" s="3"/>
      <c r="D103" s="3"/>
      <c r="E103" s="3"/>
      <c r="F103" s="3"/>
      <c r="G103" s="3"/>
      <c r="H103" s="3"/>
      <c r="I103" s="3"/>
      <c r="J103" s="3"/>
      <c r="K103" s="3"/>
      <c r="L103" s="3"/>
      <c r="M103" s="3"/>
      <c r="N103" s="3"/>
      <c r="O103" s="3"/>
      <c r="P103" s="3"/>
      <c r="Q103" s="3"/>
      <c r="R103" s="3"/>
      <c r="S103" s="3"/>
      <c r="T103" s="3"/>
      <c r="U103" s="3"/>
      <c r="V103" s="3"/>
      <c r="W103" s="3"/>
    </row>
    <row r="104" spans="1:23">
      <c r="A104" s="3"/>
      <c r="B104" s="3"/>
      <c r="C104" s="3"/>
      <c r="D104" s="3"/>
      <c r="E104" s="3"/>
      <c r="F104" s="3"/>
      <c r="G104" s="3"/>
      <c r="H104" s="3"/>
      <c r="I104" s="3"/>
      <c r="J104" s="3"/>
      <c r="K104" s="3"/>
      <c r="L104" s="3"/>
      <c r="M104" s="3"/>
      <c r="N104" s="3"/>
      <c r="O104" s="3"/>
      <c r="P104" s="3"/>
      <c r="Q104" s="3"/>
      <c r="R104" s="3"/>
      <c r="S104" s="3"/>
      <c r="T104" s="3"/>
      <c r="U104" s="3"/>
      <c r="V104" s="3"/>
      <c r="W104" s="3"/>
    </row>
    <row r="105" spans="1:23">
      <c r="A105" s="3"/>
      <c r="B105" s="3"/>
      <c r="C105" s="3"/>
      <c r="D105" s="3"/>
      <c r="E105" s="3"/>
      <c r="F105" s="3"/>
      <c r="G105" s="3"/>
      <c r="H105" s="3"/>
      <c r="I105" s="3"/>
      <c r="J105" s="3"/>
      <c r="K105" s="3"/>
      <c r="L105" s="3"/>
      <c r="M105" s="3"/>
      <c r="N105" s="3"/>
      <c r="O105" s="3"/>
      <c r="P105" s="3"/>
      <c r="Q105" s="3"/>
      <c r="R105" s="3"/>
      <c r="S105" s="3"/>
      <c r="T105" s="3"/>
      <c r="U105" s="3"/>
      <c r="V105" s="3"/>
      <c r="W105" s="3"/>
    </row>
    <row r="106" spans="1:23">
      <c r="A106" s="3"/>
      <c r="B106" s="3"/>
      <c r="C106" s="3"/>
      <c r="D106" s="3"/>
      <c r="E106" s="3"/>
      <c r="F106" s="3"/>
      <c r="G106" s="3"/>
      <c r="H106" s="3"/>
      <c r="I106" s="3"/>
      <c r="J106" s="3"/>
      <c r="K106" s="3"/>
      <c r="L106" s="3"/>
      <c r="M106" s="3"/>
      <c r="N106" s="3"/>
      <c r="O106" s="3"/>
      <c r="P106" s="3"/>
      <c r="Q106" s="3"/>
      <c r="R106" s="3"/>
      <c r="S106" s="3"/>
      <c r="T106" s="3"/>
      <c r="U106" s="3"/>
      <c r="V106" s="3"/>
      <c r="W106" s="3"/>
    </row>
    <row r="107" spans="1:23">
      <c r="A107" s="3"/>
      <c r="B107" s="3"/>
      <c r="C107" s="3"/>
      <c r="D107" s="3"/>
      <c r="E107" s="3"/>
      <c r="F107" s="3"/>
      <c r="G107" s="3"/>
      <c r="H107" s="3"/>
      <c r="I107" s="3"/>
      <c r="J107" s="3"/>
      <c r="K107" s="3"/>
      <c r="L107" s="3"/>
      <c r="M107" s="3"/>
      <c r="N107" s="3"/>
      <c r="O107" s="3"/>
      <c r="P107" s="3"/>
      <c r="Q107" s="3"/>
      <c r="R107" s="3"/>
      <c r="S107" s="3"/>
      <c r="T107" s="3"/>
      <c r="U107" s="3"/>
      <c r="V107" s="3"/>
      <c r="W107" s="3"/>
    </row>
    <row r="108" spans="1:23">
      <c r="A108" s="3"/>
      <c r="B108" s="3"/>
      <c r="C108" s="3"/>
      <c r="D108" s="3"/>
      <c r="E108" s="3"/>
      <c r="F108" s="3"/>
      <c r="G108" s="3"/>
      <c r="H108" s="3"/>
      <c r="I108" s="3"/>
      <c r="J108" s="3"/>
      <c r="K108" s="3"/>
      <c r="L108" s="3"/>
      <c r="M108" s="3"/>
      <c r="N108" s="3"/>
      <c r="O108" s="3"/>
      <c r="P108" s="3"/>
      <c r="Q108" s="3"/>
      <c r="R108" s="3"/>
      <c r="S108" s="3"/>
      <c r="T108" s="3"/>
      <c r="U108" s="3"/>
      <c r="V108" s="3"/>
      <c r="W108" s="3"/>
    </row>
    <row r="109" spans="1:23">
      <c r="A109" s="3"/>
      <c r="B109" s="3"/>
      <c r="C109" s="3"/>
      <c r="D109" s="3"/>
      <c r="E109" s="3"/>
      <c r="F109" s="3"/>
      <c r="G109" s="3"/>
      <c r="H109" s="3"/>
      <c r="I109" s="3"/>
      <c r="J109" s="3"/>
      <c r="K109" s="3"/>
      <c r="L109" s="3"/>
      <c r="M109" s="3"/>
      <c r="N109" s="3"/>
      <c r="O109" s="3"/>
      <c r="P109" s="3"/>
      <c r="Q109" s="3"/>
      <c r="R109" s="3"/>
      <c r="S109" s="3"/>
      <c r="T109" s="3"/>
      <c r="U109" s="3"/>
      <c r="V109" s="3"/>
      <c r="W109" s="3"/>
    </row>
    <row r="110" spans="1:23">
      <c r="A110" s="3"/>
      <c r="B110" s="3"/>
      <c r="C110" s="3"/>
      <c r="D110" s="3"/>
      <c r="E110" s="3"/>
      <c r="F110" s="3"/>
      <c r="G110" s="3"/>
      <c r="H110" s="3"/>
      <c r="I110" s="3"/>
      <c r="J110" s="3"/>
      <c r="K110" s="3"/>
      <c r="L110" s="3"/>
      <c r="M110" s="3"/>
      <c r="N110" s="3"/>
      <c r="O110" s="3"/>
      <c r="P110" s="3"/>
      <c r="Q110" s="3"/>
      <c r="R110" s="3"/>
      <c r="S110" s="3"/>
      <c r="T110" s="3"/>
      <c r="U110" s="3"/>
      <c r="V110" s="3"/>
      <c r="W110" s="3"/>
    </row>
    <row r="111" spans="1:23">
      <c r="A111" s="3"/>
      <c r="B111" s="3"/>
      <c r="C111" s="3"/>
      <c r="D111" s="3"/>
      <c r="E111" s="3"/>
      <c r="F111" s="3"/>
      <c r="G111" s="3"/>
      <c r="H111" s="3"/>
      <c r="I111" s="3"/>
      <c r="J111" s="3"/>
      <c r="K111" s="3"/>
      <c r="L111" s="3"/>
      <c r="M111" s="3"/>
      <c r="N111" s="3"/>
      <c r="O111" s="3"/>
      <c r="P111" s="3"/>
      <c r="Q111" s="3"/>
      <c r="R111" s="3"/>
      <c r="S111" s="3"/>
      <c r="T111" s="3"/>
      <c r="U111" s="3"/>
      <c r="V111" s="3"/>
      <c r="W111" s="3"/>
    </row>
    <row r="112" spans="1:23">
      <c r="A112" s="3"/>
      <c r="B112" s="3"/>
      <c r="C112" s="3"/>
      <c r="D112" s="3"/>
      <c r="E112" s="3"/>
      <c r="F112" s="3"/>
      <c r="G112" s="3"/>
      <c r="H112" s="3"/>
      <c r="I112" s="3"/>
      <c r="J112" s="3"/>
      <c r="K112" s="3"/>
      <c r="L112" s="3"/>
      <c r="M112" s="3"/>
      <c r="N112" s="3"/>
      <c r="O112" s="3"/>
      <c r="P112" s="3"/>
      <c r="Q112" s="3"/>
      <c r="R112" s="3"/>
      <c r="S112" s="3"/>
      <c r="T112" s="3"/>
      <c r="U112" s="3"/>
      <c r="V112" s="3"/>
      <c r="W112" s="3"/>
    </row>
    <row r="113" spans="1:23">
      <c r="A113" s="3"/>
      <c r="B113" s="3"/>
      <c r="C113" s="3"/>
      <c r="D113" s="3"/>
      <c r="E113" s="3"/>
      <c r="F113" s="3"/>
      <c r="G113" s="3"/>
      <c r="H113" s="3"/>
      <c r="I113" s="3"/>
      <c r="J113" s="3"/>
      <c r="K113" s="3"/>
      <c r="L113" s="3"/>
      <c r="M113" s="3"/>
      <c r="N113" s="3"/>
      <c r="O113" s="3"/>
      <c r="P113" s="3"/>
      <c r="Q113" s="3"/>
      <c r="R113" s="3"/>
      <c r="S113" s="3"/>
      <c r="T113" s="3"/>
      <c r="U113" s="3"/>
      <c r="V113" s="3"/>
      <c r="W113" s="3"/>
    </row>
    <row r="114" spans="1:23">
      <c r="A114" s="3"/>
      <c r="B114" s="3"/>
      <c r="C114" s="3"/>
      <c r="D114" s="3"/>
      <c r="E114" s="3"/>
      <c r="F114" s="3"/>
      <c r="G114" s="3"/>
      <c r="H114" s="3"/>
      <c r="I114" s="3"/>
      <c r="J114" s="3"/>
      <c r="K114" s="3"/>
      <c r="L114" s="3"/>
      <c r="M114" s="3"/>
      <c r="N114" s="3"/>
      <c r="O114" s="3"/>
      <c r="P114" s="3"/>
      <c r="Q114" s="3"/>
      <c r="R114" s="3"/>
      <c r="S114" s="3"/>
      <c r="T114" s="3"/>
      <c r="U114" s="3"/>
      <c r="V114" s="3"/>
      <c r="W114" s="3"/>
    </row>
    <row r="115" spans="1:23">
      <c r="A115" s="3"/>
      <c r="B115" s="3"/>
      <c r="C115" s="3"/>
      <c r="D115" s="3"/>
      <c r="E115" s="3"/>
      <c r="F115" s="3"/>
      <c r="G115" s="3"/>
      <c r="H115" s="3"/>
      <c r="I115" s="3"/>
      <c r="J115" s="3"/>
      <c r="K115" s="3"/>
      <c r="L115" s="3"/>
      <c r="M115" s="3"/>
      <c r="N115" s="3"/>
      <c r="O115" s="3"/>
      <c r="P115" s="3"/>
      <c r="Q115" s="3"/>
      <c r="R115" s="3"/>
      <c r="S115" s="3"/>
      <c r="T115" s="3"/>
      <c r="U115" s="3"/>
      <c r="V115" s="3"/>
      <c r="W115" s="3"/>
    </row>
    <row r="116" spans="1:23">
      <c r="A116" s="3"/>
      <c r="B116" s="3"/>
      <c r="C116" s="3"/>
      <c r="D116" s="3"/>
      <c r="E116" s="3"/>
      <c r="F116" s="3"/>
      <c r="G116" s="3"/>
      <c r="H116" s="3"/>
      <c r="I116" s="3"/>
      <c r="J116" s="3"/>
      <c r="K116" s="3"/>
      <c r="L116" s="3"/>
      <c r="M116" s="3"/>
      <c r="N116" s="3"/>
      <c r="O116" s="3"/>
      <c r="P116" s="3"/>
      <c r="Q116" s="3"/>
      <c r="R116" s="3"/>
      <c r="S116" s="3"/>
      <c r="T116" s="3"/>
      <c r="U116" s="3"/>
      <c r="V116" s="3"/>
      <c r="W116" s="3"/>
    </row>
    <row r="117" spans="1:23">
      <c r="A117" s="3"/>
      <c r="B117" s="3"/>
      <c r="C117" s="3"/>
      <c r="D117" s="3"/>
      <c r="E117" s="3"/>
      <c r="F117" s="3"/>
      <c r="G117" s="3"/>
      <c r="H117" s="3"/>
      <c r="I117" s="3"/>
      <c r="J117" s="3"/>
      <c r="K117" s="3"/>
      <c r="L117" s="3"/>
      <c r="M117" s="3"/>
      <c r="N117" s="3"/>
      <c r="O117" s="3"/>
      <c r="P117" s="3"/>
      <c r="Q117" s="3"/>
      <c r="R117" s="3"/>
      <c r="S117" s="3"/>
      <c r="T117" s="3"/>
      <c r="U117" s="3"/>
      <c r="V117" s="3"/>
      <c r="W117" s="3"/>
    </row>
    <row r="118" spans="1:23">
      <c r="A118" s="3"/>
      <c r="B118" s="3"/>
      <c r="C118" s="3"/>
      <c r="D118" s="3"/>
      <c r="E118" s="3"/>
      <c r="F118" s="3"/>
      <c r="G118" s="3"/>
      <c r="H118" s="3"/>
      <c r="I118" s="3"/>
      <c r="J118" s="3"/>
      <c r="K118" s="3"/>
      <c r="L118" s="3"/>
      <c r="M118" s="3"/>
      <c r="N118" s="3"/>
      <c r="O118" s="3"/>
      <c r="P118" s="3"/>
      <c r="Q118" s="3"/>
      <c r="R118" s="3"/>
      <c r="S118" s="3"/>
      <c r="T118" s="3"/>
      <c r="U118" s="3"/>
      <c r="V118" s="3"/>
      <c r="W118" s="3"/>
    </row>
    <row r="119" spans="1:23">
      <c r="A119" s="3"/>
      <c r="B119" s="3"/>
      <c r="C119" s="3"/>
      <c r="D119" s="3"/>
      <c r="E119" s="3"/>
      <c r="F119" s="3"/>
      <c r="G119" s="3"/>
      <c r="H119" s="3"/>
      <c r="I119" s="3"/>
      <c r="J119" s="3"/>
      <c r="K119" s="3"/>
      <c r="L119" s="3"/>
      <c r="M119" s="3"/>
      <c r="N119" s="3"/>
      <c r="O119" s="3"/>
      <c r="P119" s="3"/>
      <c r="Q119" s="3"/>
      <c r="R119" s="3"/>
      <c r="S119" s="3"/>
      <c r="T119" s="3"/>
      <c r="U119" s="3"/>
      <c r="V119" s="3"/>
      <c r="W119" s="3"/>
    </row>
    <row r="120" spans="1:23">
      <c r="A120" s="3"/>
      <c r="B120" s="3"/>
      <c r="C120" s="3"/>
      <c r="D120" s="3"/>
      <c r="E120" s="3"/>
      <c r="F120" s="3"/>
      <c r="G120" s="3"/>
      <c r="H120" s="3"/>
      <c r="I120" s="3"/>
      <c r="J120" s="3"/>
      <c r="K120" s="3"/>
      <c r="L120" s="3"/>
      <c r="M120" s="3"/>
      <c r="N120" s="3"/>
      <c r="O120" s="3"/>
      <c r="P120" s="3"/>
      <c r="Q120" s="3"/>
      <c r="R120" s="3"/>
      <c r="S120" s="3"/>
      <c r="T120" s="3"/>
      <c r="U120" s="3"/>
      <c r="V120" s="3"/>
      <c r="W120" s="3"/>
    </row>
    <row r="121" spans="1:23">
      <c r="A121" s="3"/>
      <c r="B121" s="3"/>
      <c r="C121" s="3"/>
      <c r="D121" s="3"/>
      <c r="E121" s="3"/>
      <c r="F121" s="3"/>
      <c r="G121" s="3"/>
      <c r="H121" s="3"/>
      <c r="I121" s="3"/>
      <c r="J121" s="3"/>
      <c r="K121" s="3"/>
      <c r="L121" s="3"/>
      <c r="M121" s="3"/>
      <c r="N121" s="3"/>
      <c r="O121" s="3"/>
      <c r="P121" s="3"/>
      <c r="Q121" s="3"/>
      <c r="R121" s="3"/>
      <c r="S121" s="3"/>
      <c r="T121" s="3"/>
      <c r="U121" s="3"/>
      <c r="V121" s="3"/>
      <c r="W121" s="3"/>
    </row>
    <row r="122" spans="1:23">
      <c r="A122" s="3"/>
      <c r="B122" s="3"/>
      <c r="C122" s="3"/>
      <c r="D122" s="3"/>
      <c r="E122" s="3"/>
      <c r="F122" s="3"/>
      <c r="G122" s="3"/>
      <c r="H122" s="3"/>
      <c r="I122" s="3"/>
      <c r="J122" s="3"/>
      <c r="K122" s="3"/>
      <c r="L122" s="3"/>
      <c r="M122" s="3"/>
      <c r="N122" s="3"/>
      <c r="O122" s="3"/>
      <c r="P122" s="3"/>
      <c r="Q122" s="3"/>
      <c r="R122" s="3"/>
      <c r="S122" s="3"/>
      <c r="T122" s="3"/>
      <c r="U122" s="3"/>
      <c r="V122" s="3"/>
      <c r="W122" s="3"/>
    </row>
    <row r="123" spans="1:23">
      <c r="A123" s="3"/>
      <c r="B123" s="3"/>
      <c r="C123" s="3"/>
      <c r="D123" s="3"/>
      <c r="E123" s="3"/>
      <c r="F123" s="3"/>
      <c r="G123" s="3"/>
      <c r="H123" s="3"/>
      <c r="I123" s="3"/>
      <c r="J123" s="3"/>
      <c r="K123" s="3"/>
      <c r="L123" s="3"/>
      <c r="M123" s="3"/>
      <c r="N123" s="3"/>
      <c r="O123" s="3"/>
      <c r="P123" s="3"/>
      <c r="Q123" s="3"/>
      <c r="R123" s="3"/>
      <c r="S123" s="3"/>
      <c r="T123" s="3"/>
      <c r="U123" s="3"/>
      <c r="V123" s="3"/>
      <c r="W123" s="3"/>
    </row>
    <row r="124" spans="1:23">
      <c r="A124" s="3"/>
      <c r="B124" s="3"/>
      <c r="C124" s="3"/>
      <c r="D124" s="3"/>
      <c r="E124" s="3"/>
      <c r="F124" s="3"/>
      <c r="G124" s="3"/>
      <c r="H124" s="3"/>
      <c r="I124" s="3"/>
      <c r="J124" s="3"/>
      <c r="K124" s="3"/>
      <c r="L124" s="3"/>
      <c r="M124" s="3"/>
      <c r="N124" s="3"/>
      <c r="O124" s="3"/>
      <c r="P124" s="3"/>
      <c r="Q124" s="3"/>
      <c r="R124" s="3"/>
      <c r="S124" s="3"/>
      <c r="T124" s="3"/>
      <c r="U124" s="3"/>
      <c r="V124" s="3"/>
      <c r="W124" s="3"/>
    </row>
    <row r="125" spans="1:23">
      <c r="A125" s="3"/>
      <c r="B125" s="3"/>
      <c r="C125" s="3"/>
      <c r="D125" s="3"/>
      <c r="E125" s="3"/>
      <c r="F125" s="3"/>
      <c r="G125" s="3"/>
      <c r="H125" s="3"/>
      <c r="I125" s="3"/>
      <c r="J125" s="3"/>
      <c r="K125" s="3"/>
      <c r="L125" s="3"/>
      <c r="M125" s="3"/>
      <c r="N125" s="3"/>
      <c r="O125" s="3"/>
      <c r="P125" s="3"/>
      <c r="Q125" s="3"/>
      <c r="R125" s="3"/>
      <c r="S125" s="3"/>
      <c r="T125" s="3"/>
      <c r="U125" s="3"/>
      <c r="V125" s="3"/>
      <c r="W125" s="3"/>
    </row>
    <row r="126" spans="1:23">
      <c r="A126" s="3"/>
      <c r="B126" s="3"/>
      <c r="C126" s="3"/>
      <c r="D126" s="3"/>
      <c r="E126" s="3"/>
      <c r="F126" s="3"/>
      <c r="G126" s="3"/>
      <c r="H126" s="3"/>
      <c r="I126" s="3"/>
      <c r="J126" s="3"/>
      <c r="K126" s="3"/>
      <c r="L126" s="3"/>
      <c r="M126" s="3"/>
      <c r="N126" s="3"/>
      <c r="O126" s="3"/>
      <c r="P126" s="3"/>
      <c r="Q126" s="3"/>
      <c r="R126" s="3"/>
      <c r="S126" s="3"/>
      <c r="T126" s="3"/>
      <c r="U126" s="3"/>
      <c r="V126" s="3"/>
      <c r="W126" s="3"/>
    </row>
    <row r="127" spans="1:23">
      <c r="A127" s="3"/>
      <c r="B127" s="3"/>
      <c r="C127" s="3"/>
      <c r="D127" s="3"/>
      <c r="E127" s="3"/>
      <c r="F127" s="3"/>
      <c r="G127" s="3"/>
      <c r="H127" s="3"/>
      <c r="I127" s="3"/>
      <c r="J127" s="3"/>
      <c r="K127" s="3"/>
      <c r="L127" s="3"/>
      <c r="M127" s="3"/>
      <c r="N127" s="3"/>
      <c r="O127" s="3"/>
      <c r="P127" s="3"/>
      <c r="Q127" s="3"/>
      <c r="R127" s="3"/>
      <c r="S127" s="3"/>
      <c r="T127" s="3"/>
      <c r="U127" s="3"/>
      <c r="V127" s="3"/>
      <c r="W127" s="3"/>
    </row>
    <row r="128" spans="1:23">
      <c r="A128" s="3"/>
      <c r="B128" s="3"/>
      <c r="C128" s="3"/>
      <c r="D128" s="3"/>
      <c r="E128" s="3"/>
      <c r="F128" s="3"/>
      <c r="G128" s="3"/>
      <c r="H128" s="3"/>
      <c r="I128" s="3"/>
      <c r="J128" s="3"/>
      <c r="K128" s="3"/>
      <c r="L128" s="3"/>
      <c r="M128" s="3"/>
      <c r="N128" s="3"/>
      <c r="O128" s="3"/>
      <c r="P128" s="3"/>
      <c r="Q128" s="3"/>
      <c r="R128" s="3"/>
      <c r="S128" s="3"/>
      <c r="T128" s="3"/>
      <c r="U128" s="3"/>
      <c r="V128" s="3"/>
      <c r="W128" s="3"/>
    </row>
    <row r="129" spans="1:23">
      <c r="A129" s="3"/>
      <c r="B129" s="3"/>
      <c r="C129" s="3"/>
      <c r="D129" s="3"/>
      <c r="E129" s="3"/>
      <c r="F129" s="3"/>
      <c r="G129" s="3"/>
      <c r="H129" s="3"/>
      <c r="I129" s="3"/>
      <c r="J129" s="3"/>
      <c r="K129" s="3"/>
      <c r="L129" s="3"/>
      <c r="M129" s="3"/>
      <c r="N129" s="3"/>
      <c r="O129" s="3"/>
      <c r="P129" s="3"/>
      <c r="Q129" s="3"/>
      <c r="R129" s="3"/>
      <c r="S129" s="3"/>
      <c r="T129" s="3"/>
      <c r="U129" s="3"/>
      <c r="V129" s="3"/>
      <c r="W129" s="3"/>
    </row>
    <row r="130" spans="1:23">
      <c r="A130" s="3"/>
      <c r="B130" s="3"/>
      <c r="C130" s="3"/>
      <c r="D130" s="3"/>
      <c r="E130" s="3"/>
      <c r="F130" s="3"/>
      <c r="G130" s="3"/>
      <c r="H130" s="3"/>
      <c r="I130" s="3"/>
      <c r="J130" s="3"/>
      <c r="K130" s="3"/>
      <c r="L130" s="3"/>
      <c r="M130" s="3"/>
      <c r="N130" s="3"/>
      <c r="O130" s="3"/>
      <c r="P130" s="3"/>
      <c r="Q130" s="3"/>
      <c r="R130" s="3"/>
      <c r="S130" s="3"/>
      <c r="T130" s="3"/>
      <c r="U130" s="3"/>
      <c r="V130" s="3"/>
      <c r="W130" s="3"/>
    </row>
    <row r="131" spans="1:23">
      <c r="A131" s="3"/>
      <c r="B131" s="3"/>
      <c r="C131" s="3"/>
      <c r="D131" s="3"/>
      <c r="E131" s="3"/>
      <c r="F131" s="3"/>
      <c r="G131" s="3"/>
      <c r="H131" s="3"/>
      <c r="I131" s="3"/>
      <c r="J131" s="3"/>
      <c r="K131" s="3"/>
      <c r="L131" s="3"/>
      <c r="M131" s="3"/>
      <c r="N131" s="3"/>
      <c r="O131" s="3"/>
      <c r="P131" s="3"/>
      <c r="Q131" s="3"/>
      <c r="R131" s="3"/>
      <c r="S131" s="3"/>
      <c r="T131" s="3"/>
      <c r="U131" s="3"/>
      <c r="V131" s="3"/>
      <c r="W131" s="3"/>
    </row>
    <row r="132" spans="1:23">
      <c r="A132" s="3"/>
      <c r="B132" s="3"/>
      <c r="C132" s="3"/>
      <c r="D132" s="3"/>
      <c r="E132" s="3"/>
      <c r="F132" s="3"/>
      <c r="G132" s="3"/>
      <c r="H132" s="3"/>
      <c r="I132" s="3"/>
      <c r="J132" s="3"/>
      <c r="K132" s="3"/>
      <c r="L132" s="3"/>
      <c r="M132" s="3"/>
      <c r="N132" s="3"/>
      <c r="O132" s="3"/>
      <c r="P132" s="3"/>
      <c r="Q132" s="3"/>
      <c r="R132" s="3"/>
      <c r="S132" s="3"/>
      <c r="T132" s="3"/>
      <c r="U132" s="3"/>
      <c r="V132" s="3"/>
      <c r="W132" s="3"/>
    </row>
    <row r="133" spans="1:23">
      <c r="A133" s="3"/>
      <c r="B133" s="3"/>
      <c r="C133" s="3"/>
      <c r="D133" s="3"/>
      <c r="E133" s="3"/>
      <c r="F133" s="3"/>
      <c r="G133" s="3"/>
      <c r="H133" s="3"/>
      <c r="I133" s="3"/>
      <c r="J133" s="3"/>
      <c r="K133" s="3"/>
      <c r="L133" s="3"/>
      <c r="M133" s="3"/>
      <c r="N133" s="3"/>
      <c r="O133" s="3"/>
      <c r="P133" s="3"/>
      <c r="Q133" s="3"/>
      <c r="R133" s="3"/>
      <c r="S133" s="3"/>
      <c r="T133" s="3"/>
      <c r="U133" s="3"/>
      <c r="V133" s="3"/>
      <c r="W133" s="3"/>
    </row>
    <row r="134" spans="1:23">
      <c r="A134" s="3"/>
      <c r="B134" s="3"/>
      <c r="C134" s="3"/>
      <c r="D134" s="3"/>
      <c r="E134" s="3"/>
      <c r="F134" s="3"/>
      <c r="G134" s="3"/>
      <c r="H134" s="3"/>
      <c r="I134" s="3"/>
      <c r="J134" s="3"/>
      <c r="K134" s="3"/>
      <c r="L134" s="3"/>
      <c r="M134" s="3"/>
      <c r="N134" s="3"/>
      <c r="O134" s="3"/>
      <c r="P134" s="3"/>
      <c r="Q134" s="3"/>
      <c r="R134" s="3"/>
      <c r="S134" s="3"/>
      <c r="T134" s="3"/>
      <c r="U134" s="3"/>
      <c r="V134" s="3"/>
      <c r="W134" s="3"/>
    </row>
    <row r="135" spans="1:23">
      <c r="A135" s="3"/>
      <c r="B135" s="3"/>
      <c r="C135" s="3"/>
      <c r="D135" s="3"/>
      <c r="E135" s="3"/>
      <c r="F135" s="3"/>
      <c r="G135" s="3"/>
      <c r="H135" s="3"/>
      <c r="I135" s="3"/>
      <c r="J135" s="3"/>
      <c r="K135" s="3"/>
      <c r="L135" s="3"/>
      <c r="M135" s="3"/>
      <c r="N135" s="3"/>
      <c r="O135" s="3"/>
      <c r="P135" s="3"/>
      <c r="Q135" s="3"/>
      <c r="R135" s="3"/>
      <c r="S135" s="3"/>
      <c r="T135" s="3"/>
      <c r="U135" s="3"/>
      <c r="V135" s="3"/>
      <c r="W135" s="3"/>
    </row>
    <row r="136" spans="1:23">
      <c r="A136" s="3"/>
      <c r="B136" s="3"/>
      <c r="C136" s="3"/>
      <c r="D136" s="3"/>
      <c r="E136" s="3"/>
      <c r="F136" s="3"/>
      <c r="G136" s="3"/>
      <c r="H136" s="3"/>
      <c r="I136" s="3"/>
      <c r="J136" s="3"/>
      <c r="K136" s="3"/>
      <c r="L136" s="3"/>
      <c r="M136" s="3"/>
      <c r="N136" s="3"/>
      <c r="O136" s="3"/>
      <c r="P136" s="3"/>
      <c r="Q136" s="3"/>
      <c r="R136" s="3"/>
      <c r="S136" s="3"/>
      <c r="T136" s="3"/>
      <c r="U136" s="3"/>
      <c r="V136" s="3"/>
      <c r="W136" s="3"/>
    </row>
    <row r="137" spans="1:23">
      <c r="A137" s="3"/>
      <c r="B137" s="3"/>
      <c r="C137" s="3"/>
      <c r="D137" s="3"/>
      <c r="E137" s="3"/>
      <c r="F137" s="3"/>
      <c r="G137" s="3"/>
      <c r="H137" s="3"/>
      <c r="I137" s="3"/>
      <c r="J137" s="3"/>
      <c r="K137" s="3"/>
      <c r="L137" s="3"/>
      <c r="M137" s="3"/>
      <c r="N137" s="3"/>
      <c r="O137" s="3"/>
      <c r="P137" s="3"/>
      <c r="Q137" s="3"/>
      <c r="R137" s="3"/>
      <c r="S137" s="3"/>
      <c r="T137" s="3"/>
      <c r="U137" s="3"/>
      <c r="V137" s="3"/>
      <c r="W137" s="3"/>
    </row>
    <row r="138" spans="1:23">
      <c r="A138" s="3"/>
      <c r="B138" s="3"/>
      <c r="C138" s="3"/>
      <c r="D138" s="3"/>
      <c r="E138" s="3"/>
      <c r="F138" s="3"/>
      <c r="G138" s="3"/>
      <c r="H138" s="3"/>
      <c r="I138" s="3"/>
      <c r="J138" s="3"/>
      <c r="K138" s="3"/>
      <c r="L138" s="3"/>
      <c r="M138" s="3"/>
      <c r="N138" s="3"/>
      <c r="O138" s="3"/>
      <c r="P138" s="3"/>
      <c r="Q138" s="3"/>
      <c r="R138" s="3"/>
      <c r="S138" s="3"/>
      <c r="T138" s="3"/>
      <c r="U138" s="3"/>
      <c r="V138" s="3"/>
      <c r="W138" s="3"/>
    </row>
    <row r="139" spans="1:23">
      <c r="A139" s="3"/>
      <c r="B139" s="3"/>
      <c r="C139" s="3"/>
      <c r="D139" s="3"/>
      <c r="E139" s="3"/>
      <c r="F139" s="3"/>
      <c r="G139" s="3"/>
      <c r="H139" s="3"/>
      <c r="I139" s="3"/>
      <c r="J139" s="3"/>
      <c r="K139" s="3"/>
      <c r="L139" s="3"/>
      <c r="M139" s="3"/>
      <c r="N139" s="3"/>
      <c r="O139" s="3"/>
      <c r="P139" s="3"/>
      <c r="Q139" s="3"/>
      <c r="R139" s="3"/>
      <c r="S139" s="3"/>
      <c r="T139" s="3"/>
      <c r="U139" s="3"/>
      <c r="V139" s="3"/>
      <c r="W139" s="3"/>
    </row>
    <row r="140" spans="1:23">
      <c r="A140" s="3"/>
      <c r="B140" s="3"/>
      <c r="C140" s="3"/>
      <c r="D140" s="3"/>
      <c r="E140" s="3"/>
      <c r="F140" s="3"/>
      <c r="G140" s="3"/>
      <c r="H140" s="3"/>
      <c r="I140" s="3"/>
      <c r="J140" s="3"/>
      <c r="K140" s="3"/>
      <c r="L140" s="3"/>
      <c r="M140" s="3"/>
      <c r="N140" s="3"/>
      <c r="O140" s="3"/>
      <c r="P140" s="3"/>
      <c r="Q140" s="3"/>
      <c r="R140" s="3"/>
      <c r="S140" s="3"/>
      <c r="T140" s="3"/>
      <c r="U140" s="3"/>
      <c r="V140" s="3"/>
      <c r="W140" s="3"/>
    </row>
    <row r="141" spans="1:23">
      <c r="A141" s="3"/>
      <c r="B141" s="3"/>
      <c r="C141" s="3"/>
      <c r="D141" s="3"/>
      <c r="E141" s="3"/>
      <c r="F141" s="3"/>
      <c r="G141" s="3"/>
      <c r="H141" s="3"/>
      <c r="I141" s="3"/>
      <c r="J141" s="3"/>
      <c r="K141" s="3"/>
      <c r="L141" s="3"/>
      <c r="M141" s="3"/>
      <c r="N141" s="3"/>
      <c r="O141" s="3"/>
      <c r="P141" s="3"/>
      <c r="Q141" s="3"/>
      <c r="R141" s="3"/>
      <c r="S141" s="3"/>
      <c r="T141" s="3"/>
      <c r="U141" s="3"/>
      <c r="V141" s="3"/>
      <c r="W141" s="3"/>
    </row>
    <row r="142" spans="1:23">
      <c r="A142" s="3"/>
      <c r="B142" s="3"/>
      <c r="C142" s="3"/>
      <c r="D142" s="3"/>
      <c r="E142" s="3"/>
      <c r="F142" s="3"/>
      <c r="G142" s="3"/>
      <c r="H142" s="3"/>
      <c r="I142" s="3"/>
      <c r="J142" s="3"/>
      <c r="K142" s="3"/>
      <c r="L142" s="3"/>
      <c r="M142" s="3"/>
      <c r="N142" s="3"/>
      <c r="O142" s="3"/>
      <c r="P142" s="3"/>
      <c r="Q142" s="3"/>
      <c r="R142" s="3"/>
      <c r="S142" s="3"/>
      <c r="T142" s="3"/>
      <c r="U142" s="3"/>
      <c r="V142" s="3"/>
      <c r="W142" s="3"/>
    </row>
    <row r="143" spans="1:23">
      <c r="A143" s="3"/>
      <c r="B143" s="3"/>
      <c r="C143" s="3"/>
      <c r="D143" s="3"/>
      <c r="E143" s="3"/>
      <c r="F143" s="3"/>
      <c r="G143" s="3"/>
      <c r="H143" s="3"/>
      <c r="I143" s="3"/>
      <c r="J143" s="3"/>
      <c r="K143" s="3"/>
      <c r="L143" s="3"/>
      <c r="M143" s="3"/>
      <c r="N143" s="3"/>
      <c r="O143" s="3"/>
      <c r="P143" s="3"/>
      <c r="Q143" s="3"/>
      <c r="R143" s="3"/>
      <c r="S143" s="3"/>
      <c r="T143" s="3"/>
      <c r="U143" s="3"/>
      <c r="V143" s="3"/>
      <c r="W143" s="3"/>
    </row>
    <row r="144" spans="1:23">
      <c r="A144" s="3"/>
      <c r="B144" s="3"/>
      <c r="C144" s="3"/>
      <c r="D144" s="3"/>
      <c r="E144" s="3"/>
      <c r="F144" s="3"/>
      <c r="G144" s="3"/>
      <c r="H144" s="3"/>
      <c r="I144" s="3"/>
      <c r="J144" s="3"/>
      <c r="K144" s="3"/>
      <c r="L144" s="3"/>
      <c r="M144" s="3"/>
      <c r="N144" s="3"/>
      <c r="O144" s="3"/>
      <c r="P144" s="3"/>
      <c r="Q144" s="3"/>
      <c r="R144" s="3"/>
      <c r="S144" s="3"/>
      <c r="T144" s="3"/>
      <c r="U144" s="3"/>
      <c r="V144" s="3"/>
      <c r="W144" s="3"/>
    </row>
    <row r="145" spans="1:23">
      <c r="A145" s="3"/>
      <c r="B145" s="3"/>
      <c r="C145" s="3"/>
      <c r="D145" s="3"/>
      <c r="E145" s="3"/>
      <c r="F145" s="3"/>
      <c r="G145" s="3"/>
      <c r="H145" s="3"/>
      <c r="I145" s="3"/>
      <c r="J145" s="3"/>
      <c r="K145" s="3"/>
      <c r="L145" s="3"/>
      <c r="M145" s="3"/>
      <c r="N145" s="3"/>
      <c r="O145" s="3"/>
      <c r="P145" s="3"/>
      <c r="Q145" s="3"/>
      <c r="R145" s="3"/>
      <c r="S145" s="3"/>
      <c r="T145" s="3"/>
      <c r="U145" s="3"/>
      <c r="V145" s="3"/>
      <c r="W145" s="3"/>
    </row>
    <row r="146" spans="1:23">
      <c r="A146" s="3"/>
      <c r="B146" s="3"/>
      <c r="C146" s="3"/>
      <c r="D146" s="3"/>
      <c r="E146" s="3"/>
      <c r="F146" s="3"/>
      <c r="G146" s="3"/>
      <c r="H146" s="3"/>
      <c r="I146" s="3"/>
      <c r="J146" s="3"/>
      <c r="K146" s="3"/>
      <c r="L146" s="3"/>
      <c r="M146" s="3"/>
      <c r="N146" s="3"/>
      <c r="O146" s="3"/>
      <c r="P146" s="3"/>
      <c r="Q146" s="3"/>
      <c r="R146" s="3"/>
      <c r="S146" s="3"/>
      <c r="T146" s="3"/>
      <c r="U146" s="3"/>
      <c r="V146" s="3"/>
      <c r="W146" s="3"/>
    </row>
    <row r="147" spans="1:23">
      <c r="A147" s="3"/>
      <c r="B147" s="3"/>
      <c r="C147" s="3"/>
      <c r="D147" s="3"/>
      <c r="E147" s="3"/>
      <c r="F147" s="3"/>
      <c r="G147" s="3"/>
      <c r="H147" s="3"/>
      <c r="I147" s="3"/>
      <c r="J147" s="3"/>
      <c r="K147" s="3"/>
      <c r="L147" s="3"/>
      <c r="M147" s="3"/>
      <c r="N147" s="3"/>
      <c r="O147" s="3"/>
      <c r="P147" s="3"/>
      <c r="Q147" s="3"/>
      <c r="R147" s="3"/>
      <c r="S147" s="3"/>
      <c r="T147" s="3"/>
      <c r="U147" s="3"/>
      <c r="V147" s="3"/>
      <c r="W147" s="3"/>
    </row>
    <row r="148" spans="1:23">
      <c r="A148" s="3"/>
      <c r="B148" s="3"/>
      <c r="C148" s="3"/>
      <c r="D148" s="3"/>
      <c r="E148" s="3"/>
      <c r="F148" s="3"/>
      <c r="G148" s="3"/>
      <c r="H148" s="3"/>
      <c r="I148" s="3"/>
      <c r="J148" s="3"/>
      <c r="K148" s="3"/>
      <c r="L148" s="3"/>
      <c r="M148" s="3"/>
      <c r="N148" s="3"/>
      <c r="O148" s="3"/>
      <c r="P148" s="3"/>
      <c r="Q148" s="3"/>
      <c r="R148" s="3"/>
      <c r="S148" s="3"/>
      <c r="T148" s="3"/>
      <c r="U148" s="3"/>
      <c r="V148" s="3"/>
      <c r="W148" s="3"/>
    </row>
    <row r="149" spans="1:23">
      <c r="A149" s="3"/>
      <c r="B149" s="3"/>
      <c r="C149" s="3"/>
      <c r="D149" s="3"/>
      <c r="E149" s="3"/>
      <c r="F149" s="3"/>
      <c r="G149" s="3"/>
      <c r="H149" s="3"/>
      <c r="I149" s="3"/>
      <c r="J149" s="3"/>
      <c r="K149" s="3"/>
      <c r="L149" s="3"/>
      <c r="M149" s="3"/>
      <c r="N149" s="3"/>
      <c r="O149" s="3"/>
      <c r="P149" s="3"/>
      <c r="Q149" s="3"/>
      <c r="R149" s="3"/>
      <c r="S149" s="3"/>
      <c r="T149" s="3"/>
      <c r="U149" s="3"/>
      <c r="V149" s="3"/>
      <c r="W149" s="3"/>
    </row>
    <row r="150" spans="1:23">
      <c r="A150" s="3"/>
      <c r="B150" s="3"/>
      <c r="C150" s="3"/>
      <c r="D150" s="3"/>
      <c r="E150" s="3"/>
      <c r="F150" s="3"/>
      <c r="G150" s="3"/>
      <c r="H150" s="3"/>
      <c r="I150" s="3"/>
      <c r="J150" s="3"/>
      <c r="K150" s="3"/>
      <c r="L150" s="3"/>
      <c r="M150" s="3"/>
      <c r="N150" s="3"/>
      <c r="O150" s="3"/>
      <c r="P150" s="3"/>
      <c r="Q150" s="3"/>
      <c r="R150" s="3"/>
      <c r="S150" s="3"/>
      <c r="T150" s="3"/>
      <c r="U150" s="3"/>
      <c r="V150" s="3"/>
      <c r="W150" s="3"/>
    </row>
    <row r="151" spans="1:23">
      <c r="A151" s="3"/>
      <c r="B151" s="3"/>
      <c r="C151" s="3"/>
      <c r="D151" s="3"/>
      <c r="E151" s="3"/>
      <c r="F151" s="3"/>
      <c r="G151" s="3"/>
      <c r="H151" s="3"/>
      <c r="I151" s="3"/>
      <c r="J151" s="3"/>
      <c r="K151" s="3"/>
      <c r="L151" s="3"/>
      <c r="M151" s="3"/>
      <c r="N151" s="3"/>
      <c r="O151" s="3"/>
      <c r="P151" s="3"/>
      <c r="Q151" s="3"/>
      <c r="R151" s="3"/>
      <c r="S151" s="3"/>
      <c r="T151" s="3"/>
      <c r="U151" s="3"/>
      <c r="V151" s="3"/>
      <c r="W151" s="3"/>
    </row>
    <row r="152" spans="1:23">
      <c r="A152" s="3"/>
      <c r="B152" s="3"/>
      <c r="C152" s="3"/>
      <c r="D152" s="3"/>
      <c r="E152" s="3"/>
      <c r="F152" s="3"/>
      <c r="G152" s="3"/>
      <c r="H152" s="3"/>
      <c r="I152" s="3"/>
      <c r="J152" s="3"/>
      <c r="K152" s="3"/>
      <c r="L152" s="3"/>
      <c r="M152" s="3"/>
      <c r="N152" s="3"/>
      <c r="O152" s="3"/>
      <c r="P152" s="3"/>
      <c r="Q152" s="3"/>
      <c r="R152" s="3"/>
      <c r="S152" s="3"/>
      <c r="T152" s="3"/>
      <c r="U152" s="3"/>
      <c r="V152" s="3"/>
      <c r="W152" s="3"/>
    </row>
    <row r="153" spans="1:23">
      <c r="A153" s="3"/>
      <c r="B153" s="3"/>
      <c r="C153" s="3"/>
      <c r="D153" s="3"/>
      <c r="E153" s="3"/>
      <c r="F153" s="3"/>
      <c r="G153" s="3"/>
      <c r="H153" s="3"/>
      <c r="I153" s="3"/>
      <c r="J153" s="3"/>
      <c r="K153" s="3"/>
      <c r="L153" s="3"/>
      <c r="M153" s="3"/>
      <c r="N153" s="3"/>
      <c r="O153" s="3"/>
      <c r="P153" s="3"/>
      <c r="Q153" s="3"/>
      <c r="R153" s="3"/>
      <c r="S153" s="3"/>
      <c r="T153" s="3"/>
      <c r="U153" s="3"/>
      <c r="V153" s="3"/>
      <c r="W153" s="3"/>
    </row>
    <row r="154" spans="1:23">
      <c r="A154" s="3"/>
      <c r="B154" s="3"/>
      <c r="C154" s="3"/>
      <c r="D154" s="3"/>
      <c r="E154" s="3"/>
      <c r="F154" s="3"/>
      <c r="G154" s="3"/>
      <c r="H154" s="3"/>
      <c r="I154" s="3"/>
      <c r="J154" s="3"/>
      <c r="K154" s="3"/>
      <c r="L154" s="3"/>
      <c r="M154" s="3"/>
      <c r="N154" s="3"/>
      <c r="O154" s="3"/>
      <c r="P154" s="3"/>
      <c r="Q154" s="3"/>
      <c r="R154" s="3"/>
      <c r="S154" s="3"/>
      <c r="T154" s="3"/>
      <c r="U154" s="3"/>
      <c r="V154" s="3"/>
      <c r="W154" s="3"/>
    </row>
    <row r="155" spans="1:23">
      <c r="A155" s="3"/>
      <c r="B155" s="3"/>
      <c r="C155" s="3"/>
      <c r="D155" s="3"/>
      <c r="E155" s="3"/>
      <c r="F155" s="3"/>
      <c r="G155" s="3"/>
      <c r="H155" s="3"/>
      <c r="I155" s="3"/>
      <c r="J155" s="3"/>
      <c r="K155" s="3"/>
      <c r="L155" s="3"/>
      <c r="M155" s="3"/>
      <c r="N155" s="3"/>
      <c r="O155" s="3"/>
      <c r="P155" s="3"/>
      <c r="Q155" s="3"/>
      <c r="R155" s="3"/>
      <c r="S155" s="3"/>
      <c r="T155" s="3"/>
      <c r="U155" s="3"/>
      <c r="V155" s="3"/>
      <c r="W155" s="3"/>
    </row>
    <row r="156" spans="1:23">
      <c r="A156" s="3"/>
      <c r="B156" s="3"/>
      <c r="C156" s="3"/>
      <c r="D156" s="3"/>
      <c r="E156" s="3"/>
      <c r="F156" s="3"/>
      <c r="G156" s="3"/>
      <c r="H156" s="3"/>
      <c r="I156" s="3"/>
      <c r="J156" s="3"/>
      <c r="K156" s="3"/>
      <c r="L156" s="3"/>
      <c r="M156" s="3"/>
      <c r="N156" s="3"/>
      <c r="O156" s="3"/>
      <c r="P156" s="3"/>
      <c r="Q156" s="3"/>
      <c r="R156" s="3"/>
      <c r="S156" s="3"/>
      <c r="T156" s="3"/>
      <c r="U156" s="3"/>
      <c r="V156" s="3"/>
      <c r="W156" s="3"/>
    </row>
    <row r="157" spans="1:23">
      <c r="A157" s="3"/>
      <c r="B157" s="3"/>
      <c r="C157" s="3"/>
      <c r="D157" s="3"/>
      <c r="E157" s="3"/>
      <c r="F157" s="3"/>
      <c r="G157" s="3"/>
      <c r="H157" s="3"/>
      <c r="I157" s="3"/>
      <c r="J157" s="3"/>
      <c r="K157" s="3"/>
      <c r="L157" s="3"/>
      <c r="M157" s="3"/>
      <c r="N157" s="3"/>
      <c r="O157" s="3"/>
      <c r="P157" s="3"/>
      <c r="Q157" s="3"/>
      <c r="R157" s="3"/>
      <c r="S157" s="3"/>
      <c r="T157" s="3"/>
      <c r="U157" s="3"/>
      <c r="V157" s="3"/>
      <c r="W157" s="3"/>
    </row>
    <row r="158" spans="1:23">
      <c r="A158" s="3"/>
      <c r="B158" s="3"/>
      <c r="C158" s="3"/>
      <c r="D158" s="3"/>
      <c r="E158" s="3"/>
      <c r="F158" s="3"/>
      <c r="G158" s="3"/>
      <c r="H158" s="3"/>
      <c r="I158" s="3"/>
      <c r="J158" s="3"/>
      <c r="K158" s="3"/>
      <c r="L158" s="3"/>
      <c r="M158" s="3"/>
      <c r="N158" s="3"/>
      <c r="O158" s="3"/>
      <c r="P158" s="3"/>
      <c r="Q158" s="3"/>
      <c r="R158" s="3"/>
      <c r="S158" s="3"/>
      <c r="T158" s="3"/>
      <c r="U158" s="3"/>
      <c r="V158" s="3"/>
      <c r="W158" s="3"/>
    </row>
    <row r="159" spans="1:23">
      <c r="A159" s="3"/>
      <c r="B159" s="3"/>
      <c r="C159" s="3"/>
      <c r="D159" s="3"/>
      <c r="E159" s="3"/>
      <c r="F159" s="3"/>
      <c r="G159" s="3"/>
      <c r="H159" s="3"/>
      <c r="I159" s="3"/>
      <c r="J159" s="3"/>
      <c r="K159" s="3"/>
      <c r="L159" s="3"/>
      <c r="M159" s="3"/>
      <c r="N159" s="3"/>
      <c r="O159" s="3"/>
      <c r="P159" s="3"/>
      <c r="Q159" s="3"/>
      <c r="R159" s="3"/>
      <c r="S159" s="3"/>
      <c r="T159" s="3"/>
      <c r="U159" s="3"/>
      <c r="V159" s="3"/>
      <c r="W159" s="3"/>
    </row>
    <row r="160" spans="1:23">
      <c r="A160" s="3"/>
      <c r="B160" s="3"/>
      <c r="C160" s="3"/>
      <c r="D160" s="3"/>
      <c r="E160" s="3"/>
      <c r="F160" s="3"/>
      <c r="G160" s="3"/>
      <c r="H160" s="3"/>
      <c r="I160" s="3"/>
      <c r="J160" s="3"/>
      <c r="K160" s="3"/>
      <c r="L160" s="3"/>
      <c r="M160" s="3"/>
      <c r="N160" s="3"/>
      <c r="O160" s="3"/>
      <c r="P160" s="3"/>
      <c r="Q160" s="3"/>
      <c r="R160" s="3"/>
      <c r="S160" s="3"/>
      <c r="T160" s="3"/>
      <c r="U160" s="3"/>
      <c r="V160" s="3"/>
      <c r="W160" s="3"/>
    </row>
    <row r="161" spans="1:23">
      <c r="A161" s="3"/>
      <c r="B161" s="3"/>
      <c r="C161" s="3"/>
      <c r="D161" s="3"/>
      <c r="E161" s="3"/>
      <c r="F161" s="3"/>
      <c r="G161" s="3"/>
      <c r="H161" s="3"/>
      <c r="I161" s="3"/>
      <c r="J161" s="3"/>
      <c r="K161" s="3"/>
      <c r="L161" s="3"/>
      <c r="M161" s="3"/>
      <c r="N161" s="3"/>
      <c r="O161" s="3"/>
      <c r="P161" s="3"/>
      <c r="Q161" s="3"/>
      <c r="R161" s="3"/>
      <c r="S161" s="3"/>
      <c r="T161" s="3"/>
      <c r="U161" s="3"/>
      <c r="V161" s="3"/>
      <c r="W161" s="3"/>
    </row>
    <row r="162" spans="1:23">
      <c r="A162" s="3"/>
      <c r="B162" s="3"/>
      <c r="C162" s="3"/>
      <c r="D162" s="3"/>
      <c r="E162" s="3"/>
      <c r="F162" s="3"/>
      <c r="G162" s="3"/>
      <c r="H162" s="3"/>
      <c r="I162" s="3"/>
      <c r="J162" s="3"/>
      <c r="K162" s="3"/>
      <c r="L162" s="3"/>
      <c r="M162" s="3"/>
      <c r="N162" s="3"/>
      <c r="O162" s="3"/>
      <c r="P162" s="3"/>
      <c r="Q162" s="3"/>
      <c r="R162" s="3"/>
      <c r="S162" s="3"/>
      <c r="T162" s="3"/>
      <c r="U162" s="3"/>
      <c r="V162" s="3"/>
      <c r="W162" s="3"/>
    </row>
    <row r="163" spans="1:23">
      <c r="A163" s="3"/>
      <c r="B163" s="3"/>
      <c r="C163" s="3"/>
      <c r="D163" s="3"/>
      <c r="E163" s="3"/>
      <c r="F163" s="3"/>
      <c r="G163" s="3"/>
      <c r="H163" s="3"/>
      <c r="I163" s="3"/>
      <c r="J163" s="3"/>
      <c r="K163" s="3"/>
      <c r="L163" s="3"/>
      <c r="M163" s="3"/>
      <c r="N163" s="3"/>
      <c r="O163" s="3"/>
      <c r="P163" s="3"/>
      <c r="Q163" s="3"/>
      <c r="R163" s="3"/>
      <c r="S163" s="3"/>
      <c r="T163" s="3"/>
      <c r="U163" s="3"/>
      <c r="V163" s="3"/>
      <c r="W163" s="3"/>
    </row>
    <row r="164" spans="1:23">
      <c r="A164" s="3"/>
      <c r="B164" s="3"/>
      <c r="C164" s="3"/>
      <c r="D164" s="3"/>
      <c r="E164" s="3"/>
      <c r="F164" s="3"/>
      <c r="G164" s="3"/>
      <c r="H164" s="3"/>
      <c r="I164" s="3"/>
      <c r="J164" s="3"/>
      <c r="K164" s="3"/>
      <c r="L164" s="3"/>
      <c r="M164" s="3"/>
      <c r="N164" s="3"/>
      <c r="O164" s="3"/>
      <c r="P164" s="3"/>
      <c r="Q164" s="3"/>
      <c r="R164" s="3"/>
      <c r="S164" s="3"/>
      <c r="T164" s="3"/>
      <c r="U164" s="3"/>
      <c r="V164" s="3"/>
      <c r="W164" s="3"/>
    </row>
    <row r="165" spans="1:23">
      <c r="A165" s="3"/>
      <c r="B165" s="3"/>
      <c r="C165" s="3"/>
      <c r="D165" s="3"/>
      <c r="E165" s="3"/>
      <c r="F165" s="3"/>
      <c r="G165" s="3"/>
      <c r="H165" s="3"/>
      <c r="I165" s="3"/>
      <c r="J165" s="3"/>
      <c r="K165" s="3"/>
      <c r="L165" s="3"/>
      <c r="M165" s="3"/>
      <c r="N165" s="3"/>
      <c r="O165" s="3"/>
      <c r="P165" s="3"/>
      <c r="Q165" s="3"/>
      <c r="R165" s="3"/>
      <c r="S165" s="3"/>
      <c r="T165" s="3"/>
      <c r="U165" s="3"/>
      <c r="V165" s="3"/>
      <c r="W165" s="3"/>
    </row>
    <row r="166" spans="1:23">
      <c r="A166" s="3"/>
      <c r="B166" s="3"/>
      <c r="C166" s="3"/>
      <c r="D166" s="3"/>
      <c r="E166" s="3"/>
      <c r="F166" s="3"/>
      <c r="G166" s="3"/>
      <c r="H166" s="3"/>
      <c r="I166" s="3"/>
      <c r="J166" s="3"/>
      <c r="K166" s="3"/>
      <c r="L166" s="3"/>
      <c r="M166" s="3"/>
      <c r="N166" s="3"/>
      <c r="O166" s="3"/>
      <c r="P166" s="3"/>
      <c r="Q166" s="3"/>
      <c r="R166" s="3"/>
      <c r="S166" s="3"/>
      <c r="T166" s="3"/>
      <c r="U166" s="3"/>
      <c r="V166" s="3"/>
      <c r="W166" s="3"/>
    </row>
    <row r="167" spans="1:23">
      <c r="A167" s="3"/>
      <c r="B167" s="3"/>
      <c r="C167" s="3"/>
      <c r="D167" s="3"/>
      <c r="E167" s="3"/>
      <c r="F167" s="3"/>
      <c r="G167" s="3"/>
      <c r="H167" s="3"/>
      <c r="I167" s="3"/>
      <c r="J167" s="3"/>
      <c r="K167" s="3"/>
      <c r="L167" s="3"/>
      <c r="M167" s="3"/>
      <c r="N167" s="3"/>
      <c r="O167" s="3"/>
      <c r="P167" s="3"/>
      <c r="Q167" s="3"/>
      <c r="R167" s="3"/>
      <c r="S167" s="3"/>
      <c r="T167" s="3"/>
      <c r="U167" s="3"/>
      <c r="V167" s="3"/>
      <c r="W167" s="3"/>
    </row>
    <row r="168" spans="1:23">
      <c r="A168" s="3"/>
      <c r="B168" s="3"/>
      <c r="C168" s="3"/>
      <c r="D168" s="3"/>
      <c r="E168" s="3"/>
      <c r="F168" s="3"/>
      <c r="G168" s="3"/>
      <c r="H168" s="3"/>
      <c r="I168" s="3"/>
      <c r="J168" s="3"/>
      <c r="K168" s="3"/>
      <c r="L168" s="3"/>
      <c r="M168" s="3"/>
      <c r="N168" s="3"/>
      <c r="O168" s="3"/>
      <c r="P168" s="3"/>
      <c r="Q168" s="3"/>
      <c r="R168" s="3"/>
      <c r="S168" s="3"/>
      <c r="T168" s="3"/>
      <c r="U168" s="3"/>
      <c r="V168" s="3"/>
      <c r="W168" s="3"/>
    </row>
    <row r="169" spans="1:23">
      <c r="A169" s="3"/>
      <c r="B169" s="3"/>
      <c r="C169" s="3"/>
      <c r="D169" s="3"/>
      <c r="E169" s="3"/>
      <c r="F169" s="3"/>
      <c r="G169" s="3"/>
      <c r="H169" s="3"/>
      <c r="I169" s="3"/>
      <c r="J169" s="3"/>
      <c r="K169" s="3"/>
      <c r="L169" s="3"/>
      <c r="M169" s="3"/>
      <c r="N169" s="3"/>
      <c r="O169" s="3"/>
      <c r="P169" s="3"/>
      <c r="Q169" s="3"/>
      <c r="R169" s="3"/>
      <c r="S169" s="3"/>
      <c r="T169" s="3"/>
      <c r="U169" s="3"/>
      <c r="V169" s="3"/>
      <c r="W169" s="3"/>
    </row>
    <row r="170" spans="1:23">
      <c r="A170" s="3"/>
      <c r="B170" s="3"/>
      <c r="C170" s="3"/>
      <c r="D170" s="3"/>
      <c r="E170" s="3"/>
      <c r="F170" s="3"/>
      <c r="G170" s="3"/>
      <c r="H170" s="3"/>
      <c r="I170" s="3"/>
      <c r="J170" s="3"/>
      <c r="K170" s="3"/>
      <c r="L170" s="3"/>
      <c r="M170" s="3"/>
      <c r="N170" s="3"/>
      <c r="O170" s="3"/>
      <c r="P170" s="3"/>
      <c r="Q170" s="3"/>
      <c r="R170" s="3"/>
      <c r="S170" s="3"/>
      <c r="T170" s="3"/>
      <c r="U170" s="3"/>
      <c r="V170" s="3"/>
      <c r="W170" s="3"/>
    </row>
    <row r="171" spans="1:23">
      <c r="A171" s="3"/>
      <c r="B171" s="3"/>
      <c r="C171" s="3"/>
      <c r="D171" s="3"/>
      <c r="E171" s="3"/>
      <c r="F171" s="3"/>
      <c r="G171" s="3"/>
      <c r="H171" s="3"/>
      <c r="I171" s="3"/>
      <c r="J171" s="3"/>
      <c r="K171" s="3"/>
      <c r="L171" s="3"/>
      <c r="M171" s="3"/>
      <c r="N171" s="3"/>
      <c r="O171" s="3"/>
      <c r="P171" s="3"/>
      <c r="Q171" s="3"/>
      <c r="R171" s="3"/>
      <c r="S171" s="3"/>
      <c r="T171" s="3"/>
      <c r="U171" s="3"/>
      <c r="V171" s="3"/>
      <c r="W171" s="3"/>
    </row>
    <row r="172" spans="1:23">
      <c r="A172" s="3"/>
      <c r="B172" s="3"/>
      <c r="C172" s="3"/>
      <c r="D172" s="3"/>
      <c r="E172" s="3"/>
      <c r="F172" s="3"/>
      <c r="G172" s="3"/>
      <c r="H172" s="3"/>
      <c r="I172" s="3"/>
      <c r="J172" s="3"/>
      <c r="K172" s="3"/>
      <c r="L172" s="3"/>
      <c r="M172" s="3"/>
      <c r="N172" s="3"/>
      <c r="O172" s="3"/>
      <c r="P172" s="3"/>
      <c r="Q172" s="3"/>
      <c r="R172" s="3"/>
      <c r="S172" s="3"/>
      <c r="T172" s="3"/>
      <c r="U172" s="3"/>
      <c r="V172" s="3"/>
      <c r="W172" s="3"/>
    </row>
    <row r="173" spans="1:23">
      <c r="A173" s="3"/>
      <c r="B173" s="3"/>
      <c r="C173" s="3"/>
      <c r="D173" s="3"/>
      <c r="E173" s="3"/>
      <c r="F173" s="3"/>
      <c r="G173" s="3"/>
      <c r="H173" s="3"/>
      <c r="I173" s="3"/>
      <c r="J173" s="3"/>
      <c r="K173" s="3"/>
      <c r="L173" s="3"/>
      <c r="M173" s="3"/>
      <c r="N173" s="3"/>
      <c r="O173" s="3"/>
      <c r="P173" s="3"/>
      <c r="Q173" s="3"/>
      <c r="R173" s="3"/>
      <c r="S173" s="3"/>
      <c r="T173" s="3"/>
      <c r="U173" s="3"/>
      <c r="V173" s="3"/>
      <c r="W173" s="3"/>
    </row>
    <row r="174" spans="1:23">
      <c r="A174" s="3"/>
      <c r="B174" s="3"/>
      <c r="C174" s="3"/>
      <c r="D174" s="3"/>
      <c r="E174" s="3"/>
      <c r="F174" s="3"/>
      <c r="G174" s="3"/>
      <c r="H174" s="3"/>
      <c r="I174" s="3"/>
      <c r="J174" s="3"/>
      <c r="K174" s="3"/>
      <c r="L174" s="3"/>
      <c r="M174" s="3"/>
      <c r="N174" s="3"/>
      <c r="O174" s="3"/>
      <c r="P174" s="3"/>
      <c r="Q174" s="3"/>
      <c r="R174" s="3"/>
      <c r="S174" s="3"/>
      <c r="T174" s="3"/>
      <c r="U174" s="3"/>
      <c r="V174" s="3"/>
      <c r="W174" s="3"/>
    </row>
    <row r="175" spans="1:23">
      <c r="A175" s="3"/>
      <c r="B175" s="3"/>
      <c r="C175" s="3"/>
      <c r="D175" s="3"/>
      <c r="E175" s="3"/>
      <c r="F175" s="3"/>
      <c r="G175" s="3"/>
      <c r="H175" s="3"/>
      <c r="I175" s="3"/>
      <c r="J175" s="3"/>
      <c r="K175" s="3"/>
      <c r="L175" s="3"/>
      <c r="M175" s="3"/>
      <c r="N175" s="3"/>
      <c r="O175" s="3"/>
      <c r="P175" s="3"/>
      <c r="Q175" s="3"/>
      <c r="R175" s="3"/>
      <c r="S175" s="3"/>
      <c r="T175" s="3"/>
      <c r="U175" s="3"/>
      <c r="V175" s="3"/>
      <c r="W175" s="3"/>
    </row>
    <row r="176" spans="1:23">
      <c r="A176" s="3"/>
      <c r="B176" s="3"/>
      <c r="C176" s="3"/>
      <c r="D176" s="3"/>
      <c r="E176" s="3"/>
      <c r="F176" s="3"/>
      <c r="G176" s="3"/>
      <c r="H176" s="3"/>
      <c r="I176" s="3"/>
      <c r="J176" s="3"/>
      <c r="K176" s="3"/>
      <c r="L176" s="3"/>
      <c r="M176" s="3"/>
      <c r="N176" s="3"/>
      <c r="O176" s="3"/>
      <c r="P176" s="3"/>
      <c r="Q176" s="3"/>
      <c r="R176" s="3"/>
      <c r="S176" s="3"/>
      <c r="T176" s="3"/>
      <c r="U176" s="3"/>
      <c r="V176" s="3"/>
      <c r="W176" s="3"/>
    </row>
    <row r="177" spans="1:23">
      <c r="A177" s="3"/>
      <c r="B177" s="3"/>
      <c r="C177" s="3"/>
      <c r="D177" s="3"/>
      <c r="E177" s="3"/>
      <c r="F177" s="3"/>
      <c r="G177" s="3"/>
      <c r="H177" s="3"/>
      <c r="I177" s="3"/>
      <c r="J177" s="3"/>
      <c r="K177" s="3"/>
      <c r="L177" s="3"/>
      <c r="M177" s="3"/>
      <c r="N177" s="3"/>
      <c r="O177" s="3"/>
      <c r="P177" s="3"/>
      <c r="Q177" s="3"/>
      <c r="R177" s="3"/>
      <c r="S177" s="3"/>
      <c r="T177" s="3"/>
      <c r="U177" s="3"/>
      <c r="V177" s="3"/>
      <c r="W177" s="3"/>
    </row>
    <row r="178" spans="1:23">
      <c r="A178" s="3"/>
      <c r="B178" s="3"/>
      <c r="C178" s="3"/>
      <c r="D178" s="3"/>
      <c r="E178" s="3"/>
      <c r="F178" s="3"/>
      <c r="G178" s="3"/>
      <c r="H178" s="3"/>
      <c r="I178" s="3"/>
      <c r="J178" s="3"/>
      <c r="K178" s="3"/>
      <c r="L178" s="3"/>
      <c r="M178" s="3"/>
      <c r="N178" s="3"/>
      <c r="O178" s="3"/>
      <c r="P178" s="3"/>
      <c r="Q178" s="3"/>
      <c r="R178" s="3"/>
      <c r="S178" s="3"/>
      <c r="T178" s="3"/>
      <c r="U178" s="3"/>
      <c r="V178" s="3"/>
      <c r="W178" s="3"/>
    </row>
    <row r="179" spans="1:23">
      <c r="A179" s="3"/>
      <c r="B179" s="3"/>
      <c r="C179" s="3"/>
      <c r="D179" s="3"/>
      <c r="E179" s="3"/>
      <c r="F179" s="3"/>
      <c r="G179" s="3"/>
      <c r="H179" s="3"/>
      <c r="I179" s="3"/>
      <c r="J179" s="3"/>
      <c r="K179" s="3"/>
      <c r="L179" s="3"/>
      <c r="M179" s="3"/>
      <c r="N179" s="3"/>
      <c r="O179" s="3"/>
      <c r="P179" s="3"/>
      <c r="Q179" s="3"/>
      <c r="R179" s="3"/>
      <c r="S179" s="3"/>
      <c r="T179" s="3"/>
      <c r="U179" s="3"/>
      <c r="V179" s="3"/>
      <c r="W179" s="3"/>
    </row>
    <row r="180" spans="1:23">
      <c r="A180" s="3"/>
      <c r="B180" s="3"/>
      <c r="C180" s="3"/>
      <c r="D180" s="3"/>
      <c r="E180" s="3"/>
      <c r="F180" s="3"/>
      <c r="G180" s="3"/>
      <c r="H180" s="3"/>
      <c r="I180" s="3"/>
      <c r="J180" s="3"/>
      <c r="K180" s="3"/>
      <c r="L180" s="3"/>
      <c r="M180" s="3"/>
      <c r="N180" s="3"/>
      <c r="O180" s="3"/>
      <c r="P180" s="3"/>
      <c r="Q180" s="3"/>
      <c r="R180" s="3"/>
      <c r="S180" s="3"/>
      <c r="T180" s="3"/>
      <c r="U180" s="3"/>
      <c r="V180" s="3"/>
      <c r="W180" s="3"/>
    </row>
    <row r="181" spans="1:23">
      <c r="A181" s="3"/>
      <c r="B181" s="3"/>
      <c r="C181" s="3"/>
      <c r="D181" s="3"/>
      <c r="E181" s="3"/>
      <c r="F181" s="3"/>
      <c r="G181" s="3"/>
      <c r="H181" s="3"/>
      <c r="I181" s="3"/>
      <c r="J181" s="3"/>
      <c r="K181" s="3"/>
      <c r="L181" s="3"/>
      <c r="M181" s="3"/>
      <c r="N181" s="3"/>
      <c r="O181" s="3"/>
      <c r="P181" s="3"/>
      <c r="Q181" s="3"/>
      <c r="R181" s="3"/>
      <c r="S181" s="3"/>
      <c r="T181" s="3"/>
      <c r="U181" s="3"/>
      <c r="V181" s="3"/>
      <c r="W181" s="3"/>
    </row>
    <row r="182" spans="1:23">
      <c r="A182" s="3"/>
      <c r="B182" s="3"/>
      <c r="C182" s="3"/>
      <c r="D182" s="3"/>
      <c r="E182" s="3"/>
      <c r="F182" s="3"/>
      <c r="G182" s="3"/>
      <c r="H182" s="3"/>
      <c r="I182" s="3"/>
      <c r="J182" s="3"/>
      <c r="K182" s="3"/>
      <c r="L182" s="3"/>
      <c r="M182" s="3"/>
      <c r="N182" s="3"/>
      <c r="O182" s="3"/>
      <c r="P182" s="3"/>
      <c r="Q182" s="3"/>
      <c r="R182" s="3"/>
      <c r="S182" s="3"/>
      <c r="T182" s="3"/>
      <c r="U182" s="3"/>
      <c r="V182" s="3"/>
      <c r="W182" s="3"/>
    </row>
    <row r="183" spans="1:23">
      <c r="A183" s="3"/>
      <c r="B183" s="3"/>
      <c r="C183" s="3"/>
      <c r="D183" s="3"/>
      <c r="E183" s="3"/>
      <c r="F183" s="3"/>
      <c r="G183" s="3"/>
      <c r="H183" s="3"/>
      <c r="I183" s="3"/>
      <c r="J183" s="3"/>
      <c r="K183" s="3"/>
      <c r="L183" s="3"/>
      <c r="M183" s="3"/>
      <c r="N183" s="3"/>
      <c r="O183" s="3"/>
      <c r="P183" s="3"/>
      <c r="Q183" s="3"/>
      <c r="R183" s="3"/>
      <c r="S183" s="3"/>
      <c r="T183" s="3"/>
      <c r="U183" s="3"/>
      <c r="V183" s="3"/>
      <c r="W183" s="3"/>
    </row>
    <row r="184" spans="1:23">
      <c r="A184" s="3"/>
      <c r="B184" s="3"/>
      <c r="C184" s="3"/>
      <c r="D184" s="3"/>
      <c r="E184" s="3"/>
      <c r="F184" s="3"/>
      <c r="G184" s="3"/>
      <c r="H184" s="3"/>
      <c r="I184" s="3"/>
      <c r="J184" s="3"/>
      <c r="K184" s="3"/>
      <c r="L184" s="3"/>
      <c r="M184" s="3"/>
      <c r="N184" s="3"/>
      <c r="O184" s="3"/>
      <c r="P184" s="3"/>
      <c r="Q184" s="3"/>
      <c r="R184" s="3"/>
      <c r="S184" s="3"/>
      <c r="T184" s="3"/>
      <c r="U184" s="3"/>
      <c r="V184" s="3"/>
      <c r="W184" s="3"/>
    </row>
    <row r="185" spans="1:23">
      <c r="A185" s="3"/>
      <c r="B185" s="3"/>
      <c r="C185" s="3"/>
      <c r="D185" s="3"/>
      <c r="E185" s="3"/>
      <c r="F185" s="3"/>
      <c r="G185" s="3"/>
      <c r="H185" s="3"/>
      <c r="I185" s="3"/>
      <c r="J185" s="3"/>
      <c r="K185" s="3"/>
      <c r="L185" s="3"/>
      <c r="M185" s="3"/>
      <c r="N185" s="3"/>
      <c r="O185" s="3"/>
      <c r="P185" s="3"/>
      <c r="Q185" s="3"/>
      <c r="R185" s="3"/>
      <c r="S185" s="3"/>
      <c r="T185" s="3"/>
      <c r="U185" s="3"/>
      <c r="V185" s="3"/>
      <c r="W185" s="3"/>
    </row>
    <row r="186" spans="1:23">
      <c r="A186" s="3"/>
      <c r="B186" s="3"/>
      <c r="C186" s="3"/>
      <c r="D186" s="3"/>
      <c r="E186" s="3"/>
      <c r="F186" s="3"/>
      <c r="G186" s="3"/>
      <c r="H186" s="3"/>
      <c r="I186" s="3"/>
      <c r="J186" s="3"/>
      <c r="K186" s="3"/>
      <c r="L186" s="3"/>
      <c r="M186" s="3"/>
      <c r="N186" s="3"/>
      <c r="O186" s="3"/>
      <c r="P186" s="3"/>
      <c r="Q186" s="3"/>
      <c r="R186" s="3"/>
      <c r="S186" s="3"/>
      <c r="T186" s="3"/>
      <c r="U186" s="3"/>
      <c r="V186" s="3"/>
      <c r="W186" s="3"/>
    </row>
    <row r="187" spans="1:23">
      <c r="A187" s="3"/>
      <c r="B187" s="3"/>
      <c r="C187" s="3"/>
      <c r="D187" s="3"/>
      <c r="E187" s="3"/>
      <c r="F187" s="3"/>
      <c r="G187" s="3"/>
      <c r="H187" s="3"/>
      <c r="I187" s="3"/>
      <c r="J187" s="3"/>
      <c r="K187" s="3"/>
      <c r="L187" s="3"/>
      <c r="M187" s="3"/>
      <c r="N187" s="3"/>
      <c r="O187" s="3"/>
      <c r="P187" s="3"/>
      <c r="Q187" s="3"/>
      <c r="R187" s="3"/>
      <c r="S187" s="3"/>
      <c r="T187" s="3"/>
      <c r="U187" s="3"/>
      <c r="V187" s="3"/>
      <c r="W187" s="3"/>
    </row>
    <row r="188" spans="1:23">
      <c r="A188" s="3"/>
      <c r="B188" s="3"/>
      <c r="C188" s="3"/>
      <c r="D188" s="3"/>
      <c r="E188" s="3"/>
      <c r="F188" s="3"/>
      <c r="G188" s="3"/>
      <c r="H188" s="3"/>
      <c r="I188" s="3"/>
      <c r="J188" s="3"/>
      <c r="K188" s="3"/>
      <c r="L188" s="3"/>
      <c r="M188" s="3"/>
      <c r="N188" s="3"/>
      <c r="O188" s="3"/>
      <c r="P188" s="3"/>
      <c r="Q188" s="3"/>
      <c r="R188" s="3"/>
      <c r="S188" s="3"/>
      <c r="T188" s="3"/>
      <c r="U188" s="3"/>
      <c r="V188" s="3"/>
      <c r="W188" s="3"/>
    </row>
    <row r="189" spans="1:23">
      <c r="A189" s="3"/>
      <c r="B189" s="3"/>
      <c r="C189" s="3"/>
      <c r="D189" s="3"/>
      <c r="E189" s="3"/>
      <c r="F189" s="3"/>
      <c r="G189" s="3"/>
      <c r="H189" s="3"/>
      <c r="I189" s="3"/>
      <c r="J189" s="3"/>
      <c r="K189" s="3"/>
      <c r="L189" s="3"/>
      <c r="M189" s="3"/>
      <c r="N189" s="3"/>
      <c r="O189" s="3"/>
      <c r="P189" s="3"/>
      <c r="Q189" s="3"/>
      <c r="R189" s="3"/>
      <c r="S189" s="3"/>
      <c r="T189" s="3"/>
      <c r="U189" s="3"/>
      <c r="V189" s="3"/>
      <c r="W189" s="3"/>
    </row>
    <row r="190" spans="1:23">
      <c r="A190" s="3"/>
      <c r="B190" s="3"/>
      <c r="C190" s="3"/>
      <c r="D190" s="3"/>
      <c r="E190" s="3"/>
      <c r="F190" s="3"/>
      <c r="G190" s="3"/>
      <c r="H190" s="3"/>
      <c r="I190" s="3"/>
      <c r="J190" s="3"/>
      <c r="K190" s="3"/>
      <c r="L190" s="3"/>
      <c r="M190" s="3"/>
      <c r="N190" s="3"/>
      <c r="O190" s="3"/>
      <c r="P190" s="3"/>
      <c r="Q190" s="3"/>
      <c r="R190" s="3"/>
      <c r="S190" s="3"/>
      <c r="T190" s="3"/>
      <c r="U190" s="3"/>
      <c r="V190" s="3"/>
      <c r="W190" s="3"/>
    </row>
    <row r="191" spans="1:23">
      <c r="A191" s="3"/>
      <c r="B191" s="3"/>
      <c r="C191" s="3"/>
      <c r="D191" s="3"/>
      <c r="E191" s="3"/>
      <c r="F191" s="3"/>
      <c r="G191" s="3"/>
      <c r="H191" s="3"/>
      <c r="I191" s="3"/>
      <c r="J191" s="3"/>
      <c r="K191" s="3"/>
      <c r="L191" s="3"/>
      <c r="M191" s="3"/>
      <c r="N191" s="3"/>
      <c r="O191" s="3"/>
      <c r="P191" s="3"/>
      <c r="Q191" s="3"/>
      <c r="R191" s="3"/>
      <c r="S191" s="3"/>
      <c r="T191" s="3"/>
      <c r="U191" s="3"/>
      <c r="V191" s="3"/>
      <c r="W191" s="3"/>
    </row>
    <row r="192" spans="1:23">
      <c r="A192" s="3"/>
      <c r="B192" s="3"/>
      <c r="C192" s="3"/>
      <c r="D192" s="3"/>
      <c r="E192" s="3"/>
      <c r="F192" s="3"/>
      <c r="G192" s="3"/>
      <c r="H192" s="3"/>
      <c r="I192" s="3"/>
      <c r="J192" s="3"/>
      <c r="K192" s="3"/>
      <c r="L192" s="3"/>
      <c r="M192" s="3"/>
      <c r="N192" s="3"/>
      <c r="O192" s="3"/>
      <c r="P192" s="3"/>
      <c r="Q192" s="3"/>
      <c r="R192" s="3"/>
      <c r="S192" s="3"/>
      <c r="T192" s="3"/>
      <c r="U192" s="3"/>
      <c r="V192" s="3"/>
      <c r="W192" s="3"/>
    </row>
    <row r="193" spans="1:23">
      <c r="A193" s="3"/>
      <c r="B193" s="3"/>
      <c r="C193" s="3"/>
      <c r="D193" s="3"/>
      <c r="E193" s="3"/>
      <c r="F193" s="3"/>
      <c r="G193" s="3"/>
      <c r="H193" s="3"/>
      <c r="I193" s="3"/>
      <c r="J193" s="3"/>
      <c r="K193" s="3"/>
      <c r="L193" s="3"/>
      <c r="M193" s="3"/>
      <c r="N193" s="3"/>
      <c r="O193" s="3"/>
      <c r="P193" s="3"/>
      <c r="Q193" s="3"/>
      <c r="R193" s="3"/>
      <c r="S193" s="3"/>
      <c r="T193" s="3"/>
      <c r="U193" s="3"/>
      <c r="V193" s="3"/>
      <c r="W193" s="3"/>
    </row>
    <row r="194" spans="1:23">
      <c r="A194" s="3"/>
      <c r="B194" s="3"/>
      <c r="C194" s="3"/>
      <c r="D194" s="3"/>
      <c r="E194" s="3"/>
      <c r="F194" s="3"/>
      <c r="G194" s="3"/>
      <c r="H194" s="3"/>
      <c r="I194" s="3"/>
      <c r="J194" s="3"/>
      <c r="K194" s="3"/>
      <c r="L194" s="3"/>
      <c r="M194" s="3"/>
      <c r="N194" s="3"/>
      <c r="O194" s="3"/>
      <c r="P194" s="3"/>
      <c r="Q194" s="3"/>
      <c r="R194" s="3"/>
      <c r="S194" s="3"/>
      <c r="T194" s="3"/>
      <c r="U194" s="3"/>
      <c r="V194" s="3"/>
      <c r="W194" s="3"/>
    </row>
    <row r="195" spans="1:23">
      <c r="A195" s="3"/>
      <c r="B195" s="3"/>
      <c r="C195" s="3"/>
      <c r="D195" s="3"/>
      <c r="E195" s="3"/>
      <c r="F195" s="3"/>
      <c r="G195" s="3"/>
      <c r="H195" s="3"/>
      <c r="I195" s="3"/>
      <c r="J195" s="3"/>
      <c r="K195" s="3"/>
      <c r="L195" s="3"/>
      <c r="M195" s="3"/>
      <c r="N195" s="3"/>
      <c r="O195" s="3"/>
      <c r="P195" s="3"/>
      <c r="Q195" s="3"/>
      <c r="R195" s="3"/>
      <c r="S195" s="3"/>
      <c r="T195" s="3"/>
      <c r="U195" s="3"/>
      <c r="V195" s="3"/>
      <c r="W195" s="3"/>
    </row>
    <row r="196" spans="1:23">
      <c r="A196" s="3"/>
      <c r="B196" s="3"/>
      <c r="C196" s="3"/>
      <c r="D196" s="3"/>
      <c r="E196" s="3"/>
      <c r="F196" s="3"/>
      <c r="G196" s="3"/>
      <c r="H196" s="3"/>
      <c r="I196" s="3"/>
      <c r="J196" s="3"/>
      <c r="K196" s="3"/>
      <c r="L196" s="3"/>
      <c r="M196" s="3"/>
      <c r="N196" s="3"/>
      <c r="O196" s="3"/>
      <c r="P196" s="3"/>
      <c r="Q196" s="3"/>
      <c r="R196" s="3"/>
      <c r="S196" s="3"/>
      <c r="T196" s="3"/>
      <c r="U196" s="3"/>
      <c r="V196" s="3"/>
      <c r="W196" s="3"/>
    </row>
    <row r="197" spans="1:23">
      <c r="A197" s="3"/>
      <c r="B197" s="3"/>
      <c r="C197" s="3"/>
      <c r="D197" s="3"/>
      <c r="E197" s="3"/>
      <c r="F197" s="3"/>
      <c r="G197" s="3"/>
      <c r="H197" s="3"/>
      <c r="I197" s="3"/>
      <c r="J197" s="3"/>
      <c r="K197" s="3"/>
      <c r="L197" s="3"/>
      <c r="M197" s="3"/>
      <c r="N197" s="3"/>
      <c r="O197" s="3"/>
      <c r="P197" s="3"/>
      <c r="Q197" s="3"/>
      <c r="R197" s="3"/>
      <c r="S197" s="3"/>
      <c r="T197" s="3"/>
      <c r="U197" s="3"/>
      <c r="V197" s="3"/>
      <c r="W197" s="3"/>
    </row>
    <row r="198" spans="1:23">
      <c r="A198" s="3"/>
      <c r="B198" s="3"/>
      <c r="C198" s="3"/>
      <c r="D198" s="3"/>
      <c r="E198" s="3"/>
      <c r="F198" s="3"/>
      <c r="G198" s="3"/>
      <c r="H198" s="3"/>
      <c r="I198" s="3"/>
      <c r="J198" s="3"/>
      <c r="K198" s="3"/>
      <c r="L198" s="3"/>
      <c r="M198" s="3"/>
      <c r="N198" s="3"/>
      <c r="O198" s="3"/>
      <c r="P198" s="3"/>
      <c r="Q198" s="3"/>
      <c r="R198" s="3"/>
      <c r="S198" s="3"/>
      <c r="T198" s="3"/>
      <c r="U198" s="3"/>
      <c r="V198" s="3"/>
      <c r="W198" s="3"/>
    </row>
    <row r="199" spans="1:23">
      <c r="A199" s="3"/>
      <c r="B199" s="3"/>
      <c r="C199" s="3"/>
      <c r="D199" s="3"/>
      <c r="E199" s="3"/>
      <c r="F199" s="3"/>
      <c r="G199" s="3"/>
      <c r="H199" s="3"/>
      <c r="I199" s="3"/>
      <c r="J199" s="3"/>
      <c r="K199" s="3"/>
      <c r="L199" s="3"/>
      <c r="M199" s="3"/>
      <c r="N199" s="3"/>
      <c r="O199" s="3"/>
      <c r="P199" s="3"/>
      <c r="Q199" s="3"/>
      <c r="R199" s="3"/>
      <c r="S199" s="3"/>
      <c r="T199" s="3"/>
      <c r="U199" s="3"/>
      <c r="V199" s="3"/>
      <c r="W199" s="3"/>
    </row>
    <row r="200" spans="1:23">
      <c r="A200" s="3"/>
      <c r="B200" s="3"/>
      <c r="C200" s="3"/>
      <c r="D200" s="3"/>
      <c r="E200" s="3"/>
      <c r="F200" s="3"/>
      <c r="G200" s="3"/>
      <c r="H200" s="3"/>
      <c r="I200" s="3"/>
      <c r="J200" s="3"/>
      <c r="K200" s="3"/>
      <c r="L200" s="3"/>
      <c r="M200" s="3"/>
      <c r="N200" s="3"/>
      <c r="O200" s="3"/>
      <c r="P200" s="3"/>
      <c r="Q200" s="3"/>
      <c r="R200" s="3"/>
      <c r="S200" s="3"/>
      <c r="T200" s="3"/>
      <c r="U200" s="3"/>
      <c r="V200" s="3"/>
      <c r="W200" s="3"/>
    </row>
    <row r="201" spans="1:23">
      <c r="A201" s="3"/>
      <c r="B201" s="3"/>
      <c r="C201" s="3"/>
      <c r="D201" s="3"/>
      <c r="E201" s="3"/>
      <c r="F201" s="3"/>
      <c r="G201" s="3"/>
      <c r="H201" s="3"/>
      <c r="I201" s="3"/>
      <c r="J201" s="3"/>
      <c r="K201" s="3"/>
      <c r="L201" s="3"/>
      <c r="M201" s="3"/>
      <c r="N201" s="3"/>
      <c r="O201" s="3"/>
      <c r="P201" s="3"/>
      <c r="Q201" s="3"/>
      <c r="R201" s="3"/>
      <c r="S201" s="3"/>
      <c r="T201" s="3"/>
      <c r="U201" s="3"/>
      <c r="V201" s="3"/>
      <c r="W201" s="3"/>
    </row>
    <row r="202" spans="1:23">
      <c r="A202" s="3"/>
      <c r="B202" s="3"/>
      <c r="C202" s="3"/>
      <c r="D202" s="3"/>
      <c r="E202" s="3"/>
      <c r="F202" s="3"/>
      <c r="G202" s="3"/>
      <c r="H202" s="3"/>
      <c r="I202" s="3"/>
      <c r="J202" s="3"/>
      <c r="K202" s="3"/>
      <c r="L202" s="3"/>
      <c r="M202" s="3"/>
      <c r="N202" s="3"/>
      <c r="O202" s="3"/>
      <c r="P202" s="3"/>
      <c r="Q202" s="3"/>
      <c r="R202" s="3"/>
      <c r="S202" s="3"/>
      <c r="T202" s="3"/>
      <c r="U202" s="3"/>
      <c r="V202" s="3"/>
      <c r="W202" s="3"/>
    </row>
    <row r="203" spans="1:23">
      <c r="A203" s="3"/>
      <c r="B203" s="3"/>
      <c r="C203" s="3"/>
      <c r="D203" s="3"/>
      <c r="E203" s="3"/>
      <c r="F203" s="3"/>
      <c r="G203" s="3"/>
      <c r="H203" s="3"/>
      <c r="I203" s="3"/>
      <c r="J203" s="3"/>
      <c r="K203" s="3"/>
      <c r="L203" s="3"/>
      <c r="M203" s="3"/>
      <c r="N203" s="3"/>
      <c r="O203" s="3"/>
      <c r="P203" s="3"/>
      <c r="Q203" s="3"/>
      <c r="R203" s="3"/>
      <c r="S203" s="3"/>
      <c r="T203" s="3"/>
      <c r="U203" s="3"/>
      <c r="V203" s="3"/>
      <c r="W203" s="3"/>
    </row>
    <row r="204" spans="1:23">
      <c r="A204" s="3"/>
      <c r="B204" s="3"/>
      <c r="C204" s="3"/>
      <c r="D204" s="3"/>
      <c r="E204" s="3"/>
      <c r="F204" s="3"/>
      <c r="G204" s="3"/>
      <c r="H204" s="3"/>
      <c r="I204" s="3"/>
      <c r="J204" s="3"/>
      <c r="K204" s="3"/>
      <c r="L204" s="3"/>
      <c r="M204" s="3"/>
      <c r="N204" s="3"/>
      <c r="O204" s="3"/>
      <c r="P204" s="3"/>
      <c r="Q204" s="3"/>
      <c r="R204" s="3"/>
      <c r="S204" s="3"/>
      <c r="T204" s="3"/>
      <c r="U204" s="3"/>
      <c r="V204" s="3"/>
      <c r="W204" s="3"/>
    </row>
    <row r="205" spans="1:23">
      <c r="A205" s="3"/>
      <c r="B205" s="3"/>
      <c r="C205" s="3"/>
      <c r="D205" s="3"/>
      <c r="E205" s="3"/>
      <c r="F205" s="3"/>
      <c r="G205" s="3"/>
      <c r="H205" s="3"/>
      <c r="I205" s="3"/>
      <c r="J205" s="3"/>
      <c r="K205" s="3"/>
      <c r="L205" s="3"/>
      <c r="M205" s="3"/>
      <c r="N205" s="3"/>
      <c r="O205" s="3"/>
      <c r="P205" s="3"/>
      <c r="Q205" s="3"/>
      <c r="R205" s="3"/>
      <c r="S205" s="3"/>
      <c r="T205" s="3"/>
      <c r="U205" s="3"/>
      <c r="V205" s="3"/>
      <c r="W205" s="3"/>
    </row>
    <row r="206" spans="1:23">
      <c r="A206" s="3"/>
      <c r="B206" s="3"/>
      <c r="C206" s="3"/>
      <c r="D206" s="3"/>
      <c r="E206" s="3"/>
      <c r="F206" s="3"/>
      <c r="G206" s="3"/>
      <c r="H206" s="3"/>
      <c r="I206" s="3"/>
      <c r="J206" s="3"/>
      <c r="K206" s="3"/>
      <c r="L206" s="3"/>
      <c r="M206" s="3"/>
      <c r="N206" s="3"/>
      <c r="O206" s="3"/>
      <c r="P206" s="3"/>
      <c r="Q206" s="3"/>
      <c r="R206" s="3"/>
      <c r="S206" s="3"/>
      <c r="T206" s="3"/>
      <c r="U206" s="3"/>
      <c r="V206" s="3"/>
      <c r="W206" s="3"/>
    </row>
    <row r="207" spans="1:23">
      <c r="A207" s="3"/>
      <c r="B207" s="3"/>
      <c r="C207" s="3"/>
      <c r="D207" s="3"/>
      <c r="E207" s="3"/>
      <c r="F207" s="3"/>
      <c r="G207" s="3"/>
      <c r="H207" s="3"/>
      <c r="I207" s="3"/>
      <c r="J207" s="3"/>
      <c r="K207" s="3"/>
      <c r="L207" s="3"/>
      <c r="M207" s="3"/>
      <c r="N207" s="3"/>
      <c r="O207" s="3"/>
      <c r="P207" s="3"/>
      <c r="Q207" s="3"/>
      <c r="R207" s="3"/>
      <c r="S207" s="3"/>
      <c r="T207" s="3"/>
      <c r="U207" s="3"/>
      <c r="V207" s="3"/>
      <c r="W207" s="3"/>
    </row>
    <row r="208" spans="1:23">
      <c r="A208" s="3"/>
      <c r="B208" s="3"/>
      <c r="C208" s="3"/>
      <c r="D208" s="3"/>
      <c r="E208" s="3"/>
      <c r="F208" s="3"/>
      <c r="G208" s="3"/>
      <c r="H208" s="3"/>
      <c r="I208" s="3"/>
      <c r="J208" s="3"/>
      <c r="K208" s="3"/>
      <c r="L208" s="3"/>
      <c r="M208" s="3"/>
      <c r="N208" s="3"/>
      <c r="O208" s="3"/>
      <c r="P208" s="3"/>
      <c r="Q208" s="3"/>
      <c r="R208" s="3"/>
      <c r="S208" s="3"/>
      <c r="T208" s="3"/>
      <c r="U208" s="3"/>
      <c r="V208" s="3"/>
      <c r="W208" s="3"/>
    </row>
    <row r="209" spans="1:23">
      <c r="A209" s="3"/>
      <c r="B209" s="3"/>
      <c r="C209" s="3"/>
      <c r="D209" s="3"/>
      <c r="E209" s="3"/>
      <c r="F209" s="3"/>
      <c r="G209" s="3"/>
      <c r="H209" s="3"/>
      <c r="I209" s="3"/>
      <c r="J209" s="3"/>
      <c r="K209" s="3"/>
      <c r="L209" s="3"/>
      <c r="M209" s="3"/>
      <c r="N209" s="3"/>
      <c r="O209" s="3"/>
      <c r="P209" s="3"/>
      <c r="Q209" s="3"/>
      <c r="R209" s="3"/>
      <c r="S209" s="3"/>
      <c r="T209" s="3"/>
      <c r="U209" s="3"/>
      <c r="V209" s="3"/>
      <c r="W209" s="3"/>
    </row>
    <row r="210" spans="1:23">
      <c r="A210" s="3"/>
      <c r="B210" s="3"/>
      <c r="C210" s="3"/>
      <c r="D210" s="3"/>
      <c r="E210" s="3"/>
      <c r="F210" s="3"/>
      <c r="G210" s="3"/>
      <c r="H210" s="3"/>
      <c r="I210" s="3"/>
      <c r="J210" s="3"/>
      <c r="K210" s="3"/>
      <c r="L210" s="3"/>
      <c r="M210" s="3"/>
      <c r="N210" s="3"/>
      <c r="O210" s="3"/>
      <c r="P210" s="3"/>
      <c r="Q210" s="3"/>
      <c r="R210" s="3"/>
      <c r="S210" s="3"/>
      <c r="T210" s="3"/>
      <c r="U210" s="3"/>
      <c r="V210" s="3"/>
      <c r="W210" s="3"/>
    </row>
    <row r="211" spans="1:23">
      <c r="A211" s="3"/>
      <c r="B211" s="3"/>
      <c r="C211" s="3"/>
      <c r="D211" s="3"/>
      <c r="E211" s="3"/>
      <c r="F211" s="3"/>
      <c r="G211" s="3"/>
      <c r="H211" s="3"/>
      <c r="I211" s="3"/>
      <c r="J211" s="3"/>
      <c r="K211" s="3"/>
      <c r="L211" s="3"/>
      <c r="M211" s="3"/>
      <c r="N211" s="3"/>
      <c r="O211" s="3"/>
      <c r="P211" s="3"/>
      <c r="Q211" s="3"/>
      <c r="R211" s="3"/>
      <c r="S211" s="3"/>
      <c r="T211" s="3"/>
      <c r="U211" s="3"/>
      <c r="V211" s="3"/>
      <c r="W211" s="3"/>
    </row>
    <row r="212" spans="1:23">
      <c r="A212" s="3"/>
      <c r="B212" s="3"/>
      <c r="C212" s="3"/>
      <c r="D212" s="3"/>
      <c r="E212" s="3"/>
      <c r="F212" s="3"/>
      <c r="G212" s="3"/>
      <c r="H212" s="3"/>
      <c r="I212" s="3"/>
      <c r="J212" s="3"/>
      <c r="K212" s="3"/>
      <c r="L212" s="3"/>
      <c r="M212" s="3"/>
      <c r="N212" s="3"/>
      <c r="O212" s="3"/>
      <c r="P212" s="3"/>
      <c r="Q212" s="3"/>
      <c r="R212" s="3"/>
      <c r="S212" s="3"/>
      <c r="T212" s="3"/>
      <c r="U212" s="3"/>
      <c r="V212" s="3"/>
      <c r="W212" s="3"/>
    </row>
    <row r="213" spans="1:23">
      <c r="A213" s="3"/>
      <c r="B213" s="3"/>
      <c r="C213" s="3"/>
      <c r="D213" s="3"/>
      <c r="E213" s="3"/>
      <c r="F213" s="3"/>
      <c r="G213" s="3"/>
      <c r="H213" s="3"/>
      <c r="I213" s="3"/>
      <c r="J213" s="3"/>
      <c r="K213" s="3"/>
      <c r="L213" s="3"/>
      <c r="M213" s="3"/>
      <c r="N213" s="3"/>
      <c r="O213" s="3"/>
      <c r="P213" s="3"/>
      <c r="Q213" s="3"/>
      <c r="R213" s="3"/>
      <c r="S213" s="3"/>
      <c r="T213" s="3"/>
      <c r="U213" s="3"/>
      <c r="V213" s="3"/>
      <c r="W213" s="3"/>
    </row>
    <row r="214" spans="1:23">
      <c r="A214" s="3"/>
      <c r="B214" s="3"/>
      <c r="C214" s="3"/>
      <c r="D214" s="3"/>
      <c r="E214" s="3"/>
      <c r="F214" s="3"/>
      <c r="G214" s="3"/>
      <c r="H214" s="3"/>
      <c r="I214" s="3"/>
      <c r="J214" s="3"/>
      <c r="K214" s="3"/>
      <c r="L214" s="3"/>
      <c r="M214" s="3"/>
      <c r="N214" s="3"/>
      <c r="O214" s="3"/>
      <c r="P214" s="3"/>
      <c r="Q214" s="3"/>
      <c r="R214" s="3"/>
      <c r="S214" s="3"/>
      <c r="T214" s="3"/>
      <c r="U214" s="3"/>
      <c r="V214" s="3"/>
      <c r="W214" s="3"/>
    </row>
    <row r="215" spans="1:23">
      <c r="A215" s="3"/>
      <c r="B215" s="3"/>
      <c r="C215" s="3"/>
      <c r="D215" s="3"/>
      <c r="E215" s="3"/>
      <c r="F215" s="3"/>
      <c r="G215" s="3"/>
      <c r="H215" s="3"/>
      <c r="I215" s="3"/>
      <c r="J215" s="3"/>
      <c r="K215" s="3"/>
      <c r="L215" s="3"/>
      <c r="M215" s="3"/>
      <c r="N215" s="3"/>
      <c r="O215" s="3"/>
      <c r="P215" s="3"/>
      <c r="Q215" s="3"/>
      <c r="R215" s="3"/>
      <c r="S215" s="3"/>
      <c r="T215" s="3"/>
      <c r="U215" s="3"/>
      <c r="V215" s="3"/>
      <c r="W215" s="3"/>
    </row>
    <row r="216" spans="1:23">
      <c r="A216" s="3"/>
      <c r="B216" s="3"/>
      <c r="C216" s="3"/>
      <c r="D216" s="3"/>
      <c r="E216" s="3"/>
      <c r="F216" s="3"/>
      <c r="G216" s="3"/>
      <c r="H216" s="3"/>
      <c r="I216" s="3"/>
      <c r="J216" s="3"/>
      <c r="K216" s="3"/>
      <c r="L216" s="3"/>
      <c r="M216" s="3"/>
      <c r="N216" s="3"/>
      <c r="O216" s="3"/>
      <c r="P216" s="3"/>
      <c r="Q216" s="3"/>
      <c r="R216" s="3"/>
      <c r="S216" s="3"/>
      <c r="T216" s="3"/>
      <c r="U216" s="3"/>
      <c r="V216" s="3"/>
      <c r="W216" s="3"/>
    </row>
    <row r="217" spans="1:23">
      <c r="A217" s="3"/>
      <c r="B217" s="3"/>
      <c r="C217" s="3"/>
      <c r="D217" s="3"/>
      <c r="E217" s="3"/>
      <c r="F217" s="3"/>
      <c r="G217" s="3"/>
      <c r="H217" s="3"/>
      <c r="I217" s="3"/>
      <c r="J217" s="3"/>
      <c r="K217" s="3"/>
      <c r="L217" s="3"/>
      <c r="M217" s="3"/>
      <c r="N217" s="3"/>
      <c r="O217" s="3"/>
      <c r="P217" s="3"/>
      <c r="Q217" s="3"/>
      <c r="R217" s="3"/>
      <c r="S217" s="3"/>
      <c r="T217" s="3"/>
      <c r="U217" s="3"/>
      <c r="V217" s="3"/>
      <c r="W217" s="3"/>
    </row>
    <row r="218" spans="1:23">
      <c r="A218" s="3"/>
      <c r="B218" s="3"/>
      <c r="C218" s="3"/>
      <c r="D218" s="3"/>
      <c r="E218" s="3"/>
      <c r="F218" s="3"/>
      <c r="G218" s="3"/>
      <c r="H218" s="3"/>
      <c r="I218" s="3"/>
      <c r="J218" s="3"/>
      <c r="K218" s="3"/>
      <c r="L218" s="3"/>
      <c r="M218" s="3"/>
      <c r="N218" s="3"/>
      <c r="O218" s="3"/>
      <c r="P218" s="3"/>
      <c r="Q218" s="3"/>
      <c r="R218" s="3"/>
      <c r="S218" s="3"/>
      <c r="T218" s="3"/>
      <c r="U218" s="3"/>
      <c r="V218" s="3"/>
      <c r="W218" s="3"/>
    </row>
    <row r="219" spans="1:23">
      <c r="A219" s="3"/>
      <c r="B219" s="3"/>
      <c r="C219" s="3"/>
      <c r="D219" s="3"/>
      <c r="E219" s="3"/>
      <c r="F219" s="3"/>
      <c r="G219" s="3"/>
      <c r="H219" s="3"/>
      <c r="I219" s="3"/>
      <c r="J219" s="3"/>
      <c r="K219" s="3"/>
      <c r="L219" s="3"/>
      <c r="M219" s="3"/>
      <c r="N219" s="3"/>
      <c r="O219" s="3"/>
      <c r="P219" s="3"/>
      <c r="Q219" s="3"/>
      <c r="R219" s="3"/>
      <c r="S219" s="3"/>
      <c r="T219" s="3"/>
      <c r="U219" s="3"/>
      <c r="V219" s="3"/>
      <c r="W219" s="3"/>
    </row>
    <row r="220" spans="1:23">
      <c r="A220" s="3"/>
      <c r="B220" s="3"/>
      <c r="C220" s="3"/>
      <c r="D220" s="3"/>
      <c r="E220" s="3"/>
      <c r="F220" s="3"/>
      <c r="G220" s="3"/>
      <c r="H220" s="3"/>
      <c r="I220" s="3"/>
      <c r="J220" s="3"/>
      <c r="K220" s="3"/>
      <c r="L220" s="3"/>
      <c r="M220" s="3"/>
      <c r="N220" s="3"/>
      <c r="O220" s="3"/>
      <c r="P220" s="3"/>
      <c r="Q220" s="3"/>
      <c r="R220" s="3"/>
      <c r="S220" s="3"/>
      <c r="T220" s="3"/>
      <c r="U220" s="3"/>
      <c r="V220" s="3"/>
      <c r="W220" s="3"/>
    </row>
    <row r="221" spans="1:23">
      <c r="A221" s="3"/>
      <c r="B221" s="3"/>
      <c r="C221" s="3"/>
      <c r="D221" s="3"/>
      <c r="E221" s="3"/>
      <c r="F221" s="3"/>
      <c r="G221" s="3"/>
      <c r="H221" s="3"/>
      <c r="I221" s="3"/>
      <c r="J221" s="3"/>
      <c r="K221" s="3"/>
      <c r="L221" s="3"/>
      <c r="M221" s="3"/>
      <c r="N221" s="3"/>
      <c r="O221" s="3"/>
      <c r="P221" s="3"/>
      <c r="Q221" s="3"/>
      <c r="R221" s="3"/>
      <c r="S221" s="3"/>
      <c r="T221" s="3"/>
      <c r="U221" s="3"/>
      <c r="V221" s="3"/>
      <c r="W221" s="3"/>
    </row>
    <row r="222" spans="1:23">
      <c r="A222" s="3"/>
      <c r="B222" s="3"/>
      <c r="C222" s="3"/>
      <c r="D222" s="3"/>
      <c r="E222" s="3"/>
      <c r="F222" s="3"/>
      <c r="G222" s="3"/>
      <c r="H222" s="3"/>
      <c r="I222" s="3"/>
      <c r="J222" s="3"/>
      <c r="K222" s="3"/>
      <c r="L222" s="3"/>
      <c r="M222" s="3"/>
      <c r="N222" s="3"/>
      <c r="O222" s="3"/>
      <c r="P222" s="3"/>
      <c r="Q222" s="3"/>
      <c r="R222" s="3"/>
      <c r="S222" s="3"/>
      <c r="T222" s="3"/>
      <c r="U222" s="3"/>
      <c r="V222" s="3"/>
      <c r="W222" s="3"/>
    </row>
    <row r="223" spans="1:23">
      <c r="A223" s="3"/>
      <c r="B223" s="3"/>
      <c r="C223" s="3"/>
      <c r="D223" s="3"/>
      <c r="E223" s="3"/>
      <c r="F223" s="3"/>
      <c r="G223" s="3"/>
      <c r="H223" s="3"/>
      <c r="I223" s="3"/>
      <c r="J223" s="3"/>
      <c r="K223" s="3"/>
      <c r="L223" s="3"/>
      <c r="M223" s="3"/>
      <c r="N223" s="3"/>
      <c r="O223" s="3"/>
      <c r="P223" s="3"/>
      <c r="Q223" s="3"/>
      <c r="R223" s="3"/>
      <c r="S223" s="3"/>
      <c r="T223" s="3"/>
      <c r="U223" s="3"/>
      <c r="V223" s="3"/>
      <c r="W223" s="3"/>
    </row>
    <row r="224" spans="1:23">
      <c r="A224" s="3"/>
      <c r="B224" s="3"/>
      <c r="C224" s="3"/>
      <c r="D224" s="3"/>
      <c r="E224" s="3"/>
      <c r="F224" s="3"/>
      <c r="G224" s="3"/>
      <c r="H224" s="3"/>
      <c r="I224" s="3"/>
      <c r="J224" s="3"/>
      <c r="K224" s="3"/>
      <c r="L224" s="3"/>
      <c r="M224" s="3"/>
      <c r="N224" s="3"/>
      <c r="O224" s="3"/>
      <c r="P224" s="3"/>
      <c r="Q224" s="3"/>
      <c r="R224" s="3"/>
      <c r="S224" s="3"/>
      <c r="T224" s="3"/>
      <c r="U224" s="3"/>
      <c r="V224" s="3"/>
      <c r="W224" s="3"/>
    </row>
    <row r="225" spans="1:23">
      <c r="A225" s="3"/>
      <c r="B225" s="3"/>
      <c r="C225" s="3"/>
      <c r="D225" s="3"/>
      <c r="E225" s="3"/>
      <c r="F225" s="3"/>
      <c r="G225" s="3"/>
      <c r="H225" s="3"/>
      <c r="I225" s="3"/>
      <c r="J225" s="3"/>
      <c r="K225" s="3"/>
      <c r="L225" s="3"/>
      <c r="M225" s="3"/>
      <c r="N225" s="3"/>
      <c r="O225" s="3"/>
      <c r="P225" s="3"/>
      <c r="Q225" s="3"/>
      <c r="R225" s="3"/>
      <c r="S225" s="3"/>
      <c r="T225" s="3"/>
      <c r="U225" s="3"/>
      <c r="V225" s="3"/>
      <c r="W225" s="3"/>
    </row>
    <row r="226" spans="1:23">
      <c r="A226" s="3"/>
      <c r="B226" s="3"/>
      <c r="C226" s="3"/>
      <c r="D226" s="3"/>
      <c r="E226" s="3"/>
      <c r="F226" s="3"/>
      <c r="G226" s="3"/>
      <c r="H226" s="3"/>
      <c r="I226" s="3"/>
      <c r="J226" s="3"/>
      <c r="K226" s="3"/>
      <c r="L226" s="3"/>
      <c r="M226" s="3"/>
      <c r="N226" s="3"/>
      <c r="O226" s="3"/>
      <c r="P226" s="3"/>
      <c r="Q226" s="3"/>
      <c r="R226" s="3"/>
      <c r="S226" s="3"/>
      <c r="T226" s="3"/>
      <c r="U226" s="3"/>
      <c r="V226" s="3"/>
      <c r="W226" s="3"/>
    </row>
    <row r="227" spans="1:23">
      <c r="A227" s="3"/>
      <c r="B227" s="3"/>
      <c r="C227" s="3"/>
      <c r="D227" s="3"/>
      <c r="E227" s="3"/>
      <c r="F227" s="3"/>
      <c r="G227" s="3"/>
      <c r="H227" s="3"/>
      <c r="I227" s="3"/>
      <c r="J227" s="3"/>
      <c r="K227" s="3"/>
      <c r="L227" s="3"/>
      <c r="M227" s="3"/>
      <c r="N227" s="3"/>
      <c r="O227" s="3"/>
      <c r="P227" s="3"/>
      <c r="Q227" s="3"/>
      <c r="R227" s="3"/>
      <c r="S227" s="3"/>
      <c r="T227" s="3"/>
      <c r="U227" s="3"/>
      <c r="V227" s="3"/>
      <c r="W227" s="3"/>
    </row>
    <row r="228" spans="1:23">
      <c r="A228" s="3"/>
      <c r="B228" s="3"/>
      <c r="C228" s="3"/>
      <c r="D228" s="3"/>
      <c r="E228" s="3"/>
      <c r="F228" s="3"/>
      <c r="G228" s="3"/>
      <c r="H228" s="3"/>
      <c r="I228" s="3"/>
      <c r="J228" s="3"/>
      <c r="K228" s="3"/>
      <c r="L228" s="3"/>
      <c r="M228" s="3"/>
      <c r="N228" s="3"/>
      <c r="O228" s="3"/>
      <c r="P228" s="3"/>
      <c r="Q228" s="3"/>
      <c r="R228" s="3"/>
      <c r="S228" s="3"/>
      <c r="T228" s="3"/>
      <c r="U228" s="3"/>
      <c r="V228" s="3"/>
      <c r="W228" s="3"/>
    </row>
    <row r="229" spans="1:23">
      <c r="A229" s="3"/>
      <c r="B229" s="3"/>
      <c r="C229" s="3"/>
      <c r="D229" s="3"/>
      <c r="E229" s="3"/>
      <c r="F229" s="3"/>
      <c r="G229" s="3"/>
      <c r="H229" s="3"/>
      <c r="I229" s="3"/>
      <c r="J229" s="3"/>
      <c r="K229" s="3"/>
      <c r="L229" s="3"/>
      <c r="M229" s="3"/>
      <c r="N229" s="3"/>
      <c r="O229" s="3"/>
      <c r="P229" s="3"/>
      <c r="Q229" s="3"/>
      <c r="R229" s="3"/>
      <c r="S229" s="3"/>
      <c r="T229" s="3"/>
      <c r="U229" s="3"/>
      <c r="V229" s="3"/>
      <c r="W229" s="3"/>
    </row>
    <row r="230" spans="1:23">
      <c r="A230" s="3"/>
      <c r="B230" s="3"/>
      <c r="C230" s="3"/>
      <c r="D230" s="3"/>
      <c r="E230" s="3"/>
      <c r="F230" s="3"/>
      <c r="G230" s="3"/>
      <c r="H230" s="3"/>
      <c r="I230" s="3"/>
      <c r="J230" s="3"/>
      <c r="K230" s="3"/>
      <c r="L230" s="3"/>
      <c r="M230" s="3"/>
      <c r="N230" s="3"/>
      <c r="O230" s="3"/>
      <c r="P230" s="3"/>
      <c r="Q230" s="3"/>
      <c r="R230" s="3"/>
      <c r="S230" s="3"/>
      <c r="T230" s="3"/>
      <c r="U230" s="3"/>
      <c r="V230" s="3"/>
      <c r="W230" s="3"/>
    </row>
    <row r="231" spans="1:23">
      <c r="A231" s="3"/>
      <c r="B231" s="3"/>
      <c r="C231" s="3"/>
      <c r="D231" s="3"/>
      <c r="E231" s="3"/>
      <c r="F231" s="3"/>
      <c r="G231" s="3"/>
      <c r="H231" s="3"/>
      <c r="I231" s="3"/>
      <c r="J231" s="3"/>
      <c r="K231" s="3"/>
      <c r="L231" s="3"/>
      <c r="M231" s="3"/>
      <c r="N231" s="3"/>
      <c r="O231" s="3"/>
      <c r="P231" s="3"/>
      <c r="Q231" s="3"/>
      <c r="R231" s="3"/>
      <c r="S231" s="3"/>
      <c r="T231" s="3"/>
      <c r="U231" s="3"/>
      <c r="V231" s="3"/>
      <c r="W231" s="3"/>
    </row>
    <row r="232" spans="1:23">
      <c r="A232" s="3"/>
      <c r="B232" s="3"/>
      <c r="C232" s="3"/>
      <c r="D232" s="3"/>
      <c r="E232" s="3"/>
      <c r="F232" s="3"/>
      <c r="G232" s="3"/>
      <c r="H232" s="3"/>
      <c r="I232" s="3"/>
      <c r="J232" s="3"/>
      <c r="K232" s="3"/>
      <c r="L232" s="3"/>
      <c r="M232" s="3"/>
      <c r="N232" s="3"/>
      <c r="O232" s="3"/>
      <c r="P232" s="3"/>
      <c r="Q232" s="3"/>
      <c r="R232" s="3"/>
      <c r="S232" s="3"/>
      <c r="T232" s="3"/>
      <c r="U232" s="3"/>
      <c r="V232" s="3"/>
      <c r="W232" s="3"/>
    </row>
    <row r="233" spans="1:23">
      <c r="A233" s="3"/>
      <c r="B233" s="3"/>
      <c r="C233" s="3"/>
      <c r="D233" s="3"/>
      <c r="E233" s="3"/>
      <c r="F233" s="3"/>
      <c r="G233" s="3"/>
      <c r="H233" s="3"/>
      <c r="I233" s="3"/>
      <c r="J233" s="3"/>
      <c r="K233" s="3"/>
      <c r="L233" s="3"/>
      <c r="M233" s="3"/>
      <c r="N233" s="3"/>
      <c r="O233" s="3"/>
      <c r="P233" s="3"/>
      <c r="Q233" s="3"/>
      <c r="R233" s="3"/>
      <c r="S233" s="3"/>
      <c r="T233" s="3"/>
      <c r="U233" s="3"/>
      <c r="V233" s="3"/>
      <c r="W233" s="3"/>
    </row>
    <row r="234" spans="1:23">
      <c r="A234" s="3"/>
      <c r="B234" s="3"/>
      <c r="C234" s="3"/>
      <c r="D234" s="3"/>
      <c r="E234" s="3"/>
      <c r="F234" s="3"/>
      <c r="G234" s="3"/>
      <c r="H234" s="3"/>
      <c r="I234" s="3"/>
      <c r="J234" s="3"/>
      <c r="K234" s="3"/>
      <c r="L234" s="3"/>
      <c r="M234" s="3"/>
      <c r="N234" s="3"/>
      <c r="O234" s="3"/>
      <c r="P234" s="3"/>
      <c r="Q234" s="3"/>
      <c r="R234" s="3"/>
      <c r="S234" s="3"/>
      <c r="T234" s="3"/>
      <c r="U234" s="3"/>
      <c r="V234" s="3"/>
      <c r="W234" s="3"/>
    </row>
    <row r="235" spans="1:23">
      <c r="A235" s="3"/>
      <c r="B235" s="3"/>
      <c r="C235" s="3"/>
      <c r="D235" s="3"/>
      <c r="E235" s="3"/>
      <c r="F235" s="3"/>
      <c r="G235" s="3"/>
      <c r="H235" s="3"/>
      <c r="I235" s="3"/>
      <c r="J235" s="3"/>
      <c r="K235" s="3"/>
      <c r="L235" s="3"/>
      <c r="M235" s="3"/>
      <c r="N235" s="3"/>
      <c r="O235" s="3"/>
      <c r="P235" s="3"/>
      <c r="Q235" s="3"/>
      <c r="R235" s="3"/>
      <c r="S235" s="3"/>
      <c r="T235" s="3"/>
      <c r="U235" s="3"/>
      <c r="V235" s="3"/>
      <c r="W235" s="3"/>
    </row>
    <row r="236" spans="1:23">
      <c r="A236" s="3"/>
      <c r="B236" s="3"/>
      <c r="C236" s="3"/>
      <c r="D236" s="3"/>
      <c r="E236" s="3"/>
      <c r="F236" s="3"/>
      <c r="G236" s="3"/>
      <c r="H236" s="3"/>
      <c r="I236" s="3"/>
      <c r="J236" s="3"/>
      <c r="K236" s="3"/>
      <c r="L236" s="3"/>
      <c r="M236" s="3"/>
      <c r="N236" s="3"/>
      <c r="O236" s="3"/>
      <c r="P236" s="3"/>
      <c r="Q236" s="3"/>
      <c r="R236" s="3"/>
      <c r="S236" s="3"/>
      <c r="T236" s="3"/>
      <c r="U236" s="3"/>
      <c r="V236" s="3"/>
      <c r="W236" s="3"/>
    </row>
    <row r="237" spans="1:23">
      <c r="A237" s="3"/>
      <c r="B237" s="3"/>
      <c r="C237" s="3"/>
      <c r="D237" s="3"/>
      <c r="E237" s="3"/>
      <c r="F237" s="3"/>
      <c r="G237" s="3"/>
      <c r="H237" s="3"/>
      <c r="I237" s="3"/>
      <c r="J237" s="3"/>
      <c r="K237" s="3"/>
      <c r="L237" s="3"/>
      <c r="M237" s="3"/>
      <c r="N237" s="3"/>
      <c r="O237" s="3"/>
      <c r="P237" s="3"/>
      <c r="Q237" s="3"/>
      <c r="R237" s="3"/>
      <c r="S237" s="3"/>
      <c r="T237" s="3"/>
      <c r="U237" s="3"/>
      <c r="V237" s="3"/>
      <c r="W237" s="3"/>
    </row>
    <row r="238" spans="1:23">
      <c r="A238" s="3"/>
      <c r="B238" s="3"/>
      <c r="C238" s="3"/>
      <c r="D238" s="3"/>
      <c r="E238" s="3"/>
      <c r="F238" s="3"/>
      <c r="G238" s="3"/>
      <c r="H238" s="3"/>
      <c r="I238" s="3"/>
      <c r="J238" s="3"/>
      <c r="K238" s="3"/>
      <c r="L238" s="3"/>
      <c r="M238" s="3"/>
      <c r="N238" s="3"/>
      <c r="O238" s="3"/>
      <c r="P238" s="3"/>
      <c r="Q238" s="3"/>
      <c r="R238" s="3"/>
      <c r="S238" s="3"/>
      <c r="T238" s="3"/>
      <c r="U238" s="3"/>
      <c r="V238" s="3"/>
      <c r="W238" s="3"/>
    </row>
    <row r="239" spans="1:23">
      <c r="A239" s="3"/>
      <c r="B239" s="3"/>
      <c r="C239" s="3"/>
      <c r="D239" s="3"/>
      <c r="E239" s="3"/>
      <c r="F239" s="3"/>
      <c r="G239" s="3"/>
      <c r="H239" s="3"/>
      <c r="I239" s="3"/>
      <c r="J239" s="3"/>
      <c r="K239" s="3"/>
      <c r="L239" s="3"/>
      <c r="M239" s="3"/>
      <c r="N239" s="3"/>
      <c r="O239" s="3"/>
      <c r="P239" s="3"/>
      <c r="Q239" s="3"/>
      <c r="R239" s="3"/>
      <c r="S239" s="3"/>
      <c r="T239" s="3"/>
      <c r="U239" s="3"/>
      <c r="V239" s="3"/>
      <c r="W239" s="3"/>
    </row>
    <row r="240" spans="1:23">
      <c r="A240" s="3"/>
      <c r="B240" s="3"/>
      <c r="C240" s="3"/>
      <c r="D240" s="3"/>
      <c r="E240" s="3"/>
      <c r="F240" s="3"/>
      <c r="G240" s="3"/>
      <c r="H240" s="3"/>
      <c r="I240" s="3"/>
      <c r="J240" s="3"/>
      <c r="K240" s="3"/>
      <c r="L240" s="3"/>
      <c r="M240" s="3"/>
      <c r="N240" s="3"/>
      <c r="O240" s="3"/>
      <c r="P240" s="3"/>
      <c r="Q240" s="3"/>
      <c r="R240" s="3"/>
      <c r="S240" s="3"/>
      <c r="T240" s="3"/>
      <c r="U240" s="3"/>
      <c r="V240" s="3"/>
      <c r="W240" s="3"/>
    </row>
    <row r="241" spans="1:23">
      <c r="A241" s="3"/>
      <c r="B241" s="3"/>
      <c r="C241" s="3"/>
      <c r="D241" s="3"/>
      <c r="E241" s="3"/>
      <c r="F241" s="3"/>
      <c r="G241" s="3"/>
      <c r="H241" s="3"/>
      <c r="I241" s="3"/>
      <c r="J241" s="3"/>
      <c r="K241" s="3"/>
      <c r="L241" s="3"/>
      <c r="M241" s="3"/>
      <c r="N241" s="3"/>
      <c r="O241" s="3"/>
      <c r="P241" s="3"/>
      <c r="Q241" s="3"/>
      <c r="R241" s="3"/>
      <c r="S241" s="3"/>
      <c r="T241" s="3"/>
      <c r="U241" s="3"/>
      <c r="V241" s="3"/>
      <c r="W241" s="3"/>
    </row>
    <row r="242" spans="1:23">
      <c r="A242" s="3"/>
      <c r="B242" s="3"/>
      <c r="C242" s="3"/>
      <c r="D242" s="3"/>
      <c r="E242" s="3"/>
      <c r="F242" s="3"/>
      <c r="G242" s="3"/>
      <c r="H242" s="3"/>
      <c r="I242" s="3"/>
      <c r="J242" s="3"/>
      <c r="K242" s="3"/>
      <c r="L242" s="3"/>
      <c r="M242" s="3"/>
      <c r="N242" s="3"/>
      <c r="O242" s="3"/>
      <c r="P242" s="3"/>
      <c r="Q242" s="3"/>
      <c r="R242" s="3"/>
      <c r="S242" s="3"/>
      <c r="T242" s="3"/>
      <c r="U242" s="3"/>
      <c r="V242" s="3"/>
      <c r="W242" s="3"/>
    </row>
    <row r="243" spans="1:23">
      <c r="A243" s="3"/>
      <c r="B243" s="3"/>
      <c r="C243" s="3"/>
      <c r="D243" s="3"/>
      <c r="E243" s="3"/>
      <c r="F243" s="3"/>
      <c r="G243" s="3"/>
      <c r="H243" s="3"/>
      <c r="I243" s="3"/>
      <c r="J243" s="3"/>
      <c r="K243" s="3"/>
      <c r="L243" s="3"/>
      <c r="M243" s="3"/>
      <c r="N243" s="3"/>
      <c r="O243" s="3"/>
      <c r="P243" s="3"/>
      <c r="Q243" s="3"/>
      <c r="R243" s="3"/>
      <c r="S243" s="3"/>
      <c r="T243" s="3"/>
      <c r="U243" s="3"/>
      <c r="V243" s="3"/>
      <c r="W243" s="3"/>
    </row>
    <row r="244" spans="1:23">
      <c r="A244" s="3"/>
      <c r="B244" s="3"/>
      <c r="C244" s="3"/>
      <c r="D244" s="3"/>
      <c r="E244" s="3"/>
      <c r="F244" s="3"/>
      <c r="G244" s="3"/>
      <c r="H244" s="3"/>
      <c r="I244" s="3"/>
      <c r="J244" s="3"/>
      <c r="K244" s="3"/>
      <c r="L244" s="3"/>
      <c r="M244" s="3"/>
      <c r="N244" s="3"/>
      <c r="O244" s="3"/>
      <c r="P244" s="3"/>
      <c r="Q244" s="3"/>
      <c r="R244" s="3"/>
      <c r="S244" s="3"/>
      <c r="T244" s="3"/>
      <c r="U244" s="3"/>
      <c r="V244" s="3"/>
      <c r="W244" s="3"/>
    </row>
    <row r="245" spans="1:23">
      <c r="A245" s="3"/>
      <c r="B245" s="3"/>
      <c r="C245" s="3"/>
      <c r="D245" s="3"/>
      <c r="E245" s="3"/>
      <c r="F245" s="3"/>
      <c r="G245" s="3"/>
      <c r="H245" s="3"/>
      <c r="I245" s="3"/>
      <c r="J245" s="3"/>
      <c r="K245" s="3"/>
      <c r="L245" s="3"/>
      <c r="M245" s="3"/>
      <c r="N245" s="3"/>
      <c r="O245" s="3"/>
      <c r="P245" s="3"/>
      <c r="Q245" s="3"/>
      <c r="R245" s="3"/>
      <c r="S245" s="3"/>
      <c r="T245" s="3"/>
      <c r="U245" s="3"/>
      <c r="V245" s="3"/>
      <c r="W245" s="3"/>
    </row>
    <row r="246" spans="1:23">
      <c r="A246" s="3"/>
      <c r="B246" s="3"/>
      <c r="C246" s="3"/>
      <c r="D246" s="3"/>
      <c r="E246" s="3"/>
      <c r="F246" s="3"/>
      <c r="G246" s="3"/>
      <c r="H246" s="3"/>
      <c r="I246" s="3"/>
      <c r="J246" s="3"/>
      <c r="K246" s="3"/>
      <c r="L246" s="3"/>
      <c r="M246" s="3"/>
      <c r="N246" s="3"/>
      <c r="O246" s="3"/>
      <c r="P246" s="3"/>
      <c r="Q246" s="3"/>
      <c r="R246" s="3"/>
      <c r="S246" s="3"/>
      <c r="T246" s="3"/>
      <c r="U246" s="3"/>
      <c r="V246" s="3"/>
      <c r="W246" s="3"/>
    </row>
    <row r="247" spans="1:23">
      <c r="A247" s="3"/>
      <c r="B247" s="3"/>
      <c r="C247" s="3"/>
      <c r="D247" s="3"/>
      <c r="E247" s="3"/>
      <c r="F247" s="3"/>
      <c r="G247" s="3"/>
      <c r="H247" s="3"/>
      <c r="I247" s="3"/>
      <c r="J247" s="3"/>
      <c r="K247" s="3"/>
      <c r="L247" s="3"/>
      <c r="M247" s="3"/>
      <c r="N247" s="3"/>
      <c r="O247" s="3"/>
      <c r="P247" s="3"/>
      <c r="Q247" s="3"/>
      <c r="R247" s="3"/>
      <c r="S247" s="3"/>
      <c r="T247" s="3"/>
      <c r="U247" s="3"/>
      <c r="V247" s="3"/>
      <c r="W247" s="3"/>
    </row>
    <row r="248" spans="1:23">
      <c r="A248" s="3"/>
      <c r="B248" s="3"/>
      <c r="C248" s="3"/>
      <c r="D248" s="3"/>
      <c r="E248" s="3"/>
      <c r="F248" s="3"/>
      <c r="G248" s="3"/>
      <c r="H248" s="3"/>
      <c r="I248" s="3"/>
      <c r="J248" s="3"/>
      <c r="K248" s="3"/>
      <c r="L248" s="3"/>
      <c r="M248" s="3"/>
      <c r="N248" s="3"/>
      <c r="O248" s="3"/>
      <c r="P248" s="3"/>
      <c r="Q248" s="3"/>
      <c r="R248" s="3"/>
      <c r="S248" s="3"/>
      <c r="T248" s="3"/>
      <c r="U248" s="3"/>
      <c r="V248" s="3"/>
      <c r="W248" s="3"/>
    </row>
    <row r="249" spans="1:23">
      <c r="A249" s="3"/>
      <c r="B249" s="3"/>
      <c r="C249" s="3"/>
      <c r="D249" s="3"/>
      <c r="E249" s="3"/>
      <c r="F249" s="3"/>
      <c r="G249" s="3"/>
      <c r="H249" s="3"/>
      <c r="I249" s="3"/>
      <c r="J249" s="3"/>
      <c r="K249" s="3"/>
      <c r="L249" s="3"/>
      <c r="M249" s="3"/>
      <c r="N249" s="3"/>
      <c r="O249" s="3"/>
      <c r="P249" s="3"/>
      <c r="Q249" s="3"/>
      <c r="R249" s="3"/>
      <c r="S249" s="3"/>
      <c r="T249" s="3"/>
      <c r="U249" s="3"/>
      <c r="V249" s="3"/>
      <c r="W249" s="3"/>
    </row>
    <row r="250" spans="1:23">
      <c r="A250" s="3"/>
      <c r="B250" s="3"/>
      <c r="C250" s="3"/>
      <c r="D250" s="3"/>
      <c r="E250" s="3"/>
      <c r="F250" s="3"/>
      <c r="G250" s="3"/>
      <c r="H250" s="3"/>
      <c r="I250" s="3"/>
      <c r="J250" s="3"/>
      <c r="K250" s="3"/>
      <c r="L250" s="3"/>
      <c r="M250" s="3"/>
      <c r="N250" s="3"/>
      <c r="O250" s="3"/>
      <c r="P250" s="3"/>
      <c r="Q250" s="3"/>
      <c r="R250" s="3"/>
      <c r="S250" s="3"/>
      <c r="T250" s="3"/>
      <c r="U250" s="3"/>
      <c r="V250" s="3"/>
      <c r="W250" s="3"/>
    </row>
    <row r="251" spans="1:23">
      <c r="A251" s="3"/>
      <c r="B251" s="3"/>
      <c r="C251" s="3"/>
      <c r="D251" s="3"/>
      <c r="E251" s="3"/>
      <c r="F251" s="3"/>
      <c r="G251" s="3"/>
      <c r="H251" s="3"/>
      <c r="I251" s="3"/>
      <c r="J251" s="3"/>
      <c r="K251" s="3"/>
      <c r="L251" s="3"/>
      <c r="M251" s="3"/>
      <c r="N251" s="3"/>
      <c r="O251" s="3"/>
      <c r="P251" s="3"/>
      <c r="Q251" s="3"/>
      <c r="R251" s="3"/>
      <c r="S251" s="3"/>
      <c r="T251" s="3"/>
      <c r="U251" s="3"/>
      <c r="V251" s="3"/>
      <c r="W251" s="3"/>
    </row>
    <row r="252" spans="1:23">
      <c r="A252" s="3"/>
      <c r="B252" s="3"/>
      <c r="C252" s="3"/>
      <c r="D252" s="3"/>
      <c r="E252" s="3"/>
      <c r="F252" s="3"/>
      <c r="G252" s="3"/>
      <c r="H252" s="3"/>
      <c r="I252" s="3"/>
      <c r="J252" s="3"/>
      <c r="K252" s="3"/>
      <c r="L252" s="3"/>
      <c r="M252" s="3"/>
      <c r="N252" s="3"/>
      <c r="O252" s="3"/>
      <c r="P252" s="3"/>
      <c r="Q252" s="3"/>
      <c r="R252" s="3"/>
      <c r="S252" s="3"/>
      <c r="T252" s="3"/>
      <c r="U252" s="3"/>
      <c r="V252" s="3"/>
      <c r="W252" s="3"/>
    </row>
    <row r="253" spans="1:23">
      <c r="A253" s="3"/>
      <c r="B253" s="3"/>
      <c r="C253" s="3"/>
      <c r="D253" s="3"/>
      <c r="E253" s="3"/>
      <c r="F253" s="3"/>
      <c r="G253" s="3"/>
      <c r="H253" s="3"/>
      <c r="I253" s="3"/>
      <c r="J253" s="3"/>
      <c r="K253" s="3"/>
      <c r="L253" s="3"/>
      <c r="M253" s="3"/>
      <c r="N253" s="3"/>
      <c r="O253" s="3"/>
      <c r="P253" s="3"/>
      <c r="Q253" s="3"/>
      <c r="R253" s="3"/>
      <c r="S253" s="3"/>
      <c r="T253" s="3"/>
      <c r="U253" s="3"/>
      <c r="V253" s="3"/>
      <c r="W253" s="3"/>
    </row>
    <row r="254" spans="1:23">
      <c r="A254" s="3"/>
      <c r="B254" s="3"/>
      <c r="C254" s="3"/>
      <c r="D254" s="3"/>
      <c r="E254" s="3"/>
      <c r="F254" s="3"/>
      <c r="G254" s="3"/>
      <c r="H254" s="3"/>
      <c r="I254" s="3"/>
      <c r="J254" s="3"/>
      <c r="K254" s="3"/>
      <c r="L254" s="3"/>
      <c r="M254" s="3"/>
      <c r="N254" s="3"/>
      <c r="O254" s="3"/>
      <c r="P254" s="3"/>
      <c r="Q254" s="3"/>
      <c r="R254" s="3"/>
      <c r="S254" s="3"/>
      <c r="T254" s="3"/>
      <c r="U254" s="3"/>
      <c r="V254" s="3"/>
      <c r="W254" s="3"/>
    </row>
    <row r="255" spans="1:23">
      <c r="A255" s="3"/>
      <c r="B255" s="3"/>
      <c r="C255" s="3"/>
      <c r="D255" s="3"/>
      <c r="E255" s="3"/>
      <c r="F255" s="3"/>
      <c r="G255" s="3"/>
      <c r="H255" s="3"/>
      <c r="I255" s="3"/>
      <c r="J255" s="3"/>
      <c r="K255" s="3"/>
      <c r="L255" s="3"/>
      <c r="M255" s="3"/>
      <c r="N255" s="3"/>
      <c r="O255" s="3"/>
      <c r="P255" s="3"/>
      <c r="Q255" s="3"/>
      <c r="R255" s="3"/>
      <c r="S255" s="3"/>
      <c r="T255" s="3"/>
      <c r="U255" s="3"/>
      <c r="V255" s="3"/>
      <c r="W255" s="3"/>
    </row>
    <row r="256" spans="1:23">
      <c r="A256" s="3"/>
      <c r="B256" s="3"/>
      <c r="C256" s="3"/>
      <c r="D256" s="3"/>
      <c r="E256" s="3"/>
      <c r="F256" s="3"/>
      <c r="G256" s="3"/>
      <c r="H256" s="3"/>
      <c r="I256" s="3"/>
      <c r="J256" s="3"/>
      <c r="K256" s="3"/>
      <c r="L256" s="3"/>
      <c r="M256" s="3"/>
      <c r="N256" s="3"/>
      <c r="O256" s="3"/>
      <c r="P256" s="3"/>
      <c r="Q256" s="3"/>
      <c r="R256" s="3"/>
      <c r="S256" s="3"/>
      <c r="T256" s="3"/>
      <c r="U256" s="3"/>
      <c r="V256" s="3"/>
      <c r="W256" s="3"/>
    </row>
    <row r="257" spans="1:23">
      <c r="A257" s="3"/>
      <c r="B257" s="3"/>
      <c r="C257" s="3"/>
      <c r="D257" s="3"/>
      <c r="E257" s="3"/>
      <c r="F257" s="3"/>
      <c r="G257" s="3"/>
      <c r="H257" s="3"/>
      <c r="I257" s="3"/>
      <c r="J257" s="3"/>
      <c r="K257" s="3"/>
      <c r="L257" s="3"/>
      <c r="M257" s="3"/>
      <c r="N257" s="3"/>
      <c r="O257" s="3"/>
      <c r="P257" s="3"/>
      <c r="Q257" s="3"/>
      <c r="R257" s="3"/>
      <c r="S257" s="3"/>
      <c r="T257" s="3"/>
      <c r="U257" s="3"/>
      <c r="V257" s="3"/>
      <c r="W257" s="3"/>
    </row>
    <row r="258" spans="1:23">
      <c r="A258" s="3"/>
      <c r="B258" s="3"/>
      <c r="C258" s="3"/>
      <c r="D258" s="3"/>
      <c r="E258" s="3"/>
      <c r="F258" s="3"/>
      <c r="G258" s="3"/>
      <c r="H258" s="3"/>
      <c r="I258" s="3"/>
      <c r="J258" s="3"/>
      <c r="K258" s="3"/>
      <c r="L258" s="3"/>
      <c r="M258" s="3"/>
      <c r="N258" s="3"/>
      <c r="O258" s="3"/>
      <c r="P258" s="3"/>
      <c r="Q258" s="3"/>
      <c r="R258" s="3"/>
      <c r="S258" s="3"/>
      <c r="T258" s="3"/>
      <c r="U258" s="3"/>
      <c r="V258" s="3"/>
      <c r="W258" s="3"/>
    </row>
    <row r="259" spans="1:23">
      <c r="A259" s="3"/>
      <c r="B259" s="3"/>
      <c r="C259" s="3"/>
      <c r="D259" s="3"/>
      <c r="E259" s="3"/>
      <c r="F259" s="3"/>
      <c r="G259" s="3"/>
      <c r="H259" s="3"/>
      <c r="I259" s="3"/>
      <c r="J259" s="3"/>
      <c r="K259" s="3"/>
      <c r="L259" s="3"/>
      <c r="M259" s="3"/>
      <c r="N259" s="3"/>
      <c r="O259" s="3"/>
      <c r="P259" s="3"/>
      <c r="Q259" s="3"/>
      <c r="R259" s="3"/>
      <c r="S259" s="3"/>
      <c r="T259" s="3"/>
      <c r="U259" s="3"/>
      <c r="V259" s="3"/>
      <c r="W259" s="3"/>
    </row>
    <row r="260" spans="1:23">
      <c r="A260" s="3"/>
      <c r="B260" s="3"/>
      <c r="C260" s="3"/>
      <c r="D260" s="3"/>
      <c r="E260" s="3"/>
      <c r="F260" s="3"/>
      <c r="G260" s="3"/>
      <c r="H260" s="3"/>
      <c r="I260" s="3"/>
      <c r="J260" s="3"/>
      <c r="K260" s="3"/>
      <c r="L260" s="3"/>
      <c r="M260" s="3"/>
      <c r="N260" s="3"/>
      <c r="O260" s="3"/>
      <c r="P260" s="3"/>
      <c r="Q260" s="3"/>
      <c r="R260" s="3"/>
      <c r="S260" s="3"/>
      <c r="T260" s="3"/>
      <c r="U260" s="3"/>
      <c r="V260" s="3"/>
      <c r="W260" s="3"/>
    </row>
    <row r="261" spans="1:23">
      <c r="A261" s="3"/>
      <c r="B261" s="3"/>
      <c r="C261" s="3"/>
      <c r="D261" s="3"/>
      <c r="E261" s="3"/>
      <c r="F261" s="3"/>
      <c r="G261" s="3"/>
      <c r="H261" s="3"/>
      <c r="I261" s="3"/>
      <c r="J261" s="3"/>
      <c r="K261" s="3"/>
      <c r="L261" s="3"/>
      <c r="M261" s="3"/>
      <c r="N261" s="3"/>
      <c r="O261" s="3"/>
      <c r="P261" s="3"/>
      <c r="Q261" s="3"/>
      <c r="R261" s="3"/>
      <c r="S261" s="3"/>
      <c r="T261" s="3"/>
      <c r="U261" s="3"/>
      <c r="V261" s="3"/>
      <c r="W261" s="3"/>
    </row>
    <row r="262" spans="1:23">
      <c r="A262" s="3"/>
      <c r="B262" s="3"/>
      <c r="C262" s="3"/>
      <c r="D262" s="3"/>
      <c r="E262" s="3"/>
      <c r="F262" s="3"/>
      <c r="G262" s="3"/>
      <c r="H262" s="3"/>
      <c r="I262" s="3"/>
      <c r="J262" s="3"/>
      <c r="K262" s="3"/>
      <c r="L262" s="3"/>
      <c r="M262" s="3"/>
      <c r="N262" s="3"/>
      <c r="O262" s="3"/>
      <c r="P262" s="3"/>
      <c r="Q262" s="3"/>
      <c r="R262" s="3"/>
      <c r="S262" s="3"/>
      <c r="T262" s="3"/>
      <c r="U262" s="3"/>
      <c r="V262" s="3"/>
      <c r="W262" s="3"/>
    </row>
    <row r="263" spans="1:23">
      <c r="A263" s="3"/>
      <c r="B263" s="3"/>
      <c r="C263" s="3"/>
      <c r="D263" s="3"/>
      <c r="E263" s="3"/>
      <c r="F263" s="3"/>
      <c r="G263" s="3"/>
      <c r="H263" s="3"/>
      <c r="I263" s="3"/>
      <c r="J263" s="3"/>
      <c r="K263" s="3"/>
      <c r="L263" s="3"/>
      <c r="M263" s="3"/>
      <c r="N263" s="3"/>
      <c r="O263" s="3"/>
      <c r="P263" s="3"/>
      <c r="Q263" s="3"/>
      <c r="R263" s="3"/>
      <c r="S263" s="3"/>
      <c r="T263" s="3"/>
      <c r="U263" s="3"/>
      <c r="V263" s="3"/>
      <c r="W263" s="3"/>
    </row>
    <row r="264" spans="1:23">
      <c r="A264" s="3"/>
      <c r="B264" s="3"/>
      <c r="C264" s="3"/>
      <c r="D264" s="3"/>
      <c r="E264" s="3"/>
      <c r="F264" s="3"/>
      <c r="G264" s="3"/>
      <c r="H264" s="3"/>
      <c r="I264" s="3"/>
      <c r="J264" s="3"/>
      <c r="K264" s="3"/>
      <c r="L264" s="3"/>
      <c r="M264" s="3"/>
      <c r="N264" s="3"/>
      <c r="O264" s="3"/>
      <c r="P264" s="3"/>
      <c r="Q264" s="3"/>
      <c r="R264" s="3"/>
      <c r="S264" s="3"/>
      <c r="T264" s="3"/>
      <c r="U264" s="3"/>
      <c r="V264" s="3"/>
      <c r="W264" s="3"/>
    </row>
    <row r="265" spans="1:23">
      <c r="A265" s="3"/>
      <c r="B265" s="3"/>
      <c r="C265" s="3"/>
      <c r="D265" s="3"/>
      <c r="E265" s="3"/>
      <c r="F265" s="3"/>
      <c r="G265" s="3"/>
      <c r="H265" s="3"/>
      <c r="I265" s="3"/>
      <c r="J265" s="3"/>
      <c r="K265" s="3"/>
      <c r="L265" s="3"/>
      <c r="M265" s="3"/>
      <c r="N265" s="3"/>
      <c r="O265" s="3"/>
      <c r="P265" s="3"/>
      <c r="Q265" s="3"/>
      <c r="R265" s="3"/>
      <c r="S265" s="3"/>
      <c r="T265" s="3"/>
      <c r="U265" s="3"/>
      <c r="V265" s="3"/>
      <c r="W265" s="3"/>
    </row>
    <row r="266" spans="1:23">
      <c r="A266" s="3"/>
      <c r="B266" s="3"/>
      <c r="C266" s="3"/>
      <c r="D266" s="3"/>
      <c r="E266" s="3"/>
      <c r="F266" s="3"/>
      <c r="G266" s="3"/>
      <c r="H266" s="3"/>
      <c r="I266" s="3"/>
      <c r="J266" s="3"/>
      <c r="K266" s="3"/>
      <c r="L266" s="3"/>
      <c r="M266" s="3"/>
      <c r="N266" s="3"/>
      <c r="O266" s="3"/>
      <c r="P266" s="3"/>
      <c r="Q266" s="3"/>
      <c r="R266" s="3"/>
      <c r="S266" s="3"/>
      <c r="T266" s="3"/>
      <c r="U266" s="3"/>
      <c r="V266" s="3"/>
      <c r="W266" s="3"/>
    </row>
    <row r="267" spans="1:23">
      <c r="A267" s="3"/>
      <c r="B267" s="3"/>
      <c r="C267" s="3"/>
      <c r="D267" s="3"/>
      <c r="E267" s="3"/>
      <c r="F267" s="3"/>
      <c r="G267" s="3"/>
      <c r="H267" s="3"/>
      <c r="I267" s="3"/>
      <c r="J267" s="3"/>
      <c r="K267" s="3"/>
      <c r="L267" s="3"/>
      <c r="M267" s="3"/>
      <c r="N267" s="3"/>
      <c r="O267" s="3"/>
      <c r="P267" s="3"/>
      <c r="Q267" s="3"/>
      <c r="R267" s="3"/>
      <c r="S267" s="3"/>
      <c r="T267" s="3"/>
      <c r="U267" s="3"/>
      <c r="V267" s="3"/>
      <c r="W267" s="3"/>
    </row>
    <row r="268" spans="1:23">
      <c r="A268" s="3"/>
      <c r="B268" s="3"/>
      <c r="C268" s="3"/>
      <c r="D268" s="3"/>
      <c r="E268" s="3"/>
      <c r="F268" s="3"/>
      <c r="G268" s="3"/>
      <c r="H268" s="3"/>
      <c r="I268" s="3"/>
      <c r="J268" s="3"/>
      <c r="K268" s="3"/>
      <c r="L268" s="3"/>
      <c r="M268" s="3"/>
      <c r="N268" s="3"/>
      <c r="O268" s="3"/>
      <c r="P268" s="3"/>
      <c r="Q268" s="3"/>
      <c r="R268" s="3"/>
      <c r="S268" s="3"/>
      <c r="T268" s="3"/>
      <c r="U268" s="3"/>
      <c r="V268" s="3"/>
      <c r="W268" s="3"/>
    </row>
    <row r="269" spans="1:23">
      <c r="A269" s="3"/>
      <c r="B269" s="3"/>
      <c r="C269" s="3"/>
      <c r="D269" s="3"/>
      <c r="E269" s="3"/>
      <c r="F269" s="3"/>
      <c r="G269" s="3"/>
      <c r="H269" s="3"/>
      <c r="I269" s="3"/>
      <c r="J269" s="3"/>
      <c r="K269" s="3"/>
      <c r="L269" s="3"/>
      <c r="M269" s="3"/>
      <c r="N269" s="3"/>
      <c r="O269" s="3"/>
      <c r="P269" s="3"/>
      <c r="Q269" s="3"/>
      <c r="R269" s="3"/>
      <c r="S269" s="3"/>
      <c r="T269" s="3"/>
      <c r="U269" s="3"/>
      <c r="V269" s="3"/>
      <c r="W269" s="3"/>
    </row>
    <row r="270" spans="1:23">
      <c r="A270" s="3"/>
      <c r="B270" s="3"/>
      <c r="C270" s="3"/>
      <c r="D270" s="3"/>
      <c r="E270" s="3"/>
      <c r="F270" s="3"/>
      <c r="G270" s="3"/>
      <c r="H270" s="3"/>
      <c r="I270" s="3"/>
      <c r="J270" s="3"/>
      <c r="K270" s="3"/>
      <c r="L270" s="3"/>
      <c r="M270" s="3"/>
      <c r="N270" s="3"/>
      <c r="O270" s="3"/>
      <c r="P270" s="3"/>
      <c r="Q270" s="3"/>
      <c r="R270" s="3"/>
      <c r="S270" s="3"/>
      <c r="T270" s="3"/>
      <c r="U270" s="3"/>
      <c r="V270" s="3"/>
      <c r="W270" s="3"/>
    </row>
    <row r="271" spans="1:23">
      <c r="A271" s="3"/>
      <c r="B271" s="3"/>
      <c r="C271" s="3"/>
      <c r="D271" s="3"/>
      <c r="E271" s="3"/>
      <c r="F271" s="3"/>
      <c r="G271" s="3"/>
      <c r="H271" s="3"/>
      <c r="I271" s="3"/>
      <c r="J271" s="3"/>
      <c r="K271" s="3"/>
      <c r="L271" s="3"/>
      <c r="M271" s="3"/>
      <c r="N271" s="3"/>
      <c r="O271" s="3"/>
      <c r="P271" s="3"/>
      <c r="Q271" s="3"/>
      <c r="R271" s="3"/>
      <c r="S271" s="3"/>
      <c r="T271" s="3"/>
      <c r="U271" s="3"/>
      <c r="V271" s="3"/>
      <c r="W271" s="3"/>
    </row>
    <row r="272" spans="1:23">
      <c r="A272" s="3"/>
      <c r="B272" s="3"/>
      <c r="C272" s="3"/>
      <c r="D272" s="3"/>
      <c r="E272" s="3"/>
      <c r="F272" s="3"/>
      <c r="G272" s="3"/>
      <c r="H272" s="3"/>
      <c r="I272" s="3"/>
      <c r="J272" s="3"/>
      <c r="K272" s="3"/>
      <c r="L272" s="3"/>
      <c r="M272" s="3"/>
      <c r="N272" s="3"/>
      <c r="O272" s="3"/>
      <c r="P272" s="3"/>
      <c r="Q272" s="3"/>
      <c r="R272" s="3"/>
      <c r="S272" s="3"/>
      <c r="T272" s="3"/>
      <c r="U272" s="3"/>
      <c r="V272" s="3"/>
      <c r="W272" s="3"/>
    </row>
    <row r="273" spans="1:23">
      <c r="A273" s="3"/>
      <c r="B273" s="3"/>
      <c r="C273" s="3"/>
      <c r="D273" s="3"/>
      <c r="E273" s="3"/>
      <c r="F273" s="3"/>
      <c r="G273" s="3"/>
      <c r="H273" s="3"/>
      <c r="I273" s="3"/>
      <c r="J273" s="3"/>
      <c r="K273" s="3"/>
      <c r="L273" s="3"/>
      <c r="M273" s="3"/>
      <c r="N273" s="3"/>
      <c r="O273" s="3"/>
      <c r="P273" s="3"/>
      <c r="Q273" s="3"/>
      <c r="R273" s="3"/>
      <c r="S273" s="3"/>
      <c r="T273" s="3"/>
      <c r="U273" s="3"/>
      <c r="V273" s="3"/>
      <c r="W273" s="3"/>
    </row>
    <row r="274" spans="1:23">
      <c r="A274" s="3"/>
      <c r="B274" s="3"/>
      <c r="C274" s="3"/>
      <c r="D274" s="3"/>
      <c r="E274" s="3"/>
      <c r="F274" s="3"/>
      <c r="G274" s="3"/>
      <c r="H274" s="3"/>
      <c r="I274" s="3"/>
      <c r="J274" s="3"/>
      <c r="K274" s="3"/>
      <c r="L274" s="3"/>
      <c r="M274" s="3"/>
      <c r="N274" s="3"/>
      <c r="O274" s="3"/>
      <c r="P274" s="3"/>
      <c r="Q274" s="3"/>
      <c r="R274" s="3"/>
      <c r="S274" s="3"/>
      <c r="T274" s="3"/>
      <c r="U274" s="3"/>
      <c r="V274" s="3"/>
      <c r="W274" s="3"/>
    </row>
    <row r="275" spans="1:23">
      <c r="A275" s="3"/>
      <c r="B275" s="3"/>
      <c r="C275" s="3"/>
      <c r="D275" s="3"/>
      <c r="E275" s="3"/>
      <c r="F275" s="3"/>
      <c r="G275" s="3"/>
      <c r="H275" s="3"/>
      <c r="I275" s="3"/>
      <c r="J275" s="3"/>
      <c r="K275" s="3"/>
      <c r="L275" s="3"/>
      <c r="M275" s="3"/>
      <c r="N275" s="3"/>
      <c r="O275" s="3"/>
      <c r="P275" s="3"/>
      <c r="Q275" s="3"/>
      <c r="R275" s="3"/>
      <c r="S275" s="3"/>
      <c r="T275" s="3"/>
      <c r="U275" s="3"/>
      <c r="V275" s="3"/>
      <c r="W275" s="3"/>
    </row>
    <row r="276" spans="1:23">
      <c r="A276" s="3"/>
      <c r="B276" s="3"/>
      <c r="C276" s="3"/>
      <c r="D276" s="3"/>
      <c r="E276" s="3"/>
      <c r="F276" s="3"/>
      <c r="G276" s="3"/>
      <c r="H276" s="3"/>
      <c r="I276" s="3"/>
      <c r="J276" s="3"/>
      <c r="K276" s="3"/>
      <c r="L276" s="3"/>
      <c r="M276" s="3"/>
      <c r="N276" s="3"/>
      <c r="O276" s="3"/>
      <c r="P276" s="3"/>
      <c r="Q276" s="3"/>
      <c r="R276" s="3"/>
      <c r="S276" s="3"/>
      <c r="T276" s="3"/>
      <c r="U276" s="3"/>
      <c r="V276" s="3"/>
      <c r="W276" s="3"/>
    </row>
    <row r="277" spans="1:23">
      <c r="A277" s="3"/>
      <c r="B277" s="3"/>
      <c r="C277" s="3"/>
      <c r="D277" s="3"/>
      <c r="E277" s="3"/>
      <c r="F277" s="3"/>
      <c r="G277" s="3"/>
      <c r="H277" s="3"/>
      <c r="I277" s="3"/>
      <c r="J277" s="3"/>
      <c r="K277" s="3"/>
      <c r="L277" s="3"/>
      <c r="M277" s="3"/>
      <c r="N277" s="3"/>
      <c r="O277" s="3"/>
      <c r="P277" s="3"/>
      <c r="Q277" s="3"/>
      <c r="R277" s="3"/>
      <c r="S277" s="3"/>
      <c r="T277" s="3"/>
      <c r="U277" s="3"/>
      <c r="V277" s="3"/>
      <c r="W277" s="3"/>
    </row>
    <row r="278" spans="1:23">
      <c r="A278" s="3"/>
      <c r="B278" s="3"/>
      <c r="C278" s="3"/>
      <c r="D278" s="3"/>
      <c r="E278" s="3"/>
      <c r="F278" s="3"/>
      <c r="G278" s="3"/>
      <c r="H278" s="3"/>
      <c r="I278" s="3"/>
      <c r="J278" s="3"/>
      <c r="K278" s="3"/>
      <c r="L278" s="3"/>
      <c r="M278" s="3"/>
      <c r="N278" s="3"/>
      <c r="O278" s="3"/>
      <c r="P278" s="3"/>
      <c r="Q278" s="3"/>
      <c r="R278" s="3"/>
      <c r="S278" s="3"/>
      <c r="T278" s="3"/>
      <c r="U278" s="3"/>
      <c r="V278" s="3"/>
      <c r="W278" s="3"/>
    </row>
    <row r="279" spans="1:23">
      <c r="A279" s="3"/>
      <c r="B279" s="3"/>
      <c r="C279" s="3"/>
      <c r="D279" s="3"/>
      <c r="E279" s="3"/>
      <c r="F279" s="3"/>
      <c r="G279" s="3"/>
      <c r="H279" s="3"/>
      <c r="I279" s="3"/>
      <c r="J279" s="3"/>
      <c r="K279" s="3"/>
      <c r="L279" s="3"/>
      <c r="M279" s="3"/>
      <c r="N279" s="3"/>
      <c r="O279" s="3"/>
      <c r="P279" s="3"/>
      <c r="Q279" s="3"/>
      <c r="R279" s="3"/>
      <c r="S279" s="3"/>
      <c r="T279" s="3"/>
      <c r="U279" s="3"/>
      <c r="V279" s="3"/>
      <c r="W279" s="3"/>
    </row>
    <row r="280" spans="1:23">
      <c r="A280" s="3"/>
      <c r="B280" s="3"/>
      <c r="C280" s="3"/>
      <c r="D280" s="3"/>
      <c r="E280" s="3"/>
      <c r="F280" s="3"/>
      <c r="G280" s="3"/>
      <c r="H280" s="3"/>
      <c r="I280" s="3"/>
      <c r="J280" s="3"/>
      <c r="K280" s="3"/>
      <c r="L280" s="3"/>
      <c r="M280" s="3"/>
      <c r="N280" s="3"/>
      <c r="O280" s="3"/>
      <c r="P280" s="3"/>
      <c r="Q280" s="3"/>
      <c r="R280" s="3"/>
      <c r="S280" s="3"/>
      <c r="T280" s="3"/>
      <c r="U280" s="3"/>
      <c r="V280" s="3"/>
      <c r="W280" s="3"/>
    </row>
    <row r="281" spans="1:23">
      <c r="A281" s="3"/>
      <c r="B281" s="3"/>
      <c r="C281" s="3"/>
      <c r="D281" s="3"/>
      <c r="E281" s="3"/>
      <c r="F281" s="3"/>
      <c r="G281" s="3"/>
      <c r="H281" s="3"/>
      <c r="I281" s="3"/>
      <c r="J281" s="3"/>
      <c r="K281" s="3"/>
      <c r="L281" s="3"/>
      <c r="M281" s="3"/>
      <c r="N281" s="3"/>
      <c r="O281" s="3"/>
      <c r="P281" s="3"/>
      <c r="Q281" s="3"/>
      <c r="R281" s="3"/>
      <c r="S281" s="3"/>
      <c r="T281" s="3"/>
      <c r="U281" s="3"/>
      <c r="V281" s="3"/>
      <c r="W281" s="3"/>
    </row>
    <row r="282" spans="1:23">
      <c r="A282" s="3"/>
      <c r="B282" s="3"/>
      <c r="C282" s="3"/>
      <c r="D282" s="3"/>
      <c r="E282" s="3"/>
      <c r="F282" s="3"/>
      <c r="G282" s="3"/>
      <c r="H282" s="3"/>
      <c r="I282" s="3"/>
      <c r="J282" s="3"/>
      <c r="K282" s="3"/>
      <c r="L282" s="3"/>
      <c r="M282" s="3"/>
      <c r="N282" s="3"/>
      <c r="O282" s="3"/>
      <c r="P282" s="3"/>
      <c r="Q282" s="3"/>
      <c r="R282" s="3"/>
      <c r="S282" s="3"/>
      <c r="T282" s="3"/>
      <c r="U282" s="3"/>
      <c r="V282" s="3"/>
      <c r="W282" s="3"/>
    </row>
    <row r="283" spans="1:23">
      <c r="A283" s="3"/>
      <c r="B283" s="3"/>
      <c r="C283" s="3"/>
      <c r="D283" s="3"/>
      <c r="E283" s="3"/>
      <c r="F283" s="3"/>
      <c r="G283" s="3"/>
      <c r="H283" s="3"/>
      <c r="I283" s="3"/>
      <c r="J283" s="3"/>
      <c r="K283" s="3"/>
      <c r="L283" s="3"/>
      <c r="M283" s="3"/>
      <c r="N283" s="3"/>
      <c r="O283" s="3"/>
      <c r="P283" s="3"/>
      <c r="Q283" s="3"/>
      <c r="R283" s="3"/>
      <c r="S283" s="3"/>
      <c r="T283" s="3"/>
      <c r="U283" s="3"/>
      <c r="V283" s="3"/>
      <c r="W283" s="3"/>
    </row>
    <row r="284" spans="1:23">
      <c r="A284" s="3"/>
      <c r="B284" s="3"/>
      <c r="C284" s="3"/>
      <c r="D284" s="3"/>
      <c r="E284" s="3"/>
      <c r="F284" s="3"/>
      <c r="G284" s="3"/>
      <c r="H284" s="3"/>
      <c r="I284" s="3"/>
      <c r="J284" s="3"/>
      <c r="K284" s="3"/>
      <c r="L284" s="3"/>
      <c r="M284" s="3"/>
      <c r="N284" s="3"/>
      <c r="O284" s="3"/>
      <c r="P284" s="3"/>
      <c r="Q284" s="3"/>
      <c r="R284" s="3"/>
      <c r="S284" s="3"/>
      <c r="T284" s="3"/>
      <c r="U284" s="3"/>
      <c r="V284" s="3"/>
      <c r="W284" s="3"/>
    </row>
    <row r="285" spans="1:23">
      <c r="A285" s="3"/>
      <c r="B285" s="3"/>
      <c r="C285" s="3"/>
      <c r="D285" s="3"/>
      <c r="E285" s="3"/>
      <c r="F285" s="3"/>
      <c r="G285" s="3"/>
      <c r="H285" s="3"/>
      <c r="I285" s="3"/>
      <c r="J285" s="3"/>
      <c r="K285" s="3"/>
      <c r="L285" s="3"/>
      <c r="M285" s="3"/>
      <c r="N285" s="3"/>
      <c r="O285" s="3"/>
      <c r="P285" s="3"/>
      <c r="Q285" s="3"/>
      <c r="R285" s="3"/>
      <c r="S285" s="3"/>
      <c r="T285" s="3"/>
      <c r="U285" s="3"/>
      <c r="V285" s="3"/>
      <c r="W285" s="3"/>
    </row>
    <row r="286" spans="1:23">
      <c r="A286" s="3"/>
      <c r="B286" s="3"/>
      <c r="C286" s="3"/>
      <c r="D286" s="3"/>
      <c r="E286" s="3"/>
      <c r="F286" s="3"/>
      <c r="G286" s="3"/>
      <c r="H286" s="3"/>
      <c r="I286" s="3"/>
      <c r="J286" s="3"/>
      <c r="K286" s="3"/>
      <c r="L286" s="3"/>
      <c r="M286" s="3"/>
      <c r="N286" s="3"/>
      <c r="O286" s="3"/>
      <c r="P286" s="3"/>
      <c r="Q286" s="3"/>
      <c r="R286" s="3"/>
      <c r="S286" s="3"/>
      <c r="T286" s="3"/>
      <c r="U286" s="3"/>
      <c r="V286" s="3"/>
      <c r="W286" s="3"/>
    </row>
    <row r="287" spans="1:23">
      <c r="A287" s="3"/>
      <c r="B287" s="3"/>
      <c r="C287" s="3"/>
      <c r="D287" s="3"/>
      <c r="E287" s="3"/>
      <c r="F287" s="3"/>
      <c r="G287" s="3"/>
      <c r="H287" s="3"/>
      <c r="I287" s="3"/>
      <c r="J287" s="3"/>
      <c r="K287" s="3"/>
      <c r="L287" s="3"/>
      <c r="M287" s="3"/>
      <c r="N287" s="3"/>
      <c r="O287" s="3"/>
      <c r="P287" s="3"/>
      <c r="Q287" s="3"/>
      <c r="R287" s="3"/>
      <c r="S287" s="3"/>
      <c r="T287" s="3"/>
      <c r="U287" s="3"/>
      <c r="V287" s="3"/>
      <c r="W287" s="3"/>
    </row>
    <row r="288" spans="1:23">
      <c r="A288" s="3"/>
      <c r="B288" s="3"/>
      <c r="C288" s="3"/>
      <c r="D288" s="3"/>
      <c r="E288" s="3"/>
      <c r="F288" s="3"/>
      <c r="G288" s="3"/>
      <c r="H288" s="3"/>
      <c r="I288" s="3"/>
      <c r="J288" s="3"/>
      <c r="K288" s="3"/>
      <c r="L288" s="3"/>
      <c r="M288" s="3"/>
      <c r="N288" s="3"/>
      <c r="O288" s="3"/>
      <c r="P288" s="3"/>
      <c r="Q288" s="3"/>
      <c r="R288" s="3"/>
      <c r="S288" s="3"/>
      <c r="T288" s="3"/>
      <c r="U288" s="3"/>
      <c r="V288" s="3"/>
      <c r="W288" s="3"/>
    </row>
    <row r="289" spans="1:23">
      <c r="A289" s="3"/>
      <c r="B289" s="3"/>
      <c r="C289" s="3"/>
      <c r="D289" s="3"/>
      <c r="E289" s="3"/>
      <c r="F289" s="3"/>
      <c r="G289" s="3"/>
      <c r="H289" s="3"/>
      <c r="I289" s="3"/>
      <c r="J289" s="3"/>
      <c r="K289" s="3"/>
      <c r="L289" s="3"/>
      <c r="M289" s="3"/>
      <c r="N289" s="3"/>
      <c r="O289" s="3"/>
      <c r="P289" s="3"/>
      <c r="Q289" s="3"/>
      <c r="R289" s="3"/>
      <c r="S289" s="3"/>
      <c r="T289" s="3"/>
      <c r="U289" s="3"/>
      <c r="V289" s="3"/>
      <c r="W289" s="3"/>
    </row>
    <row r="290" spans="1:23">
      <c r="A290" s="3"/>
      <c r="B290" s="3"/>
      <c r="C290" s="3"/>
      <c r="D290" s="3"/>
      <c r="E290" s="3"/>
      <c r="F290" s="3"/>
      <c r="G290" s="3"/>
      <c r="H290" s="3"/>
      <c r="I290" s="3"/>
      <c r="J290" s="3"/>
      <c r="K290" s="3"/>
      <c r="L290" s="3"/>
      <c r="M290" s="3"/>
      <c r="N290" s="3"/>
      <c r="O290" s="3"/>
      <c r="P290" s="3"/>
      <c r="Q290" s="3"/>
      <c r="R290" s="3"/>
      <c r="S290" s="3"/>
      <c r="T290" s="3"/>
      <c r="U290" s="3"/>
      <c r="V290" s="3"/>
      <c r="W290" s="3"/>
    </row>
    <row r="291" spans="1:23">
      <c r="A291" s="3"/>
      <c r="B291" s="3"/>
      <c r="C291" s="3"/>
      <c r="D291" s="3"/>
      <c r="E291" s="3"/>
      <c r="F291" s="3"/>
      <c r="G291" s="3"/>
      <c r="H291" s="3"/>
      <c r="I291" s="3"/>
      <c r="J291" s="3"/>
      <c r="K291" s="3"/>
      <c r="L291" s="3"/>
      <c r="M291" s="3"/>
      <c r="N291" s="3"/>
      <c r="O291" s="3"/>
      <c r="P291" s="3"/>
      <c r="Q291" s="3"/>
      <c r="R291" s="3"/>
      <c r="S291" s="3"/>
      <c r="T291" s="3"/>
      <c r="U291" s="3"/>
      <c r="V291" s="3"/>
      <c r="W291" s="3"/>
    </row>
    <row r="292" spans="1:23">
      <c r="A292" s="3"/>
      <c r="B292" s="3"/>
      <c r="C292" s="3"/>
      <c r="D292" s="3"/>
      <c r="E292" s="3"/>
      <c r="F292" s="3"/>
      <c r="G292" s="3"/>
      <c r="H292" s="3"/>
      <c r="I292" s="3"/>
      <c r="J292" s="3"/>
      <c r="K292" s="3"/>
      <c r="L292" s="3"/>
      <c r="M292" s="3"/>
      <c r="N292" s="3"/>
      <c r="O292" s="3"/>
      <c r="P292" s="3"/>
      <c r="Q292" s="3"/>
      <c r="R292" s="3"/>
      <c r="S292" s="3"/>
      <c r="T292" s="3"/>
      <c r="U292" s="3"/>
      <c r="V292" s="3"/>
      <c r="W292" s="3"/>
    </row>
    <row r="293" spans="1:23">
      <c r="A293" s="3"/>
      <c r="B293" s="3"/>
      <c r="C293" s="3"/>
      <c r="D293" s="3"/>
      <c r="E293" s="3"/>
      <c r="F293" s="3"/>
      <c r="G293" s="3"/>
      <c r="H293" s="3"/>
      <c r="I293" s="3"/>
      <c r="J293" s="3"/>
      <c r="K293" s="3"/>
      <c r="L293" s="3"/>
      <c r="M293" s="3"/>
      <c r="N293" s="3"/>
      <c r="O293" s="3"/>
      <c r="P293" s="3"/>
      <c r="Q293" s="3"/>
      <c r="R293" s="3"/>
      <c r="S293" s="3"/>
      <c r="T293" s="3"/>
      <c r="U293" s="3"/>
      <c r="V293" s="3"/>
      <c r="W293" s="3"/>
    </row>
    <row r="294" spans="1:23">
      <c r="A294" s="3"/>
      <c r="B294" s="3"/>
      <c r="C294" s="3"/>
      <c r="D294" s="3"/>
      <c r="E294" s="3"/>
      <c r="F294" s="3"/>
      <c r="G294" s="3"/>
      <c r="H294" s="3"/>
      <c r="I294" s="3"/>
      <c r="J294" s="3"/>
      <c r="K294" s="3"/>
      <c r="L294" s="3"/>
      <c r="M294" s="3"/>
      <c r="N294" s="3"/>
      <c r="O294" s="3"/>
      <c r="P294" s="3"/>
      <c r="Q294" s="3"/>
      <c r="R294" s="3"/>
      <c r="S294" s="3"/>
      <c r="T294" s="3"/>
      <c r="U294" s="3"/>
      <c r="V294" s="3"/>
      <c r="W294" s="3"/>
    </row>
    <row r="295" spans="1:23">
      <c r="A295" s="3"/>
      <c r="B295" s="3"/>
      <c r="C295" s="3"/>
      <c r="D295" s="3"/>
      <c r="E295" s="3"/>
      <c r="F295" s="3"/>
      <c r="G295" s="3"/>
      <c r="H295" s="3"/>
      <c r="I295" s="3"/>
      <c r="J295" s="3"/>
      <c r="K295" s="3"/>
      <c r="L295" s="3"/>
      <c r="M295" s="3"/>
      <c r="N295" s="3"/>
      <c r="O295" s="3"/>
      <c r="P295" s="3"/>
      <c r="Q295" s="3"/>
      <c r="R295" s="3"/>
      <c r="S295" s="3"/>
      <c r="T295" s="3"/>
      <c r="U295" s="3"/>
      <c r="V295" s="3"/>
      <c r="W295" s="3"/>
    </row>
    <row r="296" spans="1:23">
      <c r="A296" s="3"/>
      <c r="B296" s="3"/>
      <c r="C296" s="3"/>
      <c r="D296" s="3"/>
      <c r="E296" s="3"/>
      <c r="F296" s="3"/>
      <c r="G296" s="3"/>
      <c r="H296" s="3"/>
      <c r="I296" s="3"/>
      <c r="J296" s="3"/>
      <c r="K296" s="3"/>
      <c r="L296" s="3"/>
      <c r="M296" s="3"/>
      <c r="N296" s="3"/>
      <c r="O296" s="3"/>
      <c r="P296" s="3"/>
      <c r="Q296" s="3"/>
      <c r="R296" s="3"/>
      <c r="S296" s="3"/>
      <c r="T296" s="3"/>
      <c r="U296" s="3"/>
      <c r="V296" s="3"/>
      <c r="W296" s="3"/>
    </row>
    <row r="297" spans="1:23">
      <c r="A297" s="3"/>
      <c r="B297" s="3"/>
      <c r="C297" s="3"/>
      <c r="D297" s="3"/>
      <c r="E297" s="3"/>
      <c r="F297" s="3"/>
      <c r="G297" s="3"/>
      <c r="H297" s="3"/>
      <c r="I297" s="3"/>
      <c r="J297" s="3"/>
      <c r="K297" s="3"/>
      <c r="L297" s="3"/>
      <c r="M297" s="3"/>
      <c r="N297" s="3"/>
      <c r="O297" s="3"/>
      <c r="P297" s="3"/>
      <c r="Q297" s="3"/>
      <c r="R297" s="3"/>
      <c r="S297" s="3"/>
      <c r="T297" s="3"/>
      <c r="U297" s="3"/>
      <c r="V297" s="3"/>
      <c r="W297" s="3"/>
    </row>
    <row r="298" spans="1:23">
      <c r="A298" s="3"/>
      <c r="B298" s="3"/>
      <c r="C298" s="3"/>
      <c r="D298" s="3"/>
      <c r="E298" s="3"/>
      <c r="F298" s="3"/>
      <c r="G298" s="3"/>
      <c r="H298" s="3"/>
      <c r="I298" s="3"/>
      <c r="J298" s="3"/>
      <c r="K298" s="3"/>
      <c r="L298" s="3"/>
      <c r="M298" s="3"/>
      <c r="N298" s="3"/>
      <c r="O298" s="3"/>
      <c r="P298" s="3"/>
      <c r="Q298" s="3"/>
      <c r="R298" s="3"/>
      <c r="S298" s="3"/>
      <c r="T298" s="3"/>
      <c r="U298" s="3"/>
      <c r="V298" s="3"/>
      <c r="W298" s="3"/>
    </row>
    <row r="299" spans="1:23">
      <c r="A299" s="3"/>
      <c r="B299" s="3"/>
      <c r="C299" s="3"/>
      <c r="D299" s="3"/>
      <c r="E299" s="3"/>
      <c r="F299" s="3"/>
      <c r="G299" s="3"/>
      <c r="H299" s="3"/>
      <c r="I299" s="3"/>
      <c r="J299" s="3"/>
      <c r="K299" s="3"/>
      <c r="L299" s="3"/>
      <c r="M299" s="3"/>
      <c r="N299" s="3"/>
      <c r="O299" s="3"/>
      <c r="P299" s="3"/>
      <c r="Q299" s="3"/>
      <c r="R299" s="3"/>
      <c r="S299" s="3"/>
      <c r="T299" s="3"/>
      <c r="U299" s="3"/>
      <c r="V299" s="3"/>
      <c r="W299" s="3"/>
    </row>
    <row r="300" spans="1:23">
      <c r="A300" s="3"/>
      <c r="B300" s="3"/>
      <c r="C300" s="3"/>
      <c r="D300" s="3"/>
      <c r="E300" s="3"/>
      <c r="F300" s="3"/>
      <c r="G300" s="3"/>
      <c r="H300" s="3"/>
      <c r="I300" s="3"/>
      <c r="J300" s="3"/>
      <c r="K300" s="3"/>
      <c r="L300" s="3"/>
      <c r="M300" s="3"/>
      <c r="N300" s="3"/>
      <c r="O300" s="3"/>
      <c r="P300" s="3"/>
      <c r="Q300" s="3"/>
      <c r="R300" s="3"/>
      <c r="S300" s="3"/>
      <c r="T300" s="3"/>
      <c r="U300" s="3"/>
      <c r="V300" s="3"/>
      <c r="W300" s="3"/>
    </row>
    <row r="301" spans="1:23">
      <c r="A301" s="3"/>
      <c r="B301" s="3"/>
      <c r="C301" s="3"/>
      <c r="D301" s="3"/>
      <c r="E301" s="3"/>
      <c r="F301" s="3"/>
      <c r="G301" s="3"/>
      <c r="H301" s="3"/>
      <c r="I301" s="3"/>
      <c r="J301" s="3"/>
      <c r="K301" s="3"/>
      <c r="L301" s="3"/>
      <c r="M301" s="3"/>
      <c r="N301" s="3"/>
      <c r="O301" s="3"/>
      <c r="P301" s="3"/>
      <c r="Q301" s="3"/>
      <c r="R301" s="3"/>
      <c r="S301" s="3"/>
      <c r="T301" s="3"/>
      <c r="U301" s="3"/>
      <c r="V301" s="3"/>
      <c r="W301" s="3"/>
    </row>
  </sheetData>
  <mergeCells count="32">
    <mergeCell ref="A27:E31"/>
    <mergeCell ref="F51:F56"/>
    <mergeCell ref="A44:D44"/>
    <mergeCell ref="A45:E45"/>
    <mergeCell ref="F45:F50"/>
    <mergeCell ref="F38:F43"/>
    <mergeCell ref="A39:E43"/>
    <mergeCell ref="A46:E50"/>
    <mergeCell ref="A52:E56"/>
    <mergeCell ref="A33:E37"/>
    <mergeCell ref="A51:E51"/>
    <mergeCell ref="F32:F37"/>
    <mergeCell ref="F26:F31"/>
    <mergeCell ref="A38:E38"/>
    <mergeCell ref="A32:E32"/>
    <mergeCell ref="A26:E26"/>
    <mergeCell ref="F14:F19"/>
    <mergeCell ref="F20:F25"/>
    <mergeCell ref="A14:E14"/>
    <mergeCell ref="F7:F12"/>
    <mergeCell ref="A8:E12"/>
    <mergeCell ref="A15:E19"/>
    <mergeCell ref="A21:E25"/>
    <mergeCell ref="A13:D13"/>
    <mergeCell ref="A20:E20"/>
    <mergeCell ref="A1:D1"/>
    <mergeCell ref="A2:D2"/>
    <mergeCell ref="A3:F3"/>
    <mergeCell ref="F4:F5"/>
    <mergeCell ref="A7:E7"/>
    <mergeCell ref="A4:E5"/>
    <mergeCell ref="A6:B6"/>
  </mergeCells>
  <phoneticPr fontId="10" type="noConversion"/>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F192"/>
  <sheetViews>
    <sheetView showGridLines="0" zoomScale="80" zoomScaleNormal="80" workbookViewId="0">
      <pane xSplit="4" ySplit="6" topLeftCell="E7" activePane="bottomRight" state="frozen"/>
      <selection sqref="A1:D1"/>
      <selection pane="topRight" sqref="A1:D1"/>
      <selection pane="bottomLeft" sqref="A1:D1"/>
      <selection pane="bottomRight" sqref="A1:D1"/>
    </sheetView>
  </sheetViews>
  <sheetFormatPr defaultRowHeight="12.75"/>
  <cols>
    <col min="1" max="1" width="90.7109375" style="136" customWidth="1"/>
    <col min="2" max="3" width="23.28515625" style="136" customWidth="1"/>
    <col min="4" max="4" width="15.7109375" style="186" customWidth="1"/>
    <col min="5" max="16384" width="9.140625" style="186"/>
  </cols>
  <sheetData>
    <row r="1" spans="1:6">
      <c r="A1" s="915" t="s">
        <v>739</v>
      </c>
      <c r="B1" s="915"/>
      <c r="C1" s="915"/>
      <c r="D1" s="242"/>
      <c r="E1" s="196"/>
      <c r="F1" s="196"/>
    </row>
    <row r="2" spans="1:6">
      <c r="A2" s="915" t="s">
        <v>693</v>
      </c>
      <c r="B2" s="915"/>
      <c r="C2" s="915"/>
      <c r="D2" s="242"/>
      <c r="E2" s="196"/>
      <c r="F2" s="196"/>
    </row>
    <row r="3" spans="1:6" ht="13.5" thickBot="1">
      <c r="A3" s="1338" t="s">
        <v>1031</v>
      </c>
      <c r="B3" s="1338"/>
      <c r="C3" s="1338"/>
      <c r="D3" s="195"/>
    </row>
    <row r="4" spans="1:6" ht="15" customHeight="1">
      <c r="A4" s="1615" t="s">
        <v>32</v>
      </c>
      <c r="B4" s="1616"/>
      <c r="C4" s="1616"/>
      <c r="D4" s="923" t="s">
        <v>1042</v>
      </c>
    </row>
    <row r="5" spans="1:6" ht="15.75" customHeight="1">
      <c r="A5" s="1659"/>
      <c r="B5" s="1660"/>
      <c r="C5" s="1660"/>
      <c r="D5" s="936"/>
    </row>
    <row r="6" spans="1:6" ht="15.75" customHeight="1" thickBot="1">
      <c r="A6" s="270" t="str">
        <f>Obsah!A3</f>
        <v>Informace platné k datu</v>
      </c>
      <c r="B6" s="271" t="str">
        <f>Obsah!C3</f>
        <v>(31/12/2015)</v>
      </c>
      <c r="C6" s="272" t="s">
        <v>1063</v>
      </c>
      <c r="D6" s="273"/>
    </row>
    <row r="7" spans="1:6" ht="37.5" customHeight="1">
      <c r="A7" s="1657" t="s">
        <v>819</v>
      </c>
      <c r="B7" s="1658"/>
      <c r="C7" s="1658"/>
      <c r="D7" s="900" t="s">
        <v>820</v>
      </c>
    </row>
    <row r="8" spans="1:6" ht="57" customHeight="1">
      <c r="A8" s="802"/>
      <c r="B8" s="810" t="s">
        <v>814</v>
      </c>
      <c r="C8" s="810" t="s">
        <v>815</v>
      </c>
      <c r="D8" s="901"/>
    </row>
    <row r="9" spans="1:6" ht="28.5" customHeight="1">
      <c r="A9" s="807" t="s">
        <v>1147</v>
      </c>
      <c r="B9" s="801">
        <v>5</v>
      </c>
      <c r="C9" s="801">
        <v>13</v>
      </c>
      <c r="D9" s="901"/>
    </row>
    <row r="10" spans="1:6">
      <c r="A10" s="807" t="s">
        <v>39</v>
      </c>
      <c r="B10" s="801">
        <v>14525</v>
      </c>
      <c r="C10" s="801">
        <v>18590</v>
      </c>
      <c r="D10" s="901"/>
    </row>
    <row r="11" spans="1:6">
      <c r="A11" s="807" t="s">
        <v>40</v>
      </c>
      <c r="B11" s="801">
        <v>8664</v>
      </c>
      <c r="C11" s="801">
        <v>3487</v>
      </c>
      <c r="D11" s="901"/>
    </row>
    <row r="12" spans="1:6">
      <c r="A12" s="807" t="s">
        <v>669</v>
      </c>
      <c r="B12" s="801">
        <v>8664</v>
      </c>
      <c r="C12" s="801">
        <v>3487</v>
      </c>
      <c r="D12" s="901"/>
    </row>
    <row r="13" spans="1:6">
      <c r="A13" s="807" t="s">
        <v>670</v>
      </c>
      <c r="B13" s="801" t="s">
        <v>1074</v>
      </c>
      <c r="C13" s="801" t="s">
        <v>1074</v>
      </c>
      <c r="D13" s="901"/>
    </row>
    <row r="14" spans="1:6">
      <c r="A14" s="807" t="s">
        <v>684</v>
      </c>
      <c r="B14" s="801" t="s">
        <v>1074</v>
      </c>
      <c r="C14" s="801" t="s">
        <v>1074</v>
      </c>
      <c r="D14" s="901"/>
    </row>
    <row r="15" spans="1:6">
      <c r="A15" s="807" t="s">
        <v>683</v>
      </c>
      <c r="B15" s="801">
        <v>5330</v>
      </c>
      <c r="C15" s="801">
        <v>2073</v>
      </c>
      <c r="D15" s="901"/>
    </row>
    <row r="16" spans="1:6">
      <c r="A16" s="807" t="s">
        <v>671</v>
      </c>
      <c r="B16" s="801">
        <v>5330</v>
      </c>
      <c r="C16" s="801">
        <v>2073</v>
      </c>
      <c r="D16" s="901"/>
    </row>
    <row r="17" spans="1:4">
      <c r="A17" s="807" t="s">
        <v>672</v>
      </c>
      <c r="B17" s="801" t="s">
        <v>1074</v>
      </c>
      <c r="C17" s="801" t="s">
        <v>1074</v>
      </c>
      <c r="D17" s="901"/>
    </row>
    <row r="18" spans="1:4">
      <c r="A18" s="806" t="s">
        <v>681</v>
      </c>
      <c r="B18" s="801" t="s">
        <v>1074</v>
      </c>
      <c r="C18" s="801" t="s">
        <v>1074</v>
      </c>
      <c r="D18" s="901"/>
    </row>
    <row r="19" spans="1:4">
      <c r="A19" s="806" t="s">
        <v>675</v>
      </c>
      <c r="B19" s="801">
        <v>5330</v>
      </c>
      <c r="C19" s="801">
        <v>2073</v>
      </c>
      <c r="D19" s="901"/>
    </row>
    <row r="20" spans="1:4">
      <c r="A20" s="806" t="s">
        <v>676</v>
      </c>
      <c r="B20" s="801">
        <v>833</v>
      </c>
      <c r="C20" s="801">
        <v>218</v>
      </c>
      <c r="D20" s="901"/>
    </row>
    <row r="21" spans="1:4">
      <c r="A21" s="806" t="s">
        <v>677</v>
      </c>
      <c r="B21" s="801">
        <v>5330</v>
      </c>
      <c r="C21" s="801">
        <v>2073</v>
      </c>
      <c r="D21" s="901"/>
    </row>
    <row r="22" spans="1:4">
      <c r="A22" s="806" t="s">
        <v>679</v>
      </c>
      <c r="B22" s="801" t="s">
        <v>1074</v>
      </c>
      <c r="C22" s="801" t="s">
        <v>1074</v>
      </c>
      <c r="D22" s="901"/>
    </row>
    <row r="23" spans="1:4">
      <c r="A23" s="806" t="s">
        <v>680</v>
      </c>
      <c r="B23" s="801" t="s">
        <v>1074</v>
      </c>
      <c r="C23" s="801" t="s">
        <v>1074</v>
      </c>
      <c r="D23" s="901"/>
    </row>
    <row r="24" spans="1:4">
      <c r="A24" s="806" t="s">
        <v>673</v>
      </c>
      <c r="B24" s="801" t="s">
        <v>1074</v>
      </c>
      <c r="C24" s="801" t="s">
        <v>1074</v>
      </c>
      <c r="D24" s="901"/>
    </row>
    <row r="25" spans="1:4">
      <c r="A25" s="806" t="s">
        <v>678</v>
      </c>
      <c r="B25" s="801" t="s">
        <v>1074</v>
      </c>
      <c r="C25" s="801" t="s">
        <v>1074</v>
      </c>
      <c r="D25" s="901"/>
    </row>
    <row r="26" spans="1:4">
      <c r="A26" s="806" t="s">
        <v>34</v>
      </c>
      <c r="B26" s="801">
        <v>1</v>
      </c>
      <c r="C26" s="801" t="s">
        <v>1074</v>
      </c>
      <c r="D26" s="901"/>
    </row>
    <row r="27" spans="1:4">
      <c r="A27" s="806" t="s">
        <v>682</v>
      </c>
      <c r="B27" s="801">
        <v>3000</v>
      </c>
      <c r="C27" s="801" t="s">
        <v>1074</v>
      </c>
      <c r="D27" s="901"/>
    </row>
    <row r="28" spans="1:4" ht="13.5" thickBot="1">
      <c r="A28" s="809" t="s">
        <v>674</v>
      </c>
      <c r="B28" s="624">
        <v>3000</v>
      </c>
      <c r="C28" s="624" t="s">
        <v>1074</v>
      </c>
      <c r="D28" s="937"/>
    </row>
    <row r="29" spans="1:4" s="194" customFormat="1" ht="30" customHeight="1">
      <c r="A29" s="1655" t="s">
        <v>821</v>
      </c>
      <c r="B29" s="1656"/>
      <c r="C29" s="1656"/>
      <c r="D29" s="296" t="s">
        <v>824</v>
      </c>
    </row>
    <row r="30" spans="1:4">
      <c r="A30" s="186" t="s">
        <v>818</v>
      </c>
      <c r="B30" s="186" t="s">
        <v>818</v>
      </c>
      <c r="C30" s="186" t="s">
        <v>818</v>
      </c>
    </row>
    <row r="31" spans="1:4">
      <c r="A31" s="186"/>
      <c r="B31" s="186"/>
      <c r="C31" s="186"/>
    </row>
    <row r="32" spans="1:4">
      <c r="A32" s="186"/>
      <c r="B32" s="186"/>
      <c r="C32" s="186"/>
    </row>
    <row r="33" spans="1:3" ht="15" customHeight="1">
      <c r="A33" s="186"/>
      <c r="B33" s="186"/>
      <c r="C33" s="186"/>
    </row>
    <row r="34" spans="1:3" ht="15" customHeight="1">
      <c r="A34" s="186"/>
      <c r="B34" s="186"/>
      <c r="C34" s="186"/>
    </row>
    <row r="35" spans="1:3" ht="15" customHeight="1">
      <c r="A35" s="186"/>
      <c r="B35" s="186"/>
      <c r="C35" s="186"/>
    </row>
    <row r="36" spans="1:3">
      <c r="A36" s="186"/>
      <c r="B36" s="186"/>
      <c r="C36" s="186"/>
    </row>
    <row r="37" spans="1:3">
      <c r="A37" s="186"/>
      <c r="B37" s="186"/>
      <c r="C37" s="186"/>
    </row>
    <row r="38" spans="1:3">
      <c r="A38" s="186"/>
      <c r="B38" s="186"/>
      <c r="C38" s="186"/>
    </row>
    <row r="39" spans="1:3">
      <c r="A39" s="186"/>
      <c r="B39" s="186"/>
      <c r="C39" s="186"/>
    </row>
    <row r="40" spans="1:3">
      <c r="A40" s="186"/>
      <c r="B40" s="186"/>
      <c r="C40" s="186"/>
    </row>
    <row r="41" spans="1:3" ht="15" customHeight="1">
      <c r="A41" s="186"/>
      <c r="B41" s="186"/>
      <c r="C41" s="186"/>
    </row>
    <row r="42" spans="1:3">
      <c r="A42" s="186"/>
      <c r="B42" s="186"/>
      <c r="C42" s="186"/>
    </row>
    <row r="43" spans="1:3">
      <c r="A43" s="186"/>
      <c r="B43" s="186"/>
      <c r="C43" s="186"/>
    </row>
    <row r="44" spans="1:3">
      <c r="A44" s="186"/>
      <c r="B44" s="186"/>
      <c r="C44" s="186"/>
    </row>
    <row r="45" spans="1:3">
      <c r="A45" s="186"/>
      <c r="B45" s="186"/>
      <c r="C45" s="186"/>
    </row>
    <row r="46" spans="1:3">
      <c r="A46" s="186"/>
      <c r="B46" s="186"/>
      <c r="C46" s="186"/>
    </row>
    <row r="47" spans="1:3">
      <c r="A47" s="186"/>
      <c r="B47" s="186"/>
      <c r="C47" s="186"/>
    </row>
    <row r="48" spans="1:3">
      <c r="A48" s="186"/>
      <c r="B48" s="186"/>
      <c r="C48" s="186"/>
    </row>
    <row r="49" spans="1:3">
      <c r="A49" s="186"/>
      <c r="B49" s="186"/>
      <c r="C49" s="186"/>
    </row>
    <row r="50" spans="1:3">
      <c r="A50" s="186"/>
      <c r="B50" s="186"/>
      <c r="C50" s="186"/>
    </row>
    <row r="51" spans="1:3">
      <c r="A51" s="186"/>
      <c r="B51" s="186"/>
      <c r="C51" s="186"/>
    </row>
    <row r="52" spans="1:3">
      <c r="A52" s="186"/>
      <c r="B52" s="186"/>
      <c r="C52" s="186"/>
    </row>
    <row r="53" spans="1:3">
      <c r="A53" s="186"/>
      <c r="B53" s="186"/>
      <c r="C53" s="186"/>
    </row>
    <row r="54" spans="1:3">
      <c r="A54" s="186"/>
      <c r="B54" s="186"/>
      <c r="C54" s="186"/>
    </row>
    <row r="55" spans="1:3">
      <c r="A55" s="186"/>
      <c r="B55" s="186"/>
      <c r="C55" s="186"/>
    </row>
    <row r="56" spans="1:3">
      <c r="A56" s="186"/>
      <c r="B56" s="186"/>
      <c r="C56" s="186"/>
    </row>
    <row r="57" spans="1:3">
      <c r="A57" s="186"/>
      <c r="B57" s="186"/>
      <c r="C57" s="186"/>
    </row>
    <row r="58" spans="1:3">
      <c r="A58" s="186"/>
      <c r="B58" s="186"/>
      <c r="C58" s="186"/>
    </row>
    <row r="59" spans="1:3">
      <c r="A59" s="186"/>
      <c r="B59" s="186"/>
      <c r="C59" s="186"/>
    </row>
    <row r="60" spans="1:3">
      <c r="A60" s="186"/>
      <c r="B60" s="186"/>
      <c r="C60" s="186"/>
    </row>
    <row r="61" spans="1:3">
      <c r="A61" s="186"/>
      <c r="B61" s="193"/>
      <c r="C61" s="186"/>
    </row>
    <row r="62" spans="1:3">
      <c r="A62" s="186"/>
      <c r="B62" s="186"/>
      <c r="C62" s="186"/>
    </row>
    <row r="63" spans="1:3">
      <c r="A63" s="186"/>
      <c r="B63" s="186"/>
      <c r="C63" s="186"/>
    </row>
    <row r="64" spans="1:3">
      <c r="A64" s="186"/>
      <c r="B64" s="186"/>
      <c r="C64" s="186"/>
    </row>
    <row r="65" spans="1:3">
      <c r="A65" s="186"/>
      <c r="B65" s="186"/>
      <c r="C65" s="186"/>
    </row>
    <row r="66" spans="1:3">
      <c r="A66" s="186"/>
      <c r="B66" s="186"/>
      <c r="C66" s="186"/>
    </row>
    <row r="67" spans="1:3" ht="15" customHeight="1">
      <c r="A67" s="186"/>
      <c r="B67" s="186"/>
      <c r="C67" s="186"/>
    </row>
    <row r="68" spans="1:3">
      <c r="A68" s="186"/>
      <c r="B68" s="186"/>
      <c r="C68" s="186"/>
    </row>
    <row r="69" spans="1:3">
      <c r="A69" s="186"/>
      <c r="B69" s="186"/>
      <c r="C69" s="186"/>
    </row>
    <row r="70" spans="1:3">
      <c r="A70" s="186"/>
      <c r="B70" s="186"/>
      <c r="C70" s="186"/>
    </row>
    <row r="71" spans="1:3">
      <c r="A71" s="186"/>
      <c r="B71" s="186"/>
      <c r="C71" s="186"/>
    </row>
    <row r="72" spans="1:3">
      <c r="A72" s="186"/>
      <c r="B72" s="186"/>
      <c r="C72" s="186"/>
    </row>
    <row r="73" spans="1:3">
      <c r="A73" s="186"/>
      <c r="B73" s="186"/>
      <c r="C73" s="186"/>
    </row>
    <row r="74" spans="1:3">
      <c r="A74" s="186"/>
      <c r="B74" s="186"/>
      <c r="C74" s="186"/>
    </row>
    <row r="75" spans="1:3">
      <c r="A75" s="186"/>
      <c r="B75" s="186"/>
      <c r="C75" s="186"/>
    </row>
    <row r="76" spans="1:3">
      <c r="A76" s="186"/>
      <c r="B76" s="186"/>
      <c r="C76" s="186"/>
    </row>
    <row r="77" spans="1:3">
      <c r="A77" s="186"/>
      <c r="B77" s="186"/>
      <c r="C77" s="186"/>
    </row>
    <row r="78" spans="1:3">
      <c r="A78" s="186"/>
      <c r="B78" s="186"/>
      <c r="C78" s="186"/>
    </row>
    <row r="79" spans="1:3">
      <c r="A79" s="186"/>
      <c r="B79" s="186"/>
      <c r="C79" s="186"/>
    </row>
    <row r="80" spans="1:3">
      <c r="A80" s="186"/>
      <c r="B80" s="186"/>
      <c r="C80" s="186"/>
    </row>
    <row r="81" spans="1:3">
      <c r="A81" s="186"/>
      <c r="B81" s="186"/>
      <c r="C81" s="186"/>
    </row>
    <row r="82" spans="1:3">
      <c r="A82" s="186"/>
      <c r="B82" s="186"/>
      <c r="C82" s="186"/>
    </row>
    <row r="83" spans="1:3">
      <c r="A83" s="186"/>
      <c r="B83" s="186"/>
      <c r="C83" s="186"/>
    </row>
    <row r="84" spans="1:3">
      <c r="A84" s="186"/>
      <c r="B84" s="186"/>
      <c r="C84" s="186"/>
    </row>
    <row r="85" spans="1:3">
      <c r="A85" s="186"/>
      <c r="B85" s="186"/>
      <c r="C85" s="186"/>
    </row>
    <row r="86" spans="1:3">
      <c r="A86" s="186"/>
      <c r="B86" s="186"/>
      <c r="C86" s="186"/>
    </row>
    <row r="87" spans="1:3">
      <c r="A87" s="186"/>
      <c r="B87" s="186"/>
      <c r="C87" s="186"/>
    </row>
    <row r="88" spans="1:3">
      <c r="A88" s="186"/>
      <c r="B88" s="186"/>
      <c r="C88" s="186"/>
    </row>
    <row r="89" spans="1:3">
      <c r="A89" s="186"/>
      <c r="B89" s="186"/>
      <c r="C89" s="186"/>
    </row>
    <row r="90" spans="1:3">
      <c r="A90" s="186"/>
      <c r="B90" s="186"/>
      <c r="C90" s="186"/>
    </row>
    <row r="91" spans="1:3">
      <c r="A91" s="186"/>
      <c r="B91" s="186"/>
      <c r="C91" s="186"/>
    </row>
    <row r="92" spans="1:3">
      <c r="A92" s="186"/>
      <c r="B92" s="186"/>
      <c r="C92" s="186"/>
    </row>
    <row r="93" spans="1:3">
      <c r="A93" s="137"/>
      <c r="B93" s="137"/>
      <c r="C93" s="137"/>
    </row>
    <row r="94" spans="1:3">
      <c r="A94" s="137"/>
      <c r="B94" s="137"/>
      <c r="C94" s="137"/>
    </row>
    <row r="95" spans="1:3">
      <c r="A95" s="137"/>
      <c r="B95" s="137"/>
      <c r="C95" s="137"/>
    </row>
    <row r="96" spans="1:3">
      <c r="A96" s="137"/>
      <c r="B96" s="137"/>
      <c r="C96" s="137"/>
    </row>
    <row r="97" spans="1:3">
      <c r="A97" s="137"/>
      <c r="B97" s="137"/>
      <c r="C97" s="137"/>
    </row>
    <row r="98" spans="1:3">
      <c r="A98" s="137"/>
      <c r="B98" s="137"/>
      <c r="C98" s="137"/>
    </row>
    <row r="99" spans="1:3">
      <c r="A99" s="137"/>
      <c r="B99" s="137"/>
      <c r="C99" s="137"/>
    </row>
    <row r="100" spans="1:3">
      <c r="A100" s="137"/>
      <c r="B100" s="137"/>
      <c r="C100" s="137"/>
    </row>
    <row r="101" spans="1:3">
      <c r="A101" s="137"/>
      <c r="B101" s="137"/>
      <c r="C101" s="137"/>
    </row>
    <row r="102" spans="1:3">
      <c r="A102" s="137"/>
      <c r="B102" s="137"/>
      <c r="C102" s="137"/>
    </row>
    <row r="103" spans="1:3">
      <c r="A103" s="137"/>
      <c r="B103" s="137"/>
      <c r="C103" s="137"/>
    </row>
    <row r="104" spans="1:3">
      <c r="A104" s="137"/>
      <c r="B104" s="137"/>
      <c r="C104" s="137"/>
    </row>
    <row r="105" spans="1:3">
      <c r="A105" s="137"/>
      <c r="B105" s="137"/>
      <c r="C105" s="137"/>
    </row>
    <row r="106" spans="1:3">
      <c r="A106" s="137"/>
      <c r="B106" s="137"/>
      <c r="C106" s="137"/>
    </row>
    <row r="107" spans="1:3">
      <c r="A107" s="137"/>
      <c r="B107" s="137"/>
      <c r="C107" s="137"/>
    </row>
    <row r="108" spans="1:3">
      <c r="A108" s="137"/>
      <c r="B108" s="137"/>
      <c r="C108" s="137"/>
    </row>
    <row r="109" spans="1:3">
      <c r="A109" s="137"/>
      <c r="B109" s="137"/>
      <c r="C109" s="137"/>
    </row>
    <row r="110" spans="1:3">
      <c r="A110" s="137"/>
      <c r="B110" s="137"/>
      <c r="C110" s="137"/>
    </row>
    <row r="111" spans="1:3">
      <c r="A111" s="137"/>
      <c r="B111" s="137"/>
      <c r="C111" s="137"/>
    </row>
    <row r="112" spans="1:3">
      <c r="A112" s="137"/>
      <c r="B112" s="137"/>
      <c r="C112" s="137"/>
    </row>
    <row r="113" spans="1:3">
      <c r="A113" s="137"/>
      <c r="B113" s="137"/>
      <c r="C113" s="137"/>
    </row>
    <row r="114" spans="1:3">
      <c r="A114" s="137"/>
      <c r="B114" s="137"/>
      <c r="C114" s="137"/>
    </row>
    <row r="115" spans="1:3">
      <c r="A115" s="137"/>
      <c r="B115" s="137"/>
      <c r="C115" s="137"/>
    </row>
    <row r="116" spans="1:3">
      <c r="A116" s="137"/>
      <c r="B116" s="137"/>
      <c r="C116" s="137"/>
    </row>
    <row r="117" spans="1:3">
      <c r="A117" s="137"/>
      <c r="B117" s="137"/>
      <c r="C117" s="137"/>
    </row>
    <row r="118" spans="1:3">
      <c r="A118" s="137"/>
      <c r="B118" s="137"/>
      <c r="C118" s="137"/>
    </row>
    <row r="119" spans="1:3">
      <c r="A119" s="137"/>
      <c r="B119" s="137"/>
      <c r="C119" s="137"/>
    </row>
    <row r="120" spans="1:3">
      <c r="A120" s="137"/>
      <c r="B120" s="137"/>
      <c r="C120" s="137"/>
    </row>
    <row r="121" spans="1:3">
      <c r="A121" s="137"/>
      <c r="B121" s="137"/>
      <c r="C121" s="137"/>
    </row>
    <row r="122" spans="1:3">
      <c r="A122" s="137"/>
      <c r="B122" s="137"/>
      <c r="C122" s="137"/>
    </row>
    <row r="123" spans="1:3">
      <c r="A123" s="137"/>
      <c r="B123" s="137"/>
      <c r="C123" s="137"/>
    </row>
    <row r="124" spans="1:3">
      <c r="A124" s="137"/>
      <c r="B124" s="137"/>
      <c r="C124" s="137"/>
    </row>
    <row r="125" spans="1:3">
      <c r="A125" s="137"/>
      <c r="B125" s="137"/>
      <c r="C125" s="137"/>
    </row>
    <row r="126" spans="1:3">
      <c r="A126" s="137"/>
      <c r="B126" s="137"/>
      <c r="C126" s="137"/>
    </row>
    <row r="127" spans="1:3">
      <c r="A127" s="137"/>
      <c r="B127" s="137"/>
      <c r="C127" s="137"/>
    </row>
    <row r="128" spans="1:3">
      <c r="A128" s="137"/>
      <c r="B128" s="137"/>
      <c r="C128" s="137"/>
    </row>
    <row r="129" spans="1:3">
      <c r="A129" s="137"/>
      <c r="B129" s="137"/>
      <c r="C129" s="137"/>
    </row>
    <row r="130" spans="1:3">
      <c r="A130" s="137"/>
      <c r="B130" s="137"/>
      <c r="C130" s="137"/>
    </row>
    <row r="131" spans="1:3">
      <c r="A131" s="137"/>
      <c r="B131" s="137"/>
      <c r="C131" s="137"/>
    </row>
    <row r="132" spans="1:3">
      <c r="A132" s="137"/>
      <c r="B132" s="137"/>
      <c r="C132" s="137"/>
    </row>
    <row r="133" spans="1:3">
      <c r="A133" s="137"/>
      <c r="B133" s="137"/>
      <c r="C133" s="137"/>
    </row>
    <row r="134" spans="1:3">
      <c r="A134" s="137"/>
      <c r="B134" s="137"/>
      <c r="C134" s="137"/>
    </row>
    <row r="135" spans="1:3">
      <c r="A135" s="137"/>
      <c r="B135" s="137"/>
      <c r="C135" s="137"/>
    </row>
    <row r="136" spans="1:3">
      <c r="A136" s="137"/>
      <c r="B136" s="137"/>
      <c r="C136" s="137"/>
    </row>
    <row r="137" spans="1:3">
      <c r="A137" s="137"/>
      <c r="B137" s="137"/>
      <c r="C137" s="137"/>
    </row>
    <row r="138" spans="1:3">
      <c r="A138" s="137"/>
      <c r="B138" s="137"/>
      <c r="C138" s="137"/>
    </row>
    <row r="139" spans="1:3">
      <c r="A139" s="137"/>
      <c r="B139" s="137"/>
      <c r="C139" s="137"/>
    </row>
    <row r="140" spans="1:3">
      <c r="A140" s="137"/>
      <c r="B140" s="137"/>
      <c r="C140" s="137"/>
    </row>
    <row r="141" spans="1:3">
      <c r="A141" s="137"/>
      <c r="B141" s="137"/>
      <c r="C141" s="137"/>
    </row>
    <row r="142" spans="1:3">
      <c r="A142" s="137"/>
      <c r="B142" s="137"/>
      <c r="C142" s="137"/>
    </row>
    <row r="143" spans="1:3">
      <c r="A143" s="137"/>
      <c r="B143" s="137"/>
      <c r="C143" s="137"/>
    </row>
    <row r="144" spans="1:3">
      <c r="A144" s="137"/>
      <c r="B144" s="137"/>
      <c r="C144" s="137"/>
    </row>
    <row r="145" spans="1:3">
      <c r="A145" s="137"/>
      <c r="B145" s="137"/>
      <c r="C145" s="137"/>
    </row>
    <row r="146" spans="1:3">
      <c r="A146" s="137"/>
      <c r="B146" s="137"/>
      <c r="C146" s="137"/>
    </row>
    <row r="147" spans="1:3">
      <c r="A147" s="137"/>
      <c r="B147" s="137"/>
      <c r="C147" s="137"/>
    </row>
    <row r="148" spans="1:3">
      <c r="A148" s="137"/>
      <c r="B148" s="137"/>
      <c r="C148" s="137"/>
    </row>
    <row r="149" spans="1:3">
      <c r="A149" s="137"/>
      <c r="B149" s="137"/>
      <c r="C149" s="137"/>
    </row>
    <row r="150" spans="1:3">
      <c r="A150" s="137"/>
      <c r="B150" s="137"/>
      <c r="C150" s="137"/>
    </row>
    <row r="151" spans="1:3">
      <c r="A151" s="137"/>
      <c r="B151" s="137"/>
      <c r="C151" s="137"/>
    </row>
    <row r="152" spans="1:3">
      <c r="A152" s="137"/>
      <c r="B152" s="137"/>
      <c r="C152" s="137"/>
    </row>
    <row r="153" spans="1:3">
      <c r="A153" s="137"/>
      <c r="B153" s="137"/>
      <c r="C153" s="137"/>
    </row>
    <row r="154" spans="1:3">
      <c r="A154" s="137"/>
      <c r="B154" s="137"/>
      <c r="C154" s="137"/>
    </row>
    <row r="155" spans="1:3">
      <c r="A155" s="137"/>
      <c r="B155" s="137"/>
      <c r="C155" s="137"/>
    </row>
    <row r="156" spans="1:3">
      <c r="A156" s="137"/>
      <c r="B156" s="137"/>
      <c r="C156" s="137"/>
    </row>
    <row r="157" spans="1:3">
      <c r="A157" s="137"/>
      <c r="B157" s="137"/>
      <c r="C157" s="137"/>
    </row>
    <row r="158" spans="1:3">
      <c r="A158" s="137"/>
      <c r="B158" s="137"/>
      <c r="C158" s="137"/>
    </row>
    <row r="159" spans="1:3">
      <c r="A159" s="137"/>
      <c r="B159" s="137"/>
      <c r="C159" s="137"/>
    </row>
    <row r="160" spans="1:3">
      <c r="A160" s="137"/>
      <c r="B160" s="137"/>
      <c r="C160" s="137"/>
    </row>
    <row r="161" spans="1:3">
      <c r="A161" s="137"/>
      <c r="B161" s="137"/>
      <c r="C161" s="137"/>
    </row>
    <row r="162" spans="1:3">
      <c r="A162" s="137"/>
      <c r="B162" s="137"/>
      <c r="C162" s="137"/>
    </row>
    <row r="163" spans="1:3">
      <c r="A163" s="137"/>
      <c r="B163" s="137"/>
      <c r="C163" s="137"/>
    </row>
    <row r="164" spans="1:3">
      <c r="A164" s="137"/>
      <c r="B164" s="137"/>
      <c r="C164" s="137"/>
    </row>
    <row r="165" spans="1:3">
      <c r="A165" s="137"/>
      <c r="B165" s="137"/>
      <c r="C165" s="137"/>
    </row>
    <row r="166" spans="1:3">
      <c r="A166" s="137"/>
      <c r="B166" s="137"/>
      <c r="C166" s="137"/>
    </row>
    <row r="167" spans="1:3">
      <c r="A167" s="137"/>
      <c r="B167" s="137"/>
      <c r="C167" s="137"/>
    </row>
    <row r="168" spans="1:3">
      <c r="A168" s="137"/>
      <c r="B168" s="137"/>
      <c r="C168" s="137"/>
    </row>
    <row r="169" spans="1:3">
      <c r="A169" s="137"/>
      <c r="B169" s="137"/>
      <c r="C169" s="137"/>
    </row>
    <row r="170" spans="1:3">
      <c r="A170" s="137"/>
      <c r="B170" s="137"/>
      <c r="C170" s="137"/>
    </row>
    <row r="171" spans="1:3">
      <c r="A171" s="137"/>
      <c r="B171" s="137"/>
      <c r="C171" s="137"/>
    </row>
    <row r="172" spans="1:3">
      <c r="A172" s="137"/>
      <c r="B172" s="137"/>
      <c r="C172" s="137"/>
    </row>
    <row r="173" spans="1:3">
      <c r="A173" s="137"/>
      <c r="B173" s="137"/>
      <c r="C173" s="137"/>
    </row>
    <row r="174" spans="1:3">
      <c r="A174" s="137"/>
      <c r="B174" s="137"/>
      <c r="C174" s="137"/>
    </row>
    <row r="175" spans="1:3">
      <c r="A175" s="137"/>
      <c r="B175" s="137"/>
      <c r="C175" s="137"/>
    </row>
    <row r="176" spans="1:3">
      <c r="A176" s="137"/>
      <c r="B176" s="137"/>
      <c r="C176" s="137"/>
    </row>
    <row r="177" spans="1:3">
      <c r="A177" s="137"/>
      <c r="B177" s="137"/>
      <c r="C177" s="137"/>
    </row>
    <row r="178" spans="1:3">
      <c r="A178" s="137"/>
      <c r="B178" s="137"/>
      <c r="C178" s="137"/>
    </row>
    <row r="179" spans="1:3">
      <c r="A179" s="137"/>
      <c r="B179" s="137"/>
      <c r="C179" s="137"/>
    </row>
    <row r="180" spans="1:3">
      <c r="A180" s="137"/>
      <c r="B180" s="137"/>
      <c r="C180" s="137"/>
    </row>
    <row r="181" spans="1:3">
      <c r="A181" s="137"/>
      <c r="B181" s="137"/>
      <c r="C181" s="137"/>
    </row>
    <row r="182" spans="1:3">
      <c r="A182" s="137"/>
      <c r="B182" s="137"/>
      <c r="C182" s="137"/>
    </row>
    <row r="183" spans="1:3">
      <c r="A183" s="137"/>
      <c r="B183" s="137"/>
      <c r="C183" s="137"/>
    </row>
    <row r="184" spans="1:3">
      <c r="A184" s="137"/>
      <c r="B184" s="137"/>
      <c r="C184" s="137"/>
    </row>
    <row r="185" spans="1:3">
      <c r="A185" s="137"/>
      <c r="B185" s="137"/>
      <c r="C185" s="137"/>
    </row>
    <row r="186" spans="1:3">
      <c r="A186" s="137"/>
      <c r="B186" s="137"/>
      <c r="C186" s="137"/>
    </row>
    <row r="187" spans="1:3">
      <c r="A187" s="137"/>
      <c r="B187" s="137"/>
      <c r="C187" s="137"/>
    </row>
    <row r="188" spans="1:3">
      <c r="A188" s="137"/>
      <c r="B188" s="137"/>
      <c r="C188" s="137"/>
    </row>
    <row r="189" spans="1:3">
      <c r="A189" s="137"/>
      <c r="B189" s="137"/>
      <c r="C189" s="137"/>
    </row>
    <row r="190" spans="1:3">
      <c r="A190" s="137"/>
      <c r="B190" s="137"/>
      <c r="C190" s="137"/>
    </row>
    <row r="191" spans="1:3">
      <c r="A191" s="137"/>
      <c r="B191" s="137"/>
      <c r="C191" s="137"/>
    </row>
    <row r="192" spans="1:3">
      <c r="A192" s="137"/>
      <c r="B192" s="137"/>
      <c r="C192" s="137"/>
    </row>
  </sheetData>
  <mergeCells count="8">
    <mergeCell ref="D7:D28"/>
    <mergeCell ref="A29:C29"/>
    <mergeCell ref="A7:C7"/>
    <mergeCell ref="A1:C1"/>
    <mergeCell ref="A2:C2"/>
    <mergeCell ref="A3:C3"/>
    <mergeCell ref="A4:C5"/>
    <mergeCell ref="D4:D5"/>
  </mergeCell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F29"/>
  <sheetViews>
    <sheetView showGridLines="0" zoomScale="80" zoomScaleNormal="80" workbookViewId="0">
      <pane xSplit="6" ySplit="6" topLeftCell="G7" activePane="bottomRight" state="frozen"/>
      <selection sqref="A1:D1"/>
      <selection pane="topRight" sqref="A1:D1"/>
      <selection pane="bottomLeft" sqref="A1:D1"/>
      <selection pane="bottomRight" sqref="A1:C1"/>
    </sheetView>
  </sheetViews>
  <sheetFormatPr defaultRowHeight="15"/>
  <cols>
    <col min="1" max="1" width="77.7109375" customWidth="1"/>
    <col min="2" max="6" width="16.7109375" customWidth="1"/>
  </cols>
  <sheetData>
    <row r="1" spans="1:6">
      <c r="A1" s="915" t="s">
        <v>823</v>
      </c>
      <c r="B1" s="915"/>
      <c r="C1" s="915"/>
      <c r="D1" s="243"/>
      <c r="E1" s="243"/>
      <c r="F1" s="243"/>
    </row>
    <row r="2" spans="1:6">
      <c r="A2" s="915" t="s">
        <v>822</v>
      </c>
      <c r="B2" s="915"/>
      <c r="C2" s="915"/>
      <c r="D2" s="243"/>
      <c r="E2" s="243"/>
      <c r="F2" s="243"/>
    </row>
    <row r="3" spans="1:6" ht="15.75" thickBot="1">
      <c r="A3" s="1338" t="s">
        <v>1044</v>
      </c>
      <c r="B3" s="1338"/>
      <c r="C3" s="1338"/>
      <c r="D3" s="1338"/>
      <c r="E3" s="1338"/>
      <c r="F3" s="1338"/>
    </row>
    <row r="4" spans="1:6">
      <c r="A4" s="1615" t="s">
        <v>32</v>
      </c>
      <c r="B4" s="1616"/>
      <c r="C4" s="1616"/>
      <c r="D4" s="1616"/>
      <c r="E4" s="1616"/>
      <c r="F4" s="1667"/>
    </row>
    <row r="5" spans="1:6">
      <c r="A5" s="1668"/>
      <c r="B5" s="1669"/>
      <c r="C5" s="1669"/>
      <c r="D5" s="1669"/>
      <c r="E5" s="1669"/>
      <c r="F5" s="1670"/>
    </row>
    <row r="6" spans="1:6">
      <c r="A6" s="274" t="str">
        <f>Obsah!A3</f>
        <v>Informace platné k datu</v>
      </c>
      <c r="B6" s="275" t="str">
        <f>Obsah!C3</f>
        <v>(31/12/2015)</v>
      </c>
      <c r="C6" s="276"/>
      <c r="D6" s="276"/>
      <c r="E6" s="276"/>
      <c r="F6" s="277" t="s">
        <v>1063</v>
      </c>
    </row>
    <row r="7" spans="1:6" s="161" customFormat="1">
      <c r="A7" s="1664" t="s">
        <v>1049</v>
      </c>
      <c r="B7" s="1665"/>
      <c r="C7" s="1665"/>
      <c r="D7" s="1665"/>
      <c r="E7" s="1665"/>
      <c r="F7" s="1666"/>
    </row>
    <row r="8" spans="1:6" ht="30" customHeight="1">
      <c r="A8" s="1661" t="s">
        <v>813</v>
      </c>
      <c r="B8" s="1662"/>
      <c r="C8" s="1662"/>
      <c r="D8" s="1662"/>
      <c r="E8" s="1662"/>
      <c r="F8" s="1663"/>
    </row>
    <row r="9" spans="1:6" ht="30" customHeight="1">
      <c r="A9" s="191"/>
      <c r="B9" s="804" t="s">
        <v>35</v>
      </c>
      <c r="C9" s="804" t="s">
        <v>36</v>
      </c>
      <c r="D9" s="804" t="s">
        <v>817</v>
      </c>
      <c r="E9" s="804" t="s">
        <v>37</v>
      </c>
      <c r="F9" s="805" t="s">
        <v>38</v>
      </c>
    </row>
    <row r="10" spans="1:6">
      <c r="A10" s="806" t="s">
        <v>816</v>
      </c>
      <c r="B10" s="801" t="s">
        <v>1148</v>
      </c>
      <c r="C10" s="801" t="s">
        <v>1148</v>
      </c>
      <c r="D10" s="843">
        <v>40</v>
      </c>
      <c r="E10" s="844" t="s">
        <v>1148</v>
      </c>
      <c r="F10" s="845">
        <v>124</v>
      </c>
    </row>
    <row r="11" spans="1:6">
      <c r="A11" s="807" t="s">
        <v>39</v>
      </c>
      <c r="B11" s="801" t="s">
        <v>1148</v>
      </c>
      <c r="C11" s="801" t="s">
        <v>1148</v>
      </c>
      <c r="D11" s="846">
        <v>37375</v>
      </c>
      <c r="E11" s="801" t="s">
        <v>1148</v>
      </c>
      <c r="F11" s="847">
        <v>113565</v>
      </c>
    </row>
    <row r="12" spans="1:6">
      <c r="A12" s="807" t="s">
        <v>40</v>
      </c>
      <c r="B12" s="801" t="s">
        <v>1148</v>
      </c>
      <c r="C12" s="801" t="s">
        <v>1148</v>
      </c>
      <c r="D12" s="846">
        <v>8620</v>
      </c>
      <c r="E12" s="801" t="s">
        <v>1148</v>
      </c>
      <c r="F12" s="847">
        <v>19590</v>
      </c>
    </row>
    <row r="13" spans="1:6">
      <c r="A13" s="807" t="s">
        <v>669</v>
      </c>
      <c r="B13" s="801" t="s">
        <v>1148</v>
      </c>
      <c r="C13" s="801" t="s">
        <v>1148</v>
      </c>
      <c r="D13" s="846">
        <v>8620</v>
      </c>
      <c r="E13" s="801" t="s">
        <v>1148</v>
      </c>
      <c r="F13" s="847">
        <v>19590</v>
      </c>
    </row>
    <row r="14" spans="1:6">
      <c r="A14" s="807" t="s">
        <v>670</v>
      </c>
      <c r="B14" s="801" t="s">
        <v>1148</v>
      </c>
      <c r="C14" s="801" t="s">
        <v>1148</v>
      </c>
      <c r="D14" s="801" t="s">
        <v>1074</v>
      </c>
      <c r="E14" s="801" t="s">
        <v>1148</v>
      </c>
      <c r="F14" s="803" t="s">
        <v>1074</v>
      </c>
    </row>
    <row r="15" spans="1:6">
      <c r="A15" s="807" t="s">
        <v>684</v>
      </c>
      <c r="B15" s="801" t="s">
        <v>1148</v>
      </c>
      <c r="C15" s="801" t="s">
        <v>1148</v>
      </c>
      <c r="D15" s="801" t="s">
        <v>1074</v>
      </c>
      <c r="E15" s="801" t="s">
        <v>1148</v>
      </c>
      <c r="F15" s="803" t="s">
        <v>1074</v>
      </c>
    </row>
    <row r="16" spans="1:6">
      <c r="A16" s="807" t="s">
        <v>683</v>
      </c>
      <c r="B16" s="801" t="s">
        <v>1148</v>
      </c>
      <c r="C16" s="801" t="s">
        <v>1148</v>
      </c>
      <c r="D16" s="846">
        <v>2576</v>
      </c>
      <c r="E16" s="801" t="s">
        <v>1148</v>
      </c>
      <c r="F16" s="847">
        <v>4827</v>
      </c>
    </row>
    <row r="17" spans="1:6">
      <c r="A17" s="807" t="s">
        <v>671</v>
      </c>
      <c r="B17" s="801" t="s">
        <v>1148</v>
      </c>
      <c r="C17" s="801" t="s">
        <v>1148</v>
      </c>
      <c r="D17" s="846">
        <v>2576</v>
      </c>
      <c r="E17" s="801" t="s">
        <v>1148</v>
      </c>
      <c r="F17" s="847">
        <v>4827</v>
      </c>
    </row>
    <row r="18" spans="1:6">
      <c r="A18" s="807" t="s">
        <v>672</v>
      </c>
      <c r="B18" s="801" t="s">
        <v>1148</v>
      </c>
      <c r="C18" s="801" t="s">
        <v>1148</v>
      </c>
      <c r="D18" s="801" t="s">
        <v>1074</v>
      </c>
      <c r="E18" s="801" t="s">
        <v>1148</v>
      </c>
      <c r="F18" s="803" t="s">
        <v>1074</v>
      </c>
    </row>
    <row r="19" spans="1:6">
      <c r="A19" s="806" t="s">
        <v>681</v>
      </c>
      <c r="B19" s="801" t="s">
        <v>1148</v>
      </c>
      <c r="C19" s="801" t="s">
        <v>1148</v>
      </c>
      <c r="D19" s="801" t="s">
        <v>1074</v>
      </c>
      <c r="E19" s="801" t="s">
        <v>1148</v>
      </c>
      <c r="F19" s="803" t="s">
        <v>1074</v>
      </c>
    </row>
    <row r="20" spans="1:6">
      <c r="A20" s="806" t="s">
        <v>675</v>
      </c>
      <c r="B20" s="801" t="s">
        <v>1148</v>
      </c>
      <c r="C20" s="801" t="s">
        <v>1148</v>
      </c>
      <c r="D20" s="846">
        <v>2576</v>
      </c>
      <c r="E20" s="801" t="s">
        <v>1148</v>
      </c>
      <c r="F20" s="847">
        <v>4827</v>
      </c>
    </row>
    <row r="21" spans="1:6">
      <c r="A21" s="806" t="s">
        <v>676</v>
      </c>
      <c r="B21" s="801" t="s">
        <v>1148</v>
      </c>
      <c r="C21" s="801" t="s">
        <v>1148</v>
      </c>
      <c r="D21" s="844">
        <v>217</v>
      </c>
      <c r="E21" s="844" t="s">
        <v>1148</v>
      </c>
      <c r="F21" s="848">
        <v>834</v>
      </c>
    </row>
    <row r="22" spans="1:6">
      <c r="A22" s="808" t="s">
        <v>677</v>
      </c>
      <c r="B22" s="801" t="s">
        <v>1148</v>
      </c>
      <c r="C22" s="801" t="s">
        <v>1148</v>
      </c>
      <c r="D22" s="846">
        <v>2576</v>
      </c>
      <c r="E22" s="801" t="s">
        <v>1148</v>
      </c>
      <c r="F22" s="847">
        <v>4827</v>
      </c>
    </row>
    <row r="23" spans="1:6">
      <c r="A23" s="806" t="s">
        <v>679</v>
      </c>
      <c r="B23" s="801" t="s">
        <v>1148</v>
      </c>
      <c r="C23" s="801" t="s">
        <v>1148</v>
      </c>
      <c r="D23" s="801" t="s">
        <v>1074</v>
      </c>
      <c r="E23" s="801" t="s">
        <v>1148</v>
      </c>
      <c r="F23" s="803" t="s">
        <v>1074</v>
      </c>
    </row>
    <row r="24" spans="1:6">
      <c r="A24" s="806" t="s">
        <v>1149</v>
      </c>
      <c r="B24" s="801" t="s">
        <v>1148</v>
      </c>
      <c r="C24" s="801" t="s">
        <v>1148</v>
      </c>
      <c r="D24" s="801" t="s">
        <v>1074</v>
      </c>
      <c r="E24" s="801" t="s">
        <v>1148</v>
      </c>
      <c r="F24" s="803" t="s">
        <v>1074</v>
      </c>
    </row>
    <row r="25" spans="1:6">
      <c r="A25" s="806" t="s">
        <v>673</v>
      </c>
      <c r="B25" s="801" t="s">
        <v>1148</v>
      </c>
      <c r="C25" s="801" t="s">
        <v>1148</v>
      </c>
      <c r="D25" s="801" t="s">
        <v>1074</v>
      </c>
      <c r="E25" s="801" t="s">
        <v>1148</v>
      </c>
      <c r="F25" s="803" t="s">
        <v>1074</v>
      </c>
    </row>
    <row r="26" spans="1:6">
      <c r="A26" s="806" t="s">
        <v>678</v>
      </c>
      <c r="B26" s="801" t="s">
        <v>1148</v>
      </c>
      <c r="C26" s="801" t="s">
        <v>1148</v>
      </c>
      <c r="D26" s="801" t="s">
        <v>1074</v>
      </c>
      <c r="E26" s="801" t="s">
        <v>1148</v>
      </c>
      <c r="F26" s="803" t="s">
        <v>1074</v>
      </c>
    </row>
    <row r="27" spans="1:6">
      <c r="A27" s="806" t="s">
        <v>34</v>
      </c>
      <c r="B27" s="801" t="s">
        <v>1148</v>
      </c>
      <c r="C27" s="801" t="s">
        <v>1148</v>
      </c>
      <c r="D27" s="846">
        <v>4</v>
      </c>
      <c r="E27" s="801" t="s">
        <v>1148</v>
      </c>
      <c r="F27" s="847">
        <v>22</v>
      </c>
    </row>
    <row r="28" spans="1:6">
      <c r="A28" s="806" t="s">
        <v>682</v>
      </c>
      <c r="B28" s="801" t="s">
        <v>1148</v>
      </c>
      <c r="C28" s="801" t="s">
        <v>1148</v>
      </c>
      <c r="D28" s="846">
        <v>1334</v>
      </c>
      <c r="E28" s="801" t="s">
        <v>1148</v>
      </c>
      <c r="F28" s="847">
        <v>7308</v>
      </c>
    </row>
    <row r="29" spans="1:6" ht="15.75" thickBot="1">
      <c r="A29" s="809" t="s">
        <v>674</v>
      </c>
      <c r="B29" s="624" t="s">
        <v>1148</v>
      </c>
      <c r="C29" s="624" t="s">
        <v>1148</v>
      </c>
      <c r="D29" s="849">
        <v>287</v>
      </c>
      <c r="E29" s="624" t="s">
        <v>1148</v>
      </c>
      <c r="F29" s="850">
        <v>1115</v>
      </c>
    </row>
  </sheetData>
  <mergeCells count="6">
    <mergeCell ref="A8:F8"/>
    <mergeCell ref="A7:F7"/>
    <mergeCell ref="A1:C1"/>
    <mergeCell ref="A2:C2"/>
    <mergeCell ref="A3:F3"/>
    <mergeCell ref="A4:F5"/>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S71"/>
  <sheetViews>
    <sheetView showGridLines="0" zoomScale="80" zoomScaleNormal="80" workbookViewId="0">
      <pane xSplit="6" ySplit="7" topLeftCell="G8" activePane="bottomRight" state="frozen"/>
      <selection sqref="A1:D1"/>
      <selection pane="topRight" sqref="A1:D1"/>
      <selection pane="bottomLeft" sqref="A1:D1"/>
      <selection pane="bottomRight" sqref="A1:E1"/>
    </sheetView>
  </sheetViews>
  <sheetFormatPr defaultRowHeight="12.75"/>
  <cols>
    <col min="1" max="1" width="70.7109375" style="186" customWidth="1"/>
    <col min="2" max="5" width="16.7109375" style="186" customWidth="1"/>
    <col min="6" max="6" width="17" style="186" customWidth="1"/>
    <col min="7" max="16384" width="9.140625" style="186"/>
  </cols>
  <sheetData>
    <row r="1" spans="1:19">
      <c r="A1" s="1682" t="s">
        <v>740</v>
      </c>
      <c r="B1" s="1682"/>
      <c r="C1" s="1682"/>
      <c r="D1" s="1682"/>
      <c r="E1" s="1682"/>
      <c r="F1" s="244"/>
      <c r="G1" s="236"/>
      <c r="H1" s="202"/>
      <c r="I1" s="202"/>
      <c r="J1" s="202"/>
      <c r="K1" s="202"/>
      <c r="L1" s="202"/>
      <c r="M1" s="202"/>
      <c r="N1" s="202"/>
      <c r="O1" s="202"/>
      <c r="P1" s="202"/>
      <c r="Q1" s="202"/>
      <c r="R1" s="202"/>
      <c r="S1" s="202"/>
    </row>
    <row r="2" spans="1:19">
      <c r="A2" s="1682" t="s">
        <v>33</v>
      </c>
      <c r="B2" s="1682"/>
      <c r="C2" s="1682"/>
      <c r="D2" s="1682"/>
      <c r="E2" s="1682"/>
      <c r="F2" s="244"/>
      <c r="G2" s="236"/>
      <c r="H2" s="202"/>
      <c r="I2" s="202"/>
      <c r="J2" s="202"/>
      <c r="K2" s="202"/>
      <c r="L2" s="202"/>
      <c r="M2" s="202"/>
      <c r="N2" s="202"/>
      <c r="O2" s="202"/>
      <c r="P2" s="202"/>
      <c r="Q2" s="202"/>
      <c r="R2" s="202"/>
      <c r="S2" s="202"/>
    </row>
    <row r="3" spans="1:19" ht="13.5" thickBot="1">
      <c r="A3" s="1683" t="s">
        <v>998</v>
      </c>
      <c r="B3" s="1683"/>
      <c r="C3" s="1683"/>
      <c r="D3" s="1683"/>
      <c r="E3" s="1683"/>
      <c r="F3" s="1684"/>
      <c r="G3" s="202"/>
      <c r="H3" s="202"/>
      <c r="I3" s="202"/>
      <c r="J3" s="202"/>
      <c r="K3" s="202"/>
      <c r="L3" s="202"/>
      <c r="M3" s="202"/>
      <c r="N3" s="202"/>
      <c r="O3" s="202"/>
      <c r="P3" s="202"/>
      <c r="Q3" s="202"/>
      <c r="R3" s="202"/>
      <c r="S3" s="202"/>
    </row>
    <row r="4" spans="1:19" ht="13.5" thickBot="1">
      <c r="A4" s="1677" t="s">
        <v>1031</v>
      </c>
      <c r="B4" s="1677"/>
      <c r="C4" s="1677"/>
      <c r="D4" s="1677"/>
      <c r="E4" s="1677"/>
      <c r="F4" s="1678"/>
      <c r="G4" s="202"/>
      <c r="H4" s="202"/>
      <c r="I4" s="202"/>
      <c r="J4" s="202"/>
      <c r="K4" s="202"/>
      <c r="L4" s="202"/>
      <c r="M4" s="202"/>
      <c r="N4" s="202"/>
      <c r="O4" s="202"/>
      <c r="P4" s="202"/>
      <c r="Q4" s="202"/>
      <c r="R4" s="202"/>
      <c r="S4" s="202"/>
    </row>
    <row r="5" spans="1:19">
      <c r="A5" s="917" t="s">
        <v>929</v>
      </c>
      <c r="B5" s="918"/>
      <c r="C5" s="918"/>
      <c r="D5" s="918"/>
      <c r="E5" s="918"/>
      <c r="F5" s="923" t="s">
        <v>1042</v>
      </c>
      <c r="G5" s="202"/>
      <c r="H5" s="202"/>
      <c r="I5" s="202"/>
      <c r="J5" s="202"/>
      <c r="K5" s="202"/>
      <c r="L5" s="202"/>
      <c r="M5" s="202"/>
      <c r="N5" s="202"/>
      <c r="O5" s="202"/>
      <c r="P5" s="202"/>
      <c r="Q5" s="202"/>
      <c r="R5" s="202"/>
      <c r="S5" s="202"/>
    </row>
    <row r="6" spans="1:19" ht="13.5" thickBot="1">
      <c r="A6" s="934"/>
      <c r="B6" s="935"/>
      <c r="C6" s="935"/>
      <c r="D6" s="935"/>
      <c r="E6" s="935"/>
      <c r="F6" s="936"/>
      <c r="G6" s="202"/>
      <c r="H6" s="202"/>
      <c r="I6" s="202"/>
      <c r="J6" s="202"/>
      <c r="K6" s="202"/>
      <c r="L6" s="202"/>
      <c r="M6" s="202"/>
      <c r="N6" s="202"/>
      <c r="O6" s="202"/>
      <c r="P6" s="202"/>
      <c r="Q6" s="202"/>
      <c r="R6" s="202"/>
      <c r="S6" s="202"/>
    </row>
    <row r="7" spans="1:19" s="238" customFormat="1" ht="15" customHeight="1" thickBot="1">
      <c r="A7" s="1679" t="str">
        <f>Obsah!A3</f>
        <v>Informace platné k datu</v>
      </c>
      <c r="B7" s="1680"/>
      <c r="C7" s="619"/>
      <c r="D7" s="619"/>
      <c r="E7" s="278" t="str">
        <f>Obsah!C3</f>
        <v>(31/12/2015)</v>
      </c>
      <c r="F7" s="279"/>
      <c r="G7" s="237"/>
      <c r="H7" s="237"/>
      <c r="I7" s="237"/>
      <c r="J7" s="237"/>
      <c r="K7" s="237"/>
      <c r="L7" s="237"/>
      <c r="M7" s="237"/>
      <c r="N7" s="237"/>
      <c r="O7" s="237"/>
      <c r="P7" s="237"/>
      <c r="Q7" s="237"/>
      <c r="R7" s="237"/>
      <c r="S7" s="237"/>
    </row>
    <row r="8" spans="1:19" s="238" customFormat="1" ht="30" customHeight="1" thickBot="1">
      <c r="A8" s="949" t="s">
        <v>951</v>
      </c>
      <c r="B8" s="1674"/>
      <c r="C8" s="1674"/>
      <c r="D8" s="1674"/>
      <c r="E8" s="1057"/>
      <c r="F8" s="1401" t="s">
        <v>870</v>
      </c>
      <c r="G8" s="237"/>
      <c r="H8" s="237"/>
      <c r="I8" s="237"/>
      <c r="J8" s="237"/>
      <c r="K8" s="237"/>
      <c r="L8" s="237"/>
      <c r="M8" s="237"/>
      <c r="N8" s="237"/>
      <c r="O8" s="237"/>
      <c r="P8" s="237"/>
      <c r="Q8" s="237"/>
      <c r="R8" s="237"/>
      <c r="S8" s="237"/>
    </row>
    <row r="9" spans="1:19" ht="30" customHeight="1">
      <c r="A9" s="949" t="s">
        <v>952</v>
      </c>
      <c r="B9" s="1674"/>
      <c r="C9" s="1674"/>
      <c r="D9" s="1674"/>
      <c r="E9" s="1057"/>
      <c r="F9" s="1402"/>
      <c r="G9" s="202"/>
      <c r="H9" s="202"/>
      <c r="I9" s="202"/>
      <c r="J9" s="202"/>
      <c r="K9" s="202"/>
      <c r="L9" s="202"/>
      <c r="M9" s="202"/>
      <c r="N9" s="202"/>
      <c r="O9" s="202"/>
      <c r="P9" s="202"/>
      <c r="Q9" s="202"/>
      <c r="R9" s="202"/>
      <c r="S9" s="202"/>
    </row>
    <row r="10" spans="1:19" ht="60" customHeight="1" thickBot="1">
      <c r="A10" s="910" t="s">
        <v>1341</v>
      </c>
      <c r="B10" s="1213"/>
      <c r="C10" s="1213"/>
      <c r="D10" s="1213"/>
      <c r="E10" s="1681"/>
      <c r="F10" s="1402"/>
      <c r="G10" s="202"/>
      <c r="H10" s="202"/>
      <c r="I10" s="202"/>
      <c r="J10" s="202"/>
      <c r="K10" s="202"/>
      <c r="L10" s="202"/>
      <c r="M10" s="202"/>
      <c r="N10" s="202"/>
      <c r="O10" s="202"/>
      <c r="P10" s="202"/>
      <c r="Q10" s="202"/>
      <c r="R10" s="202"/>
      <c r="S10" s="202"/>
    </row>
    <row r="11" spans="1:19" ht="15">
      <c r="A11" s="864" t="s">
        <v>1342</v>
      </c>
      <c r="B11" s="700">
        <v>42094</v>
      </c>
      <c r="C11" s="700">
        <v>42185</v>
      </c>
      <c r="D11" s="700">
        <v>42277</v>
      </c>
      <c r="E11" s="701">
        <v>42369</v>
      </c>
      <c r="F11" s="1360"/>
      <c r="G11" s="202"/>
      <c r="H11" s="202"/>
      <c r="I11" s="202"/>
      <c r="J11" s="202"/>
      <c r="K11" s="202"/>
      <c r="L11" s="202"/>
      <c r="M11" s="202"/>
      <c r="N11" s="202"/>
      <c r="O11" s="202"/>
      <c r="P11" s="202"/>
      <c r="Q11" s="202"/>
      <c r="R11" s="202"/>
      <c r="S11" s="202"/>
    </row>
    <row r="12" spans="1:19" ht="15.75" thickBot="1">
      <c r="A12" s="702" t="s">
        <v>1228</v>
      </c>
      <c r="B12" s="865">
        <v>4.9371234452271894E-2</v>
      </c>
      <c r="C12" s="865">
        <v>5.2580447270094179E-2</v>
      </c>
      <c r="D12" s="865">
        <v>5.3579038369324129E-2</v>
      </c>
      <c r="E12" s="866">
        <v>5.3626175679481421E-2</v>
      </c>
      <c r="F12" s="1360"/>
      <c r="G12" s="202"/>
      <c r="H12" s="202"/>
      <c r="I12" s="202"/>
      <c r="J12" s="202"/>
      <c r="K12" s="202"/>
      <c r="L12" s="202"/>
      <c r="M12" s="202"/>
      <c r="N12" s="202"/>
      <c r="O12" s="202"/>
      <c r="P12" s="202"/>
      <c r="Q12" s="202"/>
      <c r="R12" s="202"/>
      <c r="S12" s="202"/>
    </row>
    <row r="13" spans="1:19" ht="15.75" thickBot="1">
      <c r="A13" s="686"/>
      <c r="B13" s="685"/>
      <c r="C13" s="685"/>
      <c r="D13" s="685"/>
      <c r="E13" s="685"/>
      <c r="F13" s="613"/>
      <c r="G13" s="202"/>
      <c r="H13" s="202"/>
      <c r="I13" s="202"/>
      <c r="J13" s="202"/>
      <c r="K13" s="202"/>
      <c r="L13" s="202"/>
      <c r="M13" s="202"/>
      <c r="N13" s="202"/>
      <c r="O13" s="202"/>
      <c r="P13" s="202"/>
      <c r="Q13" s="202"/>
      <c r="R13" s="202"/>
      <c r="S13" s="202"/>
    </row>
    <row r="14" spans="1:19" ht="30" customHeight="1">
      <c r="A14" s="949" t="s">
        <v>930</v>
      </c>
      <c r="B14" s="1674"/>
      <c r="C14" s="1674"/>
      <c r="D14" s="1674"/>
      <c r="E14" s="1057"/>
      <c r="F14" s="900" t="s">
        <v>934</v>
      </c>
      <c r="G14" s="202"/>
      <c r="H14" s="202"/>
      <c r="I14" s="202"/>
      <c r="J14" s="202"/>
      <c r="K14" s="202"/>
      <c r="L14" s="202"/>
      <c r="M14" s="202"/>
      <c r="N14" s="202"/>
      <c r="O14" s="202"/>
      <c r="P14" s="202"/>
      <c r="Q14" s="202"/>
      <c r="R14" s="202"/>
      <c r="S14" s="202"/>
    </row>
    <row r="15" spans="1:19" ht="13.5" thickBot="1">
      <c r="A15" s="887" t="s">
        <v>1343</v>
      </c>
      <c r="B15" s="691"/>
      <c r="C15" s="691"/>
      <c r="D15" s="620"/>
      <c r="E15" s="621"/>
      <c r="F15" s="901"/>
      <c r="G15" s="202"/>
      <c r="H15" s="202"/>
      <c r="I15" s="202"/>
      <c r="J15" s="202"/>
      <c r="K15" s="202"/>
      <c r="L15" s="202"/>
      <c r="M15" s="202"/>
      <c r="N15" s="202"/>
      <c r="O15" s="202"/>
      <c r="P15" s="202"/>
      <c r="Q15" s="202"/>
      <c r="R15" s="202"/>
      <c r="S15" s="202"/>
    </row>
    <row r="16" spans="1:19" ht="30.75" customHeight="1">
      <c r="A16" s="872" t="s">
        <v>1344</v>
      </c>
      <c r="B16" s="873" t="s">
        <v>1345</v>
      </c>
      <c r="C16" s="874" t="s">
        <v>1346</v>
      </c>
      <c r="D16" s="837"/>
      <c r="E16" s="690"/>
      <c r="F16" s="901"/>
      <c r="G16" s="202"/>
      <c r="H16" s="202"/>
      <c r="I16" s="202"/>
      <c r="J16" s="202"/>
      <c r="K16" s="202"/>
      <c r="L16" s="202"/>
      <c r="M16" s="202"/>
      <c r="N16" s="202"/>
      <c r="O16" s="202"/>
      <c r="P16" s="202"/>
      <c r="Q16" s="202"/>
      <c r="R16" s="202"/>
      <c r="S16" s="202"/>
    </row>
    <row r="17" spans="1:19">
      <c r="A17" s="883" t="s">
        <v>1347</v>
      </c>
      <c r="B17" s="867"/>
      <c r="C17" s="875"/>
      <c r="D17" s="837"/>
      <c r="E17" s="690"/>
      <c r="F17" s="901"/>
      <c r="G17" s="202"/>
      <c r="H17" s="202"/>
      <c r="I17" s="202"/>
      <c r="J17" s="202"/>
      <c r="K17" s="202"/>
      <c r="L17" s="202"/>
      <c r="M17" s="202"/>
      <c r="N17" s="202"/>
      <c r="O17" s="202"/>
      <c r="P17" s="202"/>
      <c r="Q17" s="202"/>
      <c r="R17" s="202"/>
      <c r="S17" s="202"/>
    </row>
    <row r="18" spans="1:19">
      <c r="A18" s="876" t="s">
        <v>1348</v>
      </c>
      <c r="B18" s="868">
        <v>5662.1206499999998</v>
      </c>
      <c r="C18" s="877">
        <f>+B18</f>
        <v>5662.1206499999998</v>
      </c>
      <c r="D18" s="698"/>
      <c r="E18" s="699"/>
      <c r="F18" s="901"/>
      <c r="G18" s="202"/>
      <c r="H18" s="202"/>
      <c r="I18" s="202"/>
      <c r="J18" s="202"/>
      <c r="K18" s="202"/>
      <c r="L18" s="202"/>
      <c r="M18" s="202"/>
      <c r="N18" s="202"/>
      <c r="O18" s="202"/>
      <c r="P18" s="202"/>
      <c r="Q18" s="202"/>
      <c r="R18" s="202"/>
      <c r="S18" s="202"/>
    </row>
    <row r="19" spans="1:19">
      <c r="A19" s="692" t="s">
        <v>1015</v>
      </c>
      <c r="B19" s="693">
        <v>6165070.0704832375</v>
      </c>
      <c r="C19" s="694">
        <f>+B19</f>
        <v>6165070.0704832375</v>
      </c>
      <c r="D19" s="698"/>
      <c r="E19" s="699"/>
      <c r="F19" s="901"/>
      <c r="G19" s="202"/>
      <c r="H19" s="202"/>
      <c r="I19" s="202"/>
      <c r="J19" s="202"/>
      <c r="K19" s="202"/>
      <c r="L19" s="202"/>
      <c r="M19" s="202"/>
      <c r="N19" s="202"/>
      <c r="O19" s="202"/>
      <c r="P19" s="202"/>
      <c r="Q19" s="202"/>
      <c r="R19" s="202"/>
      <c r="S19" s="202"/>
    </row>
    <row r="20" spans="1:19">
      <c r="A20" s="692" t="s">
        <v>1016</v>
      </c>
      <c r="B20" s="693">
        <v>87455280.767217457</v>
      </c>
      <c r="C20" s="694">
        <f>+B20</f>
        <v>87455280.767217457</v>
      </c>
      <c r="D20" s="698"/>
      <c r="E20" s="699"/>
      <c r="F20" s="901"/>
      <c r="G20" s="202"/>
      <c r="H20" s="202"/>
      <c r="I20" s="202"/>
      <c r="J20" s="202"/>
      <c r="K20" s="202"/>
      <c r="L20" s="202"/>
      <c r="M20" s="202"/>
      <c r="N20" s="202"/>
      <c r="O20" s="202"/>
      <c r="P20" s="202"/>
      <c r="Q20" s="202"/>
      <c r="R20" s="202"/>
      <c r="S20" s="202"/>
    </row>
    <row r="21" spans="1:19">
      <c r="A21" s="883" t="s">
        <v>1349</v>
      </c>
      <c r="B21" s="869"/>
      <c r="C21" s="878"/>
      <c r="D21" s="698"/>
      <c r="E21" s="699"/>
      <c r="F21" s="1162"/>
      <c r="G21" s="202"/>
      <c r="H21" s="202"/>
      <c r="I21" s="202"/>
      <c r="J21" s="202"/>
      <c r="K21" s="202"/>
      <c r="L21" s="202"/>
      <c r="M21" s="202"/>
      <c r="N21" s="202"/>
      <c r="O21" s="202"/>
      <c r="P21" s="202"/>
      <c r="Q21" s="202"/>
      <c r="R21" s="202"/>
      <c r="S21" s="202"/>
    </row>
    <row r="22" spans="1:19">
      <c r="A22" s="692" t="s">
        <v>1229</v>
      </c>
      <c r="B22" s="693">
        <v>722525.91749999998</v>
      </c>
      <c r="C22" s="694">
        <f>+B22</f>
        <v>722525.91749999998</v>
      </c>
      <c r="D22" s="698"/>
      <c r="E22" s="699"/>
      <c r="F22" s="1162"/>
      <c r="G22" s="202"/>
      <c r="H22" s="202"/>
      <c r="I22" s="202"/>
      <c r="J22" s="202"/>
      <c r="K22" s="202"/>
      <c r="L22" s="202"/>
      <c r="M22" s="202"/>
      <c r="N22" s="202"/>
      <c r="O22" s="202"/>
      <c r="P22" s="202"/>
      <c r="Q22" s="202"/>
      <c r="R22" s="202"/>
      <c r="S22" s="202"/>
    </row>
    <row r="23" spans="1:19">
      <c r="A23" s="692" t="s">
        <v>1350</v>
      </c>
      <c r="B23" s="693">
        <v>5934795.3441098016</v>
      </c>
      <c r="C23" s="694">
        <f>+B23/2</f>
        <v>2967397.6720549008</v>
      </c>
      <c r="D23" s="698"/>
      <c r="E23" s="699"/>
      <c r="F23" s="1162"/>
      <c r="G23" s="202"/>
      <c r="H23" s="202"/>
      <c r="I23" s="202"/>
      <c r="J23" s="202"/>
      <c r="K23" s="202"/>
      <c r="L23" s="202"/>
      <c r="M23" s="202"/>
      <c r="N23" s="202"/>
      <c r="O23" s="202"/>
      <c r="P23" s="202"/>
      <c r="Q23" s="202"/>
      <c r="R23" s="202"/>
      <c r="S23" s="202"/>
    </row>
    <row r="24" spans="1:19">
      <c r="A24" s="692" t="s">
        <v>1351</v>
      </c>
      <c r="B24" s="693">
        <v>96284.716210047496</v>
      </c>
      <c r="C24" s="694">
        <f>+B24</f>
        <v>96284.716210047496</v>
      </c>
      <c r="D24" s="698"/>
      <c r="E24" s="699"/>
      <c r="F24" s="1162"/>
      <c r="G24" s="202"/>
      <c r="H24" s="202"/>
      <c r="I24" s="202"/>
      <c r="J24" s="202"/>
      <c r="K24" s="202"/>
      <c r="L24" s="202"/>
      <c r="M24" s="202"/>
      <c r="N24" s="202"/>
      <c r="O24" s="202"/>
      <c r="P24" s="202"/>
      <c r="Q24" s="202"/>
      <c r="R24" s="202"/>
      <c r="S24" s="202"/>
    </row>
    <row r="25" spans="1:19" ht="13.5" thickBot="1">
      <c r="A25" s="697" t="s">
        <v>1230</v>
      </c>
      <c r="B25" s="879">
        <f>SUM(B18:B24)</f>
        <v>100379618.93617055</v>
      </c>
      <c r="C25" s="880">
        <f>SUM(C18:C24)</f>
        <v>97412221.264115646</v>
      </c>
      <c r="D25" s="698"/>
      <c r="E25" s="699"/>
      <c r="F25" s="1162"/>
      <c r="G25" s="202"/>
      <c r="H25" s="202"/>
      <c r="I25" s="202"/>
      <c r="J25" s="202"/>
      <c r="K25" s="202"/>
      <c r="L25" s="202"/>
      <c r="M25" s="202"/>
      <c r="N25" s="202"/>
      <c r="O25" s="202"/>
      <c r="P25" s="202"/>
      <c r="Q25" s="202"/>
      <c r="R25" s="202"/>
      <c r="S25" s="202"/>
    </row>
    <row r="26" spans="1:19" ht="15.75" customHeight="1" thickBot="1">
      <c r="A26" s="688"/>
      <c r="B26" s="689"/>
      <c r="C26" s="689"/>
      <c r="D26" s="698"/>
      <c r="E26" s="699"/>
      <c r="F26" s="1162"/>
      <c r="G26" s="202"/>
      <c r="H26" s="202"/>
      <c r="I26" s="202"/>
      <c r="J26" s="202"/>
      <c r="K26" s="202"/>
      <c r="L26" s="202"/>
      <c r="M26" s="202"/>
      <c r="N26" s="202"/>
      <c r="O26" s="202"/>
      <c r="P26" s="202"/>
      <c r="Q26" s="202"/>
      <c r="R26" s="202"/>
      <c r="S26" s="202"/>
    </row>
    <row r="27" spans="1:19" ht="13.5" thickBot="1">
      <c r="A27" s="884" t="s">
        <v>1231</v>
      </c>
      <c r="B27" s="696"/>
      <c r="C27" s="881">
        <v>5223844.890838</v>
      </c>
      <c r="D27" s="698"/>
      <c r="E27" s="699"/>
      <c r="F27" s="1162"/>
      <c r="G27" s="202"/>
      <c r="H27" s="202"/>
      <c r="I27" s="202"/>
      <c r="J27" s="202"/>
      <c r="K27" s="202"/>
      <c r="L27" s="202"/>
      <c r="M27" s="202"/>
      <c r="N27" s="202"/>
      <c r="O27" s="202"/>
      <c r="P27" s="202"/>
      <c r="Q27" s="202"/>
      <c r="R27" s="202"/>
      <c r="S27" s="202"/>
    </row>
    <row r="28" spans="1:19" ht="13.5" thickBot="1">
      <c r="A28" s="687"/>
      <c r="B28" s="695"/>
      <c r="C28" s="695"/>
      <c r="D28" s="695"/>
      <c r="E28" s="699"/>
      <c r="F28" s="1162"/>
      <c r="G28" s="202"/>
      <c r="H28" s="202"/>
      <c r="I28" s="202"/>
      <c r="J28" s="202"/>
      <c r="K28" s="202"/>
      <c r="L28" s="202"/>
      <c r="M28" s="202"/>
      <c r="N28" s="202"/>
      <c r="O28" s="202"/>
      <c r="P28" s="202"/>
      <c r="Q28" s="202"/>
      <c r="R28" s="202"/>
      <c r="S28" s="202"/>
    </row>
    <row r="29" spans="1:19" ht="15.75" customHeight="1" thickBot="1">
      <c r="A29" s="885" t="s">
        <v>1232</v>
      </c>
      <c r="B29" s="696"/>
      <c r="C29" s="882">
        <f>+C27/C25</f>
        <v>5.3626175679481615E-2</v>
      </c>
      <c r="D29" s="698"/>
      <c r="E29" s="699"/>
      <c r="F29" s="1162"/>
      <c r="G29" s="202"/>
      <c r="H29" s="202"/>
      <c r="I29" s="202"/>
      <c r="J29" s="202"/>
      <c r="K29" s="202"/>
      <c r="L29" s="202"/>
      <c r="M29" s="202"/>
      <c r="N29" s="202"/>
      <c r="O29" s="202"/>
      <c r="P29" s="202"/>
      <c r="Q29" s="202"/>
      <c r="R29" s="202"/>
      <c r="S29" s="202"/>
    </row>
    <row r="30" spans="1:19" ht="15.75" customHeight="1" thickBot="1">
      <c r="A30" s="870"/>
      <c r="B30" s="871"/>
      <c r="C30" s="837"/>
      <c r="D30" s="837"/>
      <c r="E30" s="837"/>
      <c r="F30" s="902"/>
      <c r="G30" s="202"/>
      <c r="H30" s="202"/>
      <c r="I30" s="202"/>
      <c r="J30" s="202"/>
      <c r="K30" s="202"/>
      <c r="L30" s="202"/>
      <c r="M30" s="202"/>
      <c r="N30" s="202"/>
      <c r="O30" s="202"/>
      <c r="P30" s="202"/>
      <c r="Q30" s="202"/>
      <c r="R30" s="202"/>
      <c r="S30" s="202"/>
    </row>
    <row r="31" spans="1:19" s="136" customFormat="1" ht="30" customHeight="1" thickBot="1">
      <c r="A31" s="1671" t="s">
        <v>931</v>
      </c>
      <c r="B31" s="1672"/>
      <c r="C31" s="1673"/>
      <c r="D31" s="1673"/>
      <c r="E31" s="703">
        <v>0</v>
      </c>
      <c r="F31" s="618" t="s">
        <v>935</v>
      </c>
      <c r="G31" s="100"/>
      <c r="H31" s="100"/>
      <c r="I31" s="100"/>
      <c r="J31" s="100"/>
      <c r="K31" s="100"/>
      <c r="L31" s="100"/>
      <c r="M31" s="100"/>
      <c r="N31" s="100"/>
      <c r="O31" s="100"/>
      <c r="P31" s="100"/>
      <c r="Q31" s="100"/>
      <c r="R31" s="100"/>
      <c r="S31" s="100"/>
    </row>
    <row r="32" spans="1:19" ht="30" customHeight="1">
      <c r="A32" s="949" t="s">
        <v>932</v>
      </c>
      <c r="B32" s="1674"/>
      <c r="C32" s="1674"/>
      <c r="D32" s="1674"/>
      <c r="E32" s="1057"/>
      <c r="F32" s="1623" t="s">
        <v>936</v>
      </c>
      <c r="G32" s="202"/>
      <c r="H32" s="202"/>
      <c r="I32" s="202"/>
      <c r="J32" s="202"/>
      <c r="K32" s="202"/>
      <c r="L32" s="202"/>
      <c r="M32" s="202"/>
      <c r="N32" s="202"/>
      <c r="O32" s="202"/>
      <c r="P32" s="202"/>
      <c r="Q32" s="202"/>
      <c r="R32" s="202"/>
      <c r="S32" s="202"/>
    </row>
    <row r="33" spans="1:19" ht="90" customHeight="1" thickBot="1">
      <c r="A33" s="1675" t="s">
        <v>1352</v>
      </c>
      <c r="B33" s="1676"/>
      <c r="C33" s="1676"/>
      <c r="D33" s="1676"/>
      <c r="E33" s="1676"/>
      <c r="F33" s="1624"/>
      <c r="G33" s="202"/>
      <c r="H33" s="202"/>
      <c r="I33" s="202"/>
      <c r="J33" s="202"/>
      <c r="K33" s="202"/>
      <c r="L33" s="202"/>
      <c r="M33" s="202"/>
      <c r="N33" s="202"/>
      <c r="O33" s="202"/>
      <c r="P33" s="202"/>
      <c r="Q33" s="202"/>
      <c r="R33" s="202"/>
      <c r="S33" s="202"/>
    </row>
    <row r="34" spans="1:19" ht="30" customHeight="1">
      <c r="A34" s="949" t="s">
        <v>933</v>
      </c>
      <c r="B34" s="1674"/>
      <c r="C34" s="1674"/>
      <c r="D34" s="1674"/>
      <c r="E34" s="1057"/>
      <c r="F34" s="1623" t="s">
        <v>937</v>
      </c>
      <c r="G34" s="202"/>
      <c r="H34" s="202"/>
      <c r="I34" s="202"/>
      <c r="J34" s="202"/>
      <c r="K34" s="202"/>
      <c r="L34" s="202"/>
      <c r="M34" s="202"/>
      <c r="N34" s="202"/>
      <c r="O34" s="202"/>
      <c r="P34" s="202"/>
      <c r="Q34" s="202"/>
      <c r="R34" s="202"/>
      <c r="S34" s="202"/>
    </row>
    <row r="35" spans="1:19" ht="60" customHeight="1">
      <c r="A35" s="1675" t="s">
        <v>1353</v>
      </c>
      <c r="B35" s="1676"/>
      <c r="C35" s="1676"/>
      <c r="D35" s="1676"/>
      <c r="E35" s="1676"/>
      <c r="F35" s="1624"/>
      <c r="G35" s="202"/>
      <c r="H35" s="202"/>
      <c r="I35" s="202"/>
      <c r="J35" s="202"/>
      <c r="K35" s="202"/>
      <c r="L35" s="202"/>
      <c r="M35" s="202"/>
      <c r="N35" s="202"/>
      <c r="O35" s="202"/>
      <c r="P35" s="202"/>
      <c r="Q35" s="202"/>
      <c r="R35" s="202"/>
      <c r="S35" s="202"/>
    </row>
    <row r="36" spans="1:19">
      <c r="A36" s="202"/>
      <c r="B36" s="202"/>
      <c r="C36" s="202"/>
      <c r="D36" s="202"/>
      <c r="E36" s="202"/>
      <c r="F36" s="202"/>
      <c r="G36" s="202"/>
      <c r="H36" s="202"/>
      <c r="I36" s="202"/>
      <c r="J36" s="202"/>
      <c r="K36" s="202"/>
      <c r="L36" s="202"/>
      <c r="M36" s="202"/>
      <c r="N36" s="202"/>
      <c r="O36" s="202"/>
      <c r="P36" s="202"/>
      <c r="Q36" s="202"/>
      <c r="R36" s="202"/>
      <c r="S36" s="202"/>
    </row>
    <row r="37" spans="1:19">
      <c r="A37" s="202"/>
      <c r="B37" s="202"/>
      <c r="C37" s="202"/>
      <c r="D37" s="202"/>
      <c r="E37" s="202"/>
      <c r="F37" s="202"/>
      <c r="G37" s="202"/>
      <c r="H37" s="202"/>
      <c r="I37" s="202"/>
      <c r="J37" s="202"/>
      <c r="K37" s="202"/>
      <c r="L37" s="202"/>
      <c r="M37" s="202"/>
      <c r="N37" s="202"/>
      <c r="O37" s="202"/>
      <c r="P37" s="202"/>
      <c r="Q37" s="202"/>
      <c r="R37" s="202"/>
      <c r="S37" s="202"/>
    </row>
    <row r="38" spans="1:19">
      <c r="A38" s="202"/>
      <c r="B38" s="202"/>
      <c r="C38" s="202"/>
      <c r="D38" s="202"/>
      <c r="E38" s="202"/>
      <c r="F38" s="202"/>
      <c r="G38" s="202"/>
      <c r="H38" s="202"/>
      <c r="I38" s="202"/>
      <c r="J38" s="202"/>
      <c r="K38" s="202"/>
      <c r="L38" s="202"/>
      <c r="M38" s="202"/>
      <c r="N38" s="202"/>
      <c r="O38" s="202"/>
      <c r="P38" s="202"/>
      <c r="Q38" s="202"/>
      <c r="R38" s="202"/>
      <c r="S38" s="202"/>
    </row>
    <row r="39" spans="1:19">
      <c r="A39" s="202"/>
      <c r="B39" s="202"/>
      <c r="C39" s="202"/>
      <c r="D39" s="202"/>
      <c r="E39" s="202"/>
      <c r="F39" s="202"/>
      <c r="G39" s="202"/>
      <c r="H39" s="202"/>
      <c r="I39" s="202"/>
      <c r="J39" s="202"/>
      <c r="K39" s="202"/>
      <c r="L39" s="202"/>
      <c r="M39" s="202"/>
      <c r="N39" s="202"/>
      <c r="O39" s="202"/>
      <c r="P39" s="202"/>
      <c r="Q39" s="202"/>
      <c r="R39" s="202"/>
      <c r="S39" s="202"/>
    </row>
    <row r="40" spans="1:19">
      <c r="A40" s="202"/>
      <c r="B40" s="202"/>
      <c r="C40" s="202"/>
      <c r="D40" s="202"/>
      <c r="E40" s="202"/>
      <c r="F40" s="202"/>
      <c r="G40" s="202"/>
      <c r="H40" s="202"/>
      <c r="I40" s="202"/>
      <c r="J40" s="202"/>
      <c r="K40" s="202"/>
      <c r="L40" s="202"/>
      <c r="M40" s="202"/>
      <c r="N40" s="202"/>
      <c r="O40" s="202"/>
      <c r="P40" s="202"/>
      <c r="Q40" s="202"/>
      <c r="R40" s="202"/>
      <c r="S40" s="202"/>
    </row>
    <row r="41" spans="1:19">
      <c r="A41" s="202"/>
      <c r="B41" s="202"/>
      <c r="C41" s="202"/>
      <c r="D41" s="202"/>
      <c r="E41" s="202"/>
      <c r="F41" s="202"/>
      <c r="G41" s="202"/>
      <c r="H41" s="202"/>
      <c r="I41" s="202"/>
      <c r="J41" s="202"/>
      <c r="K41" s="202"/>
      <c r="L41" s="202"/>
      <c r="M41" s="202"/>
      <c r="N41" s="202"/>
      <c r="O41" s="202"/>
      <c r="P41" s="202"/>
      <c r="Q41" s="202"/>
      <c r="R41" s="202"/>
      <c r="S41" s="202"/>
    </row>
    <row r="42" spans="1:19">
      <c r="A42" s="202"/>
      <c r="B42" s="202"/>
      <c r="C42" s="202"/>
      <c r="D42" s="202"/>
      <c r="E42" s="202"/>
      <c r="F42" s="202"/>
      <c r="G42" s="202"/>
      <c r="H42" s="202"/>
      <c r="I42" s="202"/>
      <c r="J42" s="202"/>
      <c r="K42" s="202"/>
      <c r="L42" s="202"/>
      <c r="M42" s="202"/>
      <c r="N42" s="202"/>
      <c r="O42" s="202"/>
      <c r="P42" s="202"/>
      <c r="Q42" s="202"/>
      <c r="R42" s="202"/>
      <c r="S42" s="202"/>
    </row>
    <row r="43" spans="1:19">
      <c r="A43" s="202"/>
      <c r="B43" s="202"/>
      <c r="C43" s="202"/>
      <c r="D43" s="202"/>
      <c r="E43" s="202"/>
      <c r="F43" s="202"/>
      <c r="G43" s="202"/>
      <c r="H43" s="202"/>
      <c r="I43" s="202"/>
      <c r="J43" s="202"/>
      <c r="K43" s="202"/>
      <c r="L43" s="202"/>
      <c r="M43" s="202"/>
      <c r="N43" s="202"/>
      <c r="O43" s="202"/>
      <c r="P43" s="202"/>
      <c r="Q43" s="202"/>
      <c r="R43" s="202"/>
      <c r="S43" s="202"/>
    </row>
    <row r="44" spans="1:19">
      <c r="A44" s="202"/>
      <c r="B44" s="202"/>
      <c r="C44" s="202"/>
      <c r="D44" s="202"/>
      <c r="E44" s="202"/>
      <c r="F44" s="202"/>
      <c r="G44" s="202"/>
      <c r="H44" s="202"/>
      <c r="I44" s="202"/>
      <c r="J44" s="202"/>
      <c r="K44" s="202"/>
      <c r="L44" s="202"/>
      <c r="M44" s="202"/>
      <c r="N44" s="202"/>
      <c r="O44" s="202"/>
      <c r="P44" s="202"/>
      <c r="Q44" s="202"/>
      <c r="R44" s="202"/>
      <c r="S44" s="202"/>
    </row>
    <row r="45" spans="1:19">
      <c r="A45" s="202"/>
      <c r="B45" s="202"/>
      <c r="C45" s="202"/>
      <c r="D45" s="202"/>
      <c r="E45" s="202"/>
      <c r="F45" s="202"/>
      <c r="G45" s="202"/>
      <c r="H45" s="202"/>
      <c r="I45" s="202"/>
      <c r="J45" s="202"/>
      <c r="K45" s="202"/>
      <c r="L45" s="202"/>
      <c r="M45" s="202"/>
      <c r="N45" s="202"/>
      <c r="O45" s="202"/>
      <c r="P45" s="202"/>
      <c r="Q45" s="202"/>
      <c r="R45" s="202"/>
      <c r="S45" s="202"/>
    </row>
    <row r="46" spans="1:19">
      <c r="A46" s="202"/>
      <c r="B46" s="202"/>
      <c r="C46" s="202"/>
      <c r="D46" s="202"/>
      <c r="E46" s="202"/>
      <c r="F46" s="202"/>
      <c r="G46" s="202"/>
      <c r="H46" s="202"/>
      <c r="I46" s="202"/>
      <c r="J46" s="202"/>
      <c r="K46" s="202"/>
      <c r="L46" s="202"/>
      <c r="M46" s="202"/>
      <c r="N46" s="202"/>
      <c r="O46" s="202"/>
      <c r="P46" s="202"/>
      <c r="Q46" s="202"/>
      <c r="R46" s="202"/>
      <c r="S46" s="202"/>
    </row>
    <row r="47" spans="1:19">
      <c r="A47" s="202"/>
      <c r="B47" s="202"/>
      <c r="C47" s="202"/>
      <c r="D47" s="202"/>
      <c r="E47" s="202"/>
      <c r="F47" s="202"/>
      <c r="G47" s="202"/>
      <c r="H47" s="202"/>
      <c r="I47" s="202"/>
      <c r="J47" s="202"/>
      <c r="K47" s="202"/>
      <c r="L47" s="202"/>
      <c r="M47" s="202"/>
      <c r="N47" s="202"/>
      <c r="O47" s="202"/>
      <c r="P47" s="202"/>
      <c r="Q47" s="202"/>
      <c r="R47" s="202"/>
      <c r="S47" s="202"/>
    </row>
    <row r="48" spans="1:19">
      <c r="A48" s="202"/>
      <c r="B48" s="202"/>
      <c r="C48" s="202"/>
      <c r="D48" s="202"/>
      <c r="E48" s="202"/>
      <c r="F48" s="202"/>
      <c r="G48" s="202"/>
      <c r="H48" s="202"/>
      <c r="I48" s="202"/>
      <c r="J48" s="202"/>
      <c r="K48" s="202"/>
      <c r="L48" s="202"/>
      <c r="M48" s="202"/>
      <c r="N48" s="202"/>
      <c r="O48" s="202"/>
      <c r="P48" s="202"/>
      <c r="Q48" s="202"/>
      <c r="R48" s="202"/>
      <c r="S48" s="202"/>
    </row>
    <row r="49" spans="1:19">
      <c r="A49" s="202"/>
      <c r="B49" s="202"/>
      <c r="C49" s="202"/>
      <c r="D49" s="202"/>
      <c r="E49" s="202"/>
      <c r="F49" s="202"/>
      <c r="G49" s="202"/>
      <c r="H49" s="202"/>
      <c r="I49" s="202"/>
      <c r="J49" s="202"/>
      <c r="K49" s="202"/>
      <c r="L49" s="202"/>
      <c r="M49" s="202"/>
      <c r="N49" s="202"/>
      <c r="O49" s="202"/>
      <c r="P49" s="202"/>
      <c r="Q49" s="202"/>
      <c r="R49" s="202"/>
      <c r="S49" s="202"/>
    </row>
    <row r="50" spans="1:19">
      <c r="A50" s="202"/>
      <c r="B50" s="202"/>
      <c r="C50" s="202"/>
      <c r="D50" s="202"/>
      <c r="E50" s="202"/>
      <c r="F50" s="202"/>
      <c r="G50" s="202"/>
      <c r="H50" s="202"/>
      <c r="I50" s="202"/>
      <c r="J50" s="202"/>
      <c r="K50" s="202"/>
      <c r="L50" s="202"/>
      <c r="M50" s="202"/>
      <c r="N50" s="202"/>
      <c r="O50" s="202"/>
      <c r="P50" s="202"/>
      <c r="Q50" s="202"/>
      <c r="R50" s="202"/>
      <c r="S50" s="202"/>
    </row>
    <row r="51" spans="1:19">
      <c r="A51" s="202"/>
      <c r="B51" s="202"/>
      <c r="C51" s="202"/>
      <c r="D51" s="202"/>
      <c r="E51" s="202"/>
      <c r="F51" s="202"/>
      <c r="G51" s="202"/>
      <c r="H51" s="202"/>
      <c r="I51" s="202"/>
      <c r="J51" s="202"/>
      <c r="K51" s="202"/>
      <c r="L51" s="202"/>
      <c r="M51" s="202"/>
      <c r="N51" s="202"/>
      <c r="O51" s="202"/>
      <c r="P51" s="202"/>
      <c r="Q51" s="202"/>
      <c r="R51" s="202"/>
      <c r="S51" s="202"/>
    </row>
    <row r="52" spans="1:19">
      <c r="A52" s="202"/>
      <c r="B52" s="202"/>
      <c r="C52" s="202"/>
      <c r="D52" s="202"/>
      <c r="E52" s="202"/>
      <c r="F52" s="202"/>
      <c r="G52" s="202"/>
      <c r="H52" s="202"/>
      <c r="I52" s="202"/>
      <c r="J52" s="202"/>
      <c r="K52" s="202"/>
      <c r="L52" s="202"/>
      <c r="M52" s="202"/>
      <c r="N52" s="202"/>
      <c r="O52" s="202"/>
      <c r="P52" s="202"/>
      <c r="Q52" s="202"/>
      <c r="R52" s="202"/>
      <c r="S52" s="202"/>
    </row>
    <row r="53" spans="1:19">
      <c r="A53" s="202"/>
      <c r="B53" s="202"/>
      <c r="C53" s="202"/>
      <c r="D53" s="202"/>
      <c r="E53" s="202"/>
      <c r="F53" s="202"/>
      <c r="G53" s="202"/>
      <c r="H53" s="202"/>
      <c r="I53" s="202"/>
      <c r="J53" s="202"/>
      <c r="K53" s="202"/>
      <c r="L53" s="202"/>
      <c r="M53" s="202"/>
      <c r="N53" s="202"/>
      <c r="O53" s="202"/>
      <c r="P53" s="202"/>
      <c r="Q53" s="202"/>
      <c r="R53" s="202"/>
      <c r="S53" s="202"/>
    </row>
    <row r="54" spans="1:19">
      <c r="A54" s="202"/>
      <c r="B54" s="202"/>
      <c r="C54" s="202"/>
      <c r="D54" s="202"/>
      <c r="E54" s="202"/>
      <c r="F54" s="202"/>
      <c r="G54" s="202"/>
      <c r="H54" s="202"/>
      <c r="I54" s="202"/>
      <c r="J54" s="202"/>
      <c r="K54" s="202"/>
      <c r="L54" s="202"/>
      <c r="M54" s="202"/>
      <c r="N54" s="202"/>
      <c r="O54" s="202"/>
      <c r="P54" s="202"/>
      <c r="Q54" s="202"/>
      <c r="R54" s="202"/>
      <c r="S54" s="202"/>
    </row>
    <row r="55" spans="1:19">
      <c r="A55" s="202"/>
      <c r="B55" s="202"/>
      <c r="C55" s="202"/>
      <c r="D55" s="202"/>
      <c r="E55" s="202"/>
      <c r="F55" s="202"/>
      <c r="G55" s="202"/>
      <c r="H55" s="202"/>
      <c r="I55" s="202"/>
      <c r="J55" s="202"/>
      <c r="K55" s="202"/>
      <c r="L55" s="202"/>
      <c r="M55" s="202"/>
      <c r="N55" s="202"/>
      <c r="O55" s="202"/>
      <c r="P55" s="202"/>
      <c r="Q55" s="202"/>
      <c r="R55" s="202"/>
      <c r="S55" s="202"/>
    </row>
    <row r="56" spans="1:19">
      <c r="A56" s="202"/>
      <c r="B56" s="202"/>
      <c r="C56" s="202"/>
      <c r="D56" s="202"/>
      <c r="E56" s="202"/>
      <c r="F56" s="202"/>
      <c r="G56" s="202"/>
      <c r="H56" s="202"/>
      <c r="I56" s="202"/>
      <c r="J56" s="202"/>
      <c r="K56" s="202"/>
      <c r="L56" s="202"/>
      <c r="M56" s="202"/>
      <c r="N56" s="202"/>
      <c r="O56" s="202"/>
      <c r="P56" s="202"/>
      <c r="Q56" s="202"/>
      <c r="R56" s="202"/>
      <c r="S56" s="202"/>
    </row>
    <row r="57" spans="1:19">
      <c r="A57" s="202"/>
      <c r="B57" s="202"/>
      <c r="C57" s="202"/>
      <c r="D57" s="202"/>
      <c r="E57" s="202"/>
      <c r="F57" s="202"/>
      <c r="G57" s="202"/>
      <c r="H57" s="202"/>
      <c r="I57" s="202"/>
      <c r="J57" s="202"/>
      <c r="K57" s="202"/>
      <c r="L57" s="202"/>
      <c r="M57" s="202"/>
      <c r="N57" s="202"/>
      <c r="O57" s="202"/>
      <c r="P57" s="202"/>
      <c r="Q57" s="202"/>
      <c r="R57" s="202"/>
      <c r="S57" s="202"/>
    </row>
    <row r="58" spans="1:19">
      <c r="A58" s="202"/>
      <c r="B58" s="202"/>
      <c r="C58" s="202"/>
      <c r="D58" s="202"/>
      <c r="E58" s="202"/>
      <c r="F58" s="202"/>
      <c r="G58" s="202"/>
      <c r="H58" s="202"/>
      <c r="I58" s="202"/>
      <c r="J58" s="202"/>
      <c r="K58" s="202"/>
      <c r="L58" s="202"/>
      <c r="M58" s="202"/>
      <c r="N58" s="202"/>
      <c r="O58" s="202"/>
      <c r="P58" s="202"/>
      <c r="Q58" s="202"/>
      <c r="R58" s="202"/>
      <c r="S58" s="202"/>
    </row>
    <row r="59" spans="1:19">
      <c r="A59" s="202"/>
      <c r="B59" s="202"/>
      <c r="C59" s="202"/>
      <c r="D59" s="202"/>
      <c r="E59" s="202"/>
      <c r="F59" s="202"/>
      <c r="G59" s="202"/>
      <c r="H59" s="202"/>
      <c r="I59" s="202"/>
      <c r="J59" s="202"/>
      <c r="K59" s="202"/>
      <c r="L59" s="202"/>
      <c r="M59" s="202"/>
      <c r="N59" s="202"/>
      <c r="O59" s="202"/>
      <c r="P59" s="202"/>
      <c r="Q59" s="202"/>
      <c r="R59" s="202"/>
      <c r="S59" s="202"/>
    </row>
    <row r="60" spans="1:19">
      <c r="A60" s="202"/>
      <c r="B60" s="202"/>
      <c r="C60" s="202"/>
      <c r="D60" s="202"/>
      <c r="E60" s="202"/>
      <c r="F60" s="202"/>
      <c r="G60" s="202"/>
      <c r="H60" s="202"/>
      <c r="I60" s="202"/>
      <c r="J60" s="202"/>
      <c r="K60" s="202"/>
      <c r="L60" s="202"/>
      <c r="M60" s="202"/>
      <c r="N60" s="202"/>
      <c r="O60" s="202"/>
      <c r="P60" s="202"/>
      <c r="Q60" s="202"/>
      <c r="R60" s="202"/>
      <c r="S60" s="202"/>
    </row>
    <row r="61" spans="1:19">
      <c r="A61" s="202"/>
      <c r="B61" s="202"/>
      <c r="C61" s="202"/>
      <c r="D61" s="202"/>
      <c r="E61" s="202"/>
      <c r="F61" s="202"/>
      <c r="G61" s="202"/>
      <c r="H61" s="202"/>
      <c r="I61" s="202"/>
      <c r="J61" s="202"/>
      <c r="K61" s="202"/>
      <c r="L61" s="202"/>
      <c r="M61" s="202"/>
      <c r="N61" s="202"/>
      <c r="O61" s="202"/>
      <c r="P61" s="202"/>
      <c r="Q61" s="202"/>
      <c r="R61" s="202"/>
      <c r="S61" s="202"/>
    </row>
    <row r="62" spans="1:19">
      <c r="A62" s="202"/>
      <c r="B62" s="202"/>
      <c r="C62" s="202"/>
      <c r="D62" s="202"/>
      <c r="E62" s="202"/>
      <c r="F62" s="202"/>
      <c r="G62" s="202"/>
      <c r="H62" s="202"/>
      <c r="I62" s="202"/>
      <c r="J62" s="202"/>
      <c r="K62" s="202"/>
      <c r="L62" s="202"/>
      <c r="M62" s="202"/>
      <c r="N62" s="202"/>
      <c r="O62" s="202"/>
      <c r="P62" s="202"/>
      <c r="Q62" s="202"/>
      <c r="R62" s="202"/>
      <c r="S62" s="202"/>
    </row>
    <row r="63" spans="1:19">
      <c r="A63" s="202"/>
      <c r="B63" s="202"/>
      <c r="C63" s="202"/>
      <c r="D63" s="202"/>
      <c r="E63" s="202"/>
      <c r="F63" s="202"/>
      <c r="G63" s="202"/>
      <c r="H63" s="202"/>
      <c r="I63" s="202"/>
      <c r="J63" s="202"/>
      <c r="K63" s="202"/>
      <c r="L63" s="202"/>
      <c r="M63" s="202"/>
      <c r="N63" s="202"/>
      <c r="O63" s="202"/>
      <c r="P63" s="202"/>
      <c r="Q63" s="202"/>
      <c r="R63" s="202"/>
      <c r="S63" s="202"/>
    </row>
    <row r="64" spans="1:19">
      <c r="A64" s="202"/>
      <c r="B64" s="202"/>
      <c r="C64" s="202"/>
      <c r="D64" s="202"/>
      <c r="E64" s="202"/>
      <c r="F64" s="202"/>
      <c r="G64" s="202"/>
      <c r="H64" s="202"/>
      <c r="I64" s="202"/>
      <c r="J64" s="202"/>
      <c r="K64" s="202"/>
      <c r="L64" s="202"/>
      <c r="M64" s="202"/>
      <c r="N64" s="202"/>
      <c r="O64" s="202"/>
      <c r="P64" s="202"/>
      <c r="Q64" s="202"/>
      <c r="R64" s="202"/>
      <c r="S64" s="202"/>
    </row>
    <row r="65" spans="1:19">
      <c r="A65" s="202"/>
      <c r="B65" s="202"/>
      <c r="C65" s="202"/>
      <c r="D65" s="202"/>
      <c r="E65" s="202"/>
      <c r="F65" s="202"/>
      <c r="G65" s="202"/>
      <c r="H65" s="202"/>
      <c r="I65" s="202"/>
      <c r="J65" s="202"/>
      <c r="K65" s="202"/>
      <c r="L65" s="202"/>
      <c r="M65" s="202"/>
      <c r="N65" s="202"/>
      <c r="O65" s="202"/>
      <c r="P65" s="202"/>
      <c r="Q65" s="202"/>
      <c r="R65" s="202"/>
      <c r="S65" s="202"/>
    </row>
    <row r="66" spans="1:19">
      <c r="A66" s="202"/>
      <c r="B66" s="202"/>
      <c r="C66" s="202"/>
      <c r="D66" s="202"/>
      <c r="E66" s="202"/>
      <c r="F66" s="202"/>
      <c r="G66" s="202"/>
      <c r="H66" s="202"/>
      <c r="I66" s="202"/>
      <c r="J66" s="202"/>
      <c r="K66" s="202"/>
      <c r="L66" s="202"/>
      <c r="M66" s="202"/>
      <c r="N66" s="202"/>
      <c r="O66" s="202"/>
      <c r="P66" s="202"/>
      <c r="Q66" s="202"/>
      <c r="R66" s="202"/>
      <c r="S66" s="202"/>
    </row>
    <row r="67" spans="1:19">
      <c r="A67" s="202"/>
      <c r="B67" s="202"/>
      <c r="C67" s="202"/>
      <c r="D67" s="202"/>
      <c r="E67" s="202"/>
      <c r="F67" s="202"/>
      <c r="G67" s="202"/>
      <c r="H67" s="202"/>
      <c r="I67" s="202"/>
      <c r="J67" s="202"/>
      <c r="K67" s="202"/>
      <c r="L67" s="202"/>
      <c r="M67" s="202"/>
      <c r="N67" s="202"/>
      <c r="O67" s="202"/>
      <c r="P67" s="202"/>
      <c r="Q67" s="202"/>
      <c r="R67" s="202"/>
      <c r="S67" s="202"/>
    </row>
    <row r="68" spans="1:19">
      <c r="A68" s="202"/>
      <c r="B68" s="202"/>
      <c r="C68" s="202"/>
      <c r="D68" s="202"/>
      <c r="E68" s="202"/>
      <c r="F68" s="202"/>
      <c r="G68" s="202"/>
      <c r="H68" s="202"/>
      <c r="I68" s="202"/>
      <c r="J68" s="202"/>
      <c r="K68" s="202"/>
      <c r="L68" s="202"/>
      <c r="M68" s="202"/>
      <c r="N68" s="202"/>
      <c r="O68" s="202"/>
      <c r="P68" s="202"/>
      <c r="Q68" s="202"/>
      <c r="R68" s="202"/>
      <c r="S68" s="202"/>
    </row>
    <row r="69" spans="1:19">
      <c r="A69" s="202"/>
      <c r="B69" s="202"/>
      <c r="C69" s="202"/>
      <c r="D69" s="202"/>
      <c r="E69" s="202"/>
      <c r="F69" s="202"/>
      <c r="G69" s="202"/>
      <c r="H69" s="202"/>
      <c r="I69" s="202"/>
      <c r="J69" s="202"/>
      <c r="K69" s="202"/>
      <c r="L69" s="202"/>
      <c r="M69" s="202"/>
      <c r="N69" s="202"/>
      <c r="O69" s="202"/>
      <c r="P69" s="202"/>
      <c r="Q69" s="202"/>
      <c r="R69" s="202"/>
      <c r="S69" s="202"/>
    </row>
    <row r="70" spans="1:19">
      <c r="A70" s="202"/>
      <c r="B70" s="202"/>
      <c r="C70" s="202"/>
      <c r="D70" s="202"/>
      <c r="E70" s="202"/>
      <c r="F70" s="202"/>
      <c r="G70" s="202"/>
      <c r="H70" s="202"/>
      <c r="I70" s="202"/>
      <c r="J70" s="202"/>
      <c r="K70" s="202"/>
      <c r="L70" s="202"/>
      <c r="M70" s="202"/>
      <c r="N70" s="202"/>
      <c r="O70" s="202"/>
      <c r="P70" s="202"/>
      <c r="Q70" s="202"/>
      <c r="R70" s="202"/>
      <c r="S70" s="202"/>
    </row>
    <row r="71" spans="1:19">
      <c r="A71" s="202"/>
      <c r="B71" s="202"/>
      <c r="C71" s="202"/>
      <c r="D71" s="202"/>
      <c r="E71" s="202"/>
      <c r="F71" s="202"/>
      <c r="G71" s="202"/>
      <c r="H71" s="202"/>
      <c r="I71" s="202"/>
      <c r="J71" s="202"/>
      <c r="K71" s="202"/>
      <c r="L71" s="202"/>
      <c r="M71" s="202"/>
      <c r="N71" s="202"/>
      <c r="O71" s="202"/>
      <c r="P71" s="202"/>
      <c r="Q71" s="202"/>
      <c r="R71" s="202"/>
      <c r="S71" s="202"/>
    </row>
  </sheetData>
  <mergeCells count="20">
    <mergeCell ref="A1:E1"/>
    <mergeCell ref="A2:E2"/>
    <mergeCell ref="A5:E6"/>
    <mergeCell ref="A3:F3"/>
    <mergeCell ref="A9:E9"/>
    <mergeCell ref="A14:E14"/>
    <mergeCell ref="A4:F4"/>
    <mergeCell ref="A8:E8"/>
    <mergeCell ref="F14:F30"/>
    <mergeCell ref="F8:F12"/>
    <mergeCell ref="F5:F6"/>
    <mergeCell ref="A7:B7"/>
    <mergeCell ref="A10:E10"/>
    <mergeCell ref="A31:D31"/>
    <mergeCell ref="F34:F35"/>
    <mergeCell ref="A32:E32"/>
    <mergeCell ref="F32:F33"/>
    <mergeCell ref="A33:E33"/>
    <mergeCell ref="A34:E34"/>
    <mergeCell ref="A35:E35"/>
  </mergeCells>
  <phoneticPr fontId="10" type="noConversion"/>
  <hyperlinks>
    <hyperlink ref="A3" r:id="rId1" display="Implementing Technical Standards (ITS) on disclosure for leverage ratio"/>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E25"/>
  <sheetViews>
    <sheetView showGridLines="0" zoomScale="80" zoomScaleNormal="80" workbookViewId="0">
      <pane xSplit="3" ySplit="6" topLeftCell="D7" activePane="bottomRight" state="frozen"/>
      <selection sqref="A1:D1"/>
      <selection pane="topRight" sqref="A1:D1"/>
      <selection pane="bottomLeft" sqref="A1:D1"/>
      <selection pane="bottomRight" sqref="A1:D1"/>
    </sheetView>
  </sheetViews>
  <sheetFormatPr defaultRowHeight="15"/>
  <cols>
    <col min="1" max="3" width="40.7109375" customWidth="1"/>
    <col min="4" max="4" width="14.42578125" customWidth="1"/>
    <col min="6" max="6" width="9.140625" customWidth="1"/>
  </cols>
  <sheetData>
    <row r="1" spans="1:5">
      <c r="A1" s="915" t="s">
        <v>717</v>
      </c>
      <c r="B1" s="915"/>
      <c r="C1" s="915"/>
      <c r="D1" s="915"/>
      <c r="E1" s="161"/>
    </row>
    <row r="2" spans="1:5">
      <c r="A2" s="915" t="s">
        <v>246</v>
      </c>
      <c r="B2" s="915"/>
      <c r="C2" s="915"/>
      <c r="D2" s="240"/>
      <c r="E2" s="161"/>
    </row>
    <row r="3" spans="1:5" ht="15.75" thickBot="1">
      <c r="A3" s="916"/>
      <c r="B3" s="916"/>
      <c r="C3" s="916"/>
      <c r="D3" s="916"/>
    </row>
    <row r="4" spans="1:5">
      <c r="A4" s="917" t="s">
        <v>191</v>
      </c>
      <c r="B4" s="918"/>
      <c r="C4" s="918"/>
      <c r="D4" s="923" t="s">
        <v>1042</v>
      </c>
    </row>
    <row r="5" spans="1:5" ht="15.75" thickBot="1">
      <c r="A5" s="934"/>
      <c r="B5" s="935"/>
      <c r="C5" s="935"/>
      <c r="D5" s="936"/>
    </row>
    <row r="6" spans="1:5" ht="15.75" thickBot="1">
      <c r="A6" s="248" t="str">
        <f>Obsah!A3</f>
        <v>Informace platné k datu</v>
      </c>
      <c r="B6" s="249"/>
      <c r="C6" s="250" t="str">
        <f>Obsah!C3</f>
        <v>(31/12/2015)</v>
      </c>
      <c r="D6" s="251"/>
    </row>
    <row r="7" spans="1:5" ht="39.950000000000003" customHeight="1">
      <c r="A7" s="940" t="s">
        <v>195</v>
      </c>
      <c r="B7" s="941"/>
      <c r="C7" s="941"/>
      <c r="D7" s="900" t="s">
        <v>196</v>
      </c>
    </row>
    <row r="8" spans="1:5" ht="15" customHeight="1">
      <c r="A8" s="942" t="s">
        <v>1137</v>
      </c>
      <c r="B8" s="943"/>
      <c r="C8" s="840">
        <v>5</v>
      </c>
      <c r="D8" s="901"/>
    </row>
    <row r="9" spans="1:5" ht="15" customHeight="1" thickBot="1">
      <c r="A9" s="938" t="s">
        <v>1138</v>
      </c>
      <c r="B9" s="939"/>
      <c r="C9" s="841">
        <v>6</v>
      </c>
      <c r="D9" s="937"/>
    </row>
    <row r="10" spans="1:5" ht="39.950000000000003" customHeight="1">
      <c r="A10" s="932" t="s">
        <v>192</v>
      </c>
      <c r="B10" s="933"/>
      <c r="C10" s="933"/>
      <c r="D10" s="901" t="s">
        <v>197</v>
      </c>
    </row>
    <row r="11" spans="1:5" ht="15" customHeight="1">
      <c r="A11" s="952" t="s">
        <v>1139</v>
      </c>
      <c r="B11" s="953"/>
      <c r="C11" s="954"/>
      <c r="D11" s="901"/>
    </row>
    <row r="12" spans="1:5">
      <c r="A12" s="955"/>
      <c r="B12" s="956"/>
      <c r="C12" s="957"/>
      <c r="D12" s="901"/>
    </row>
    <row r="13" spans="1:5">
      <c r="A13" s="955"/>
      <c r="B13" s="956"/>
      <c r="C13" s="957"/>
      <c r="D13" s="901"/>
    </row>
    <row r="14" spans="1:5">
      <c r="A14" s="955"/>
      <c r="B14" s="956"/>
      <c r="C14" s="957"/>
      <c r="D14" s="901"/>
    </row>
    <row r="15" spans="1:5" ht="15.75" thickBot="1">
      <c r="A15" s="958"/>
      <c r="B15" s="959"/>
      <c r="C15" s="960"/>
      <c r="D15" s="937"/>
    </row>
    <row r="16" spans="1:5" ht="39.950000000000003" customHeight="1">
      <c r="A16" s="949" t="s">
        <v>200</v>
      </c>
      <c r="B16" s="950"/>
      <c r="C16" s="951"/>
      <c r="D16" s="900" t="s">
        <v>201</v>
      </c>
    </row>
    <row r="17" spans="1:4" ht="21.75" customHeight="1">
      <c r="A17" s="952" t="s">
        <v>1140</v>
      </c>
      <c r="B17" s="953"/>
      <c r="C17" s="954"/>
      <c r="D17" s="901"/>
    </row>
    <row r="18" spans="1:4" ht="21.75" customHeight="1">
      <c r="A18" s="955"/>
      <c r="B18" s="956"/>
      <c r="C18" s="957"/>
      <c r="D18" s="901"/>
    </row>
    <row r="19" spans="1:4" ht="21.75" customHeight="1">
      <c r="A19" s="955"/>
      <c r="B19" s="956"/>
      <c r="C19" s="957"/>
      <c r="D19" s="901"/>
    </row>
    <row r="20" spans="1:4" ht="21.75" customHeight="1">
      <c r="A20" s="955"/>
      <c r="B20" s="956"/>
      <c r="C20" s="957"/>
      <c r="D20" s="901"/>
    </row>
    <row r="21" spans="1:4" ht="21.75" customHeight="1" thickBot="1">
      <c r="A21" s="958"/>
      <c r="B21" s="959"/>
      <c r="C21" s="960"/>
      <c r="D21" s="937"/>
    </row>
    <row r="22" spans="1:4" ht="39.950000000000003" customHeight="1">
      <c r="A22" s="628" t="s">
        <v>954</v>
      </c>
      <c r="B22" s="941" t="s">
        <v>194</v>
      </c>
      <c r="C22" s="948"/>
      <c r="D22" s="900" t="s">
        <v>198</v>
      </c>
    </row>
    <row r="23" spans="1:4" ht="15.75" thickBot="1">
      <c r="A23" s="623" t="s">
        <v>1061</v>
      </c>
      <c r="B23" s="944" t="s">
        <v>1282</v>
      </c>
      <c r="C23" s="945"/>
      <c r="D23" s="937"/>
    </row>
    <row r="24" spans="1:4" ht="39.950000000000003" customHeight="1">
      <c r="A24" s="946" t="s">
        <v>193</v>
      </c>
      <c r="B24" s="947"/>
      <c r="C24" s="947"/>
      <c r="D24" s="900" t="s">
        <v>199</v>
      </c>
    </row>
    <row r="25" spans="1:4" ht="120" customHeight="1" thickBot="1">
      <c r="A25" s="625" t="s">
        <v>1283</v>
      </c>
      <c r="B25" s="626" t="s">
        <v>1284</v>
      </c>
      <c r="C25" s="627" t="s">
        <v>1285</v>
      </c>
      <c r="D25" s="937"/>
    </row>
  </sheetData>
  <mergeCells count="20">
    <mergeCell ref="D24:D25"/>
    <mergeCell ref="D22:D23"/>
    <mergeCell ref="D10:D15"/>
    <mergeCell ref="D16:D21"/>
    <mergeCell ref="B23:C23"/>
    <mergeCell ref="A24:C24"/>
    <mergeCell ref="B22:C22"/>
    <mergeCell ref="A16:C16"/>
    <mergeCell ref="A17:C21"/>
    <mergeCell ref="A11:C15"/>
    <mergeCell ref="A1:D1"/>
    <mergeCell ref="A10:C10"/>
    <mergeCell ref="A2:C2"/>
    <mergeCell ref="A3:D3"/>
    <mergeCell ref="A4:C5"/>
    <mergeCell ref="D4:D5"/>
    <mergeCell ref="D7:D9"/>
    <mergeCell ref="A9:B9"/>
    <mergeCell ref="A7:C7"/>
    <mergeCell ref="A8:B8"/>
  </mergeCells>
  <phoneticPr fontId="10" type="noConversion"/>
  <pageMargins left="0.7" right="0.7" top="0.78740157499999996" bottom="0.78740157499999996" header="0.3" footer="0.3"/>
  <pageSetup paperSize="9" scale="72" orientation="portrait" r:id="rId1"/>
  <colBreaks count="1" manualBreakCount="1">
    <brk id="3" max="73"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2"/>
  </sheetPr>
  <dimension ref="A1:H391"/>
  <sheetViews>
    <sheetView showGridLines="0" zoomScale="80" zoomScaleNormal="80" workbookViewId="0">
      <pane xSplit="6" ySplit="6" topLeftCell="G7" activePane="bottomRight" state="frozen"/>
      <selection sqref="A1:D1"/>
      <selection pane="topRight" sqref="A1:D1"/>
      <selection pane="bottomLeft" sqref="A1:D1"/>
      <selection pane="bottomRight" sqref="A1:C1"/>
    </sheetView>
  </sheetViews>
  <sheetFormatPr defaultRowHeight="15" outlineLevelRow="2"/>
  <cols>
    <col min="1" max="1" width="32.42578125" customWidth="1"/>
    <col min="2" max="3" width="16.7109375" customWidth="1"/>
    <col min="4" max="5" width="30.7109375" customWidth="1"/>
    <col min="6" max="6" width="20.7109375" customWidth="1"/>
    <col min="7" max="7" width="35.7109375" customWidth="1"/>
    <col min="8" max="8" width="17" customWidth="1"/>
  </cols>
  <sheetData>
    <row r="1" spans="1:8">
      <c r="A1" s="915" t="s">
        <v>770</v>
      </c>
      <c r="B1" s="915"/>
      <c r="C1" s="915"/>
      <c r="D1" s="241"/>
      <c r="E1" s="241"/>
      <c r="F1" s="243"/>
      <c r="G1" s="200"/>
      <c r="H1" s="200"/>
    </row>
    <row r="2" spans="1:8">
      <c r="A2" s="915" t="s">
        <v>782</v>
      </c>
      <c r="B2" s="915"/>
      <c r="C2" s="915"/>
      <c r="D2" s="241"/>
      <c r="E2" s="241"/>
      <c r="F2" s="243"/>
      <c r="G2" s="200"/>
      <c r="H2" s="200"/>
    </row>
    <row r="3" spans="1:8" ht="15.75" thickBot="1">
      <c r="A3" s="1440"/>
      <c r="B3" s="1440"/>
      <c r="C3" s="1440"/>
      <c r="D3" s="1440"/>
      <c r="E3" s="1440"/>
      <c r="F3" s="1440"/>
      <c r="G3" s="192"/>
      <c r="H3" s="161"/>
    </row>
    <row r="4" spans="1:8">
      <c r="A4" s="917" t="s">
        <v>867</v>
      </c>
      <c r="B4" s="918"/>
      <c r="C4" s="918"/>
      <c r="D4" s="918"/>
      <c r="E4" s="918"/>
      <c r="F4" s="923" t="s">
        <v>1042</v>
      </c>
    </row>
    <row r="5" spans="1:8" ht="15.75" thickBot="1">
      <c r="A5" s="920"/>
      <c r="B5" s="921"/>
      <c r="C5" s="921"/>
      <c r="D5" s="921"/>
      <c r="E5" s="921"/>
      <c r="F5" s="936"/>
    </row>
    <row r="6" spans="1:8" ht="15.75" thickBot="1">
      <c r="A6" s="1738" t="str">
        <f>Obsah!A3</f>
        <v>Informace platné k datu</v>
      </c>
      <c r="B6" s="1739"/>
      <c r="C6" s="280" t="str">
        <f>Obsah!C3</f>
        <v>(31/12/2015)</v>
      </c>
      <c r="D6" s="281"/>
      <c r="E6" s="281"/>
      <c r="F6" s="282"/>
    </row>
    <row r="7" spans="1:8" ht="30" customHeight="1">
      <c r="A7" s="949" t="s">
        <v>868</v>
      </c>
      <c r="B7" s="950"/>
      <c r="C7" s="950"/>
      <c r="D7" s="950"/>
      <c r="E7" s="951"/>
      <c r="F7" s="1740" t="s">
        <v>881</v>
      </c>
      <c r="G7" s="186"/>
    </row>
    <row r="8" spans="1:8" ht="15.75" thickBot="1">
      <c r="A8" s="372"/>
      <c r="B8" s="373"/>
      <c r="C8" s="373"/>
      <c r="D8" s="373"/>
      <c r="E8" s="374"/>
      <c r="F8" s="1741"/>
      <c r="G8" s="186"/>
    </row>
    <row r="9" spans="1:8" hidden="1" outlineLevel="1">
      <c r="A9" s="363"/>
      <c r="B9" s="364"/>
      <c r="C9" s="364"/>
      <c r="D9" s="364"/>
      <c r="E9" s="365"/>
      <c r="F9" s="1693" t="s">
        <v>881</v>
      </c>
      <c r="G9" s="186"/>
    </row>
    <row r="10" spans="1:8" hidden="1" outlineLevel="1">
      <c r="A10" s="366"/>
      <c r="B10" s="367"/>
      <c r="C10" s="367"/>
      <c r="D10" s="367"/>
      <c r="E10" s="368"/>
      <c r="F10" s="1693"/>
      <c r="G10" s="186"/>
    </row>
    <row r="11" spans="1:8" hidden="1" outlineLevel="1">
      <c r="A11" s="366"/>
      <c r="B11" s="367"/>
      <c r="C11" s="367"/>
      <c r="D11" s="367"/>
      <c r="E11" s="368"/>
      <c r="F11" s="1693"/>
      <c r="G11" s="186"/>
    </row>
    <row r="12" spans="1:8" hidden="1" outlineLevel="1">
      <c r="A12" s="366"/>
      <c r="B12" s="367"/>
      <c r="C12" s="367"/>
      <c r="D12" s="367"/>
      <c r="E12" s="368"/>
      <c r="F12" s="1693"/>
      <c r="G12" s="186"/>
    </row>
    <row r="13" spans="1:8" hidden="1" outlineLevel="1">
      <c r="A13" s="366"/>
      <c r="B13" s="367"/>
      <c r="C13" s="367"/>
      <c r="D13" s="367"/>
      <c r="E13" s="368"/>
      <c r="F13" s="1693"/>
      <c r="G13" s="186"/>
    </row>
    <row r="14" spans="1:8" hidden="1" outlineLevel="1">
      <c r="A14" s="366"/>
      <c r="B14" s="367"/>
      <c r="C14" s="367"/>
      <c r="D14" s="367"/>
      <c r="E14" s="368"/>
      <c r="F14" s="1693"/>
      <c r="G14" s="186"/>
    </row>
    <row r="15" spans="1:8" hidden="1" outlineLevel="1">
      <c r="A15" s="366"/>
      <c r="B15" s="367"/>
      <c r="C15" s="367"/>
      <c r="D15" s="367"/>
      <c r="E15" s="368"/>
      <c r="F15" s="1693"/>
      <c r="G15" s="186"/>
    </row>
    <row r="16" spans="1:8" hidden="1" outlineLevel="1">
      <c r="A16" s="366"/>
      <c r="B16" s="367"/>
      <c r="C16" s="367"/>
      <c r="D16" s="367"/>
      <c r="E16" s="368"/>
      <c r="F16" s="1693"/>
      <c r="G16" s="186"/>
    </row>
    <row r="17" spans="1:7" hidden="1" outlineLevel="1">
      <c r="A17" s="366"/>
      <c r="B17" s="367"/>
      <c r="C17" s="367"/>
      <c r="D17" s="367"/>
      <c r="E17" s="368"/>
      <c r="F17" s="1693"/>
      <c r="G17" s="186"/>
    </row>
    <row r="18" spans="1:7" ht="15.75" hidden="1" outlineLevel="1" thickBot="1">
      <c r="A18" s="369"/>
      <c r="B18" s="370"/>
      <c r="C18" s="370"/>
      <c r="D18" s="370"/>
      <c r="E18" s="371"/>
      <c r="F18" s="1737"/>
      <c r="G18" s="186"/>
    </row>
    <row r="19" spans="1:7" ht="30" customHeight="1" collapsed="1">
      <c r="A19" s="949" t="s">
        <v>869</v>
      </c>
      <c r="B19" s="950"/>
      <c r="C19" s="950"/>
      <c r="D19" s="950"/>
      <c r="E19" s="951"/>
      <c r="F19" s="1692" t="s">
        <v>882</v>
      </c>
      <c r="G19" s="186"/>
    </row>
    <row r="20" spans="1:7" ht="15.75" thickBot="1">
      <c r="A20" s="372"/>
      <c r="B20" s="373"/>
      <c r="C20" s="373"/>
      <c r="D20" s="373"/>
      <c r="E20" s="374"/>
      <c r="F20" s="1693"/>
      <c r="G20" s="186"/>
    </row>
    <row r="21" spans="1:7" hidden="1" outlineLevel="1">
      <c r="A21" s="363"/>
      <c r="B21" s="364"/>
      <c r="C21" s="364"/>
      <c r="D21" s="364"/>
      <c r="E21" s="365"/>
      <c r="F21" s="1693" t="s">
        <v>883</v>
      </c>
      <c r="G21" s="186"/>
    </row>
    <row r="22" spans="1:7" hidden="1" outlineLevel="1">
      <c r="A22" s="366"/>
      <c r="B22" s="367"/>
      <c r="C22" s="367"/>
      <c r="D22" s="367"/>
      <c r="E22" s="368"/>
      <c r="F22" s="1693"/>
      <c r="G22" s="186"/>
    </row>
    <row r="23" spans="1:7" hidden="1" outlineLevel="1">
      <c r="A23" s="366"/>
      <c r="B23" s="367"/>
      <c r="C23" s="367"/>
      <c r="D23" s="367"/>
      <c r="E23" s="368"/>
      <c r="F23" s="1693"/>
      <c r="G23" s="186"/>
    </row>
    <row r="24" spans="1:7" hidden="1" outlineLevel="1">
      <c r="A24" s="366"/>
      <c r="B24" s="367"/>
      <c r="C24" s="367"/>
      <c r="D24" s="367"/>
      <c r="E24" s="368"/>
      <c r="F24" s="1693"/>
      <c r="G24" s="186"/>
    </row>
    <row r="25" spans="1:7" hidden="1" outlineLevel="1">
      <c r="A25" s="366"/>
      <c r="B25" s="367"/>
      <c r="C25" s="367"/>
      <c r="D25" s="367"/>
      <c r="E25" s="368"/>
      <c r="F25" s="1693"/>
      <c r="G25" s="186"/>
    </row>
    <row r="26" spans="1:7" hidden="1" outlineLevel="1">
      <c r="A26" s="366"/>
      <c r="B26" s="367"/>
      <c r="C26" s="367"/>
      <c r="D26" s="367"/>
      <c r="E26" s="368"/>
      <c r="F26" s="1693"/>
      <c r="G26" s="186"/>
    </row>
    <row r="27" spans="1:7" hidden="1" outlineLevel="1">
      <c r="A27" s="366"/>
      <c r="B27" s="367"/>
      <c r="C27" s="367"/>
      <c r="D27" s="367"/>
      <c r="E27" s="368"/>
      <c r="F27" s="1693"/>
      <c r="G27" s="186"/>
    </row>
    <row r="28" spans="1:7" hidden="1" outlineLevel="1">
      <c r="A28" s="366"/>
      <c r="B28" s="367"/>
      <c r="C28" s="367"/>
      <c r="D28" s="367"/>
      <c r="E28" s="368"/>
      <c r="F28" s="1693"/>
      <c r="G28" s="186"/>
    </row>
    <row r="29" spans="1:7" hidden="1" outlineLevel="1">
      <c r="A29" s="366"/>
      <c r="B29" s="367"/>
      <c r="C29" s="367"/>
      <c r="D29" s="367"/>
      <c r="E29" s="368"/>
      <c r="F29" s="1693"/>
      <c r="G29" s="186"/>
    </row>
    <row r="30" spans="1:7" ht="15.75" hidden="1" outlineLevel="1" thickBot="1">
      <c r="A30" s="369"/>
      <c r="B30" s="370"/>
      <c r="C30" s="370"/>
      <c r="D30" s="370"/>
      <c r="E30" s="371"/>
      <c r="F30" s="1694"/>
      <c r="G30" s="186"/>
    </row>
    <row r="31" spans="1:7" ht="30" customHeight="1" collapsed="1">
      <c r="A31" s="949" t="s">
        <v>871</v>
      </c>
      <c r="B31" s="950"/>
      <c r="C31" s="950"/>
      <c r="D31" s="950"/>
      <c r="E31" s="951"/>
      <c r="F31" s="1692" t="s">
        <v>884</v>
      </c>
      <c r="G31" s="186"/>
    </row>
    <row r="32" spans="1:7" ht="15.75" thickBot="1">
      <c r="A32" s="372"/>
      <c r="B32" s="373"/>
      <c r="C32" s="373"/>
      <c r="D32" s="373"/>
      <c r="E32" s="374"/>
      <c r="F32" s="1693"/>
      <c r="G32" s="186"/>
    </row>
    <row r="33" spans="1:7" hidden="1" outlineLevel="1">
      <c r="A33" s="363"/>
      <c r="B33" s="364"/>
      <c r="C33" s="364"/>
      <c r="D33" s="364"/>
      <c r="E33" s="365"/>
      <c r="F33" s="1693" t="s">
        <v>884</v>
      </c>
      <c r="G33" s="186"/>
    </row>
    <row r="34" spans="1:7" hidden="1" outlineLevel="1">
      <c r="A34" s="366"/>
      <c r="B34" s="367"/>
      <c r="C34" s="367"/>
      <c r="D34" s="367"/>
      <c r="E34" s="368"/>
      <c r="F34" s="1693"/>
      <c r="G34" s="186"/>
    </row>
    <row r="35" spans="1:7" hidden="1" outlineLevel="1">
      <c r="A35" s="366"/>
      <c r="B35" s="367"/>
      <c r="C35" s="367"/>
      <c r="D35" s="367"/>
      <c r="E35" s="368"/>
      <c r="F35" s="1693"/>
      <c r="G35" s="186"/>
    </row>
    <row r="36" spans="1:7" hidden="1" outlineLevel="1">
      <c r="A36" s="366"/>
      <c r="B36" s="367"/>
      <c r="C36" s="367"/>
      <c r="D36" s="367"/>
      <c r="E36" s="368"/>
      <c r="F36" s="1693"/>
      <c r="G36" s="186"/>
    </row>
    <row r="37" spans="1:7" hidden="1" outlineLevel="1">
      <c r="A37" s="366"/>
      <c r="B37" s="367"/>
      <c r="C37" s="367"/>
      <c r="D37" s="367"/>
      <c r="E37" s="368"/>
      <c r="F37" s="1693"/>
      <c r="G37" s="186"/>
    </row>
    <row r="38" spans="1:7" hidden="1" outlineLevel="1">
      <c r="A38" s="366"/>
      <c r="B38" s="367"/>
      <c r="C38" s="367"/>
      <c r="D38" s="367"/>
      <c r="E38" s="368"/>
      <c r="F38" s="1693"/>
      <c r="G38" s="186"/>
    </row>
    <row r="39" spans="1:7" hidden="1" outlineLevel="1">
      <c r="A39" s="366"/>
      <c r="B39" s="367"/>
      <c r="C39" s="367"/>
      <c r="D39" s="367"/>
      <c r="E39" s="368"/>
      <c r="F39" s="1693"/>
      <c r="G39" s="186"/>
    </row>
    <row r="40" spans="1:7" hidden="1" outlineLevel="1">
      <c r="A40" s="366"/>
      <c r="B40" s="367"/>
      <c r="C40" s="367"/>
      <c r="D40" s="367"/>
      <c r="E40" s="368"/>
      <c r="F40" s="1693"/>
      <c r="G40" s="186"/>
    </row>
    <row r="41" spans="1:7" hidden="1" outlineLevel="1">
      <c r="A41" s="366"/>
      <c r="B41" s="367"/>
      <c r="C41" s="367"/>
      <c r="D41" s="367"/>
      <c r="E41" s="368"/>
      <c r="F41" s="1693"/>
      <c r="G41" s="186"/>
    </row>
    <row r="42" spans="1:7" ht="15.75" hidden="1" outlineLevel="1" thickBot="1">
      <c r="A42" s="369"/>
      <c r="B42" s="370"/>
      <c r="C42" s="370"/>
      <c r="D42" s="370"/>
      <c r="E42" s="371"/>
      <c r="F42" s="1694"/>
      <c r="G42" s="186"/>
    </row>
    <row r="43" spans="1:7" ht="30" customHeight="1" collapsed="1">
      <c r="A43" s="949" t="s">
        <v>872</v>
      </c>
      <c r="B43" s="950"/>
      <c r="C43" s="950"/>
      <c r="D43" s="950"/>
      <c r="E43" s="951"/>
      <c r="F43" s="1692" t="s">
        <v>885</v>
      </c>
      <c r="G43" s="186"/>
    </row>
    <row r="44" spans="1:7" ht="15.75" thickBot="1">
      <c r="A44" s="372"/>
      <c r="B44" s="373"/>
      <c r="C44" s="373"/>
      <c r="D44" s="373"/>
      <c r="E44" s="374"/>
      <c r="F44" s="1693"/>
      <c r="G44" s="186"/>
    </row>
    <row r="45" spans="1:7" hidden="1" outlineLevel="1">
      <c r="A45" s="363"/>
      <c r="B45" s="364"/>
      <c r="C45" s="364"/>
      <c r="D45" s="364"/>
      <c r="E45" s="365"/>
      <c r="F45" s="1693" t="s">
        <v>885</v>
      </c>
      <c r="G45" s="186"/>
    </row>
    <row r="46" spans="1:7" hidden="1" outlineLevel="1">
      <c r="A46" s="366"/>
      <c r="B46" s="367"/>
      <c r="C46" s="367"/>
      <c r="D46" s="367"/>
      <c r="E46" s="368"/>
      <c r="F46" s="1693"/>
      <c r="G46" s="186"/>
    </row>
    <row r="47" spans="1:7" hidden="1" outlineLevel="1">
      <c r="A47" s="366"/>
      <c r="B47" s="367"/>
      <c r="C47" s="367"/>
      <c r="D47" s="367"/>
      <c r="E47" s="368"/>
      <c r="F47" s="1693"/>
      <c r="G47" s="186"/>
    </row>
    <row r="48" spans="1:7" hidden="1" outlineLevel="1">
      <c r="A48" s="366"/>
      <c r="B48" s="367"/>
      <c r="C48" s="367"/>
      <c r="D48" s="367"/>
      <c r="E48" s="368"/>
      <c r="F48" s="1693"/>
      <c r="G48" s="186"/>
    </row>
    <row r="49" spans="1:7" hidden="1" outlineLevel="1">
      <c r="A49" s="366"/>
      <c r="B49" s="367"/>
      <c r="C49" s="367"/>
      <c r="D49" s="367"/>
      <c r="E49" s="368"/>
      <c r="F49" s="1693"/>
      <c r="G49" s="186"/>
    </row>
    <row r="50" spans="1:7" hidden="1" outlineLevel="1">
      <c r="A50" s="366"/>
      <c r="B50" s="367"/>
      <c r="C50" s="367"/>
      <c r="D50" s="367"/>
      <c r="E50" s="368"/>
      <c r="F50" s="1693"/>
      <c r="G50" s="186"/>
    </row>
    <row r="51" spans="1:7" hidden="1" outlineLevel="1">
      <c r="A51" s="366"/>
      <c r="B51" s="367"/>
      <c r="C51" s="367"/>
      <c r="D51" s="367"/>
      <c r="E51" s="368"/>
      <c r="F51" s="1693"/>
      <c r="G51" s="186"/>
    </row>
    <row r="52" spans="1:7" hidden="1" outlineLevel="1">
      <c r="A52" s="366"/>
      <c r="B52" s="367"/>
      <c r="C52" s="367"/>
      <c r="D52" s="367"/>
      <c r="E52" s="368"/>
      <c r="F52" s="1693"/>
      <c r="G52" s="186"/>
    </row>
    <row r="53" spans="1:7" hidden="1" outlineLevel="1">
      <c r="A53" s="366"/>
      <c r="B53" s="367"/>
      <c r="C53" s="367"/>
      <c r="D53" s="367"/>
      <c r="E53" s="368"/>
      <c r="F53" s="1693"/>
      <c r="G53" s="186"/>
    </row>
    <row r="54" spans="1:7" ht="15.75" hidden="1" outlineLevel="1" thickBot="1">
      <c r="A54" s="369"/>
      <c r="B54" s="370"/>
      <c r="C54" s="370"/>
      <c r="D54" s="370"/>
      <c r="E54" s="371"/>
      <c r="F54" s="1694"/>
      <c r="G54" s="186"/>
    </row>
    <row r="55" spans="1:7" ht="30" customHeight="1" collapsed="1">
      <c r="A55" s="949" t="s">
        <v>873</v>
      </c>
      <c r="B55" s="950"/>
      <c r="C55" s="950"/>
      <c r="D55" s="950"/>
      <c r="E55" s="951"/>
      <c r="F55" s="1692" t="s">
        <v>886</v>
      </c>
      <c r="G55" s="186"/>
    </row>
    <row r="56" spans="1:7" ht="15.75" thickBot="1">
      <c r="A56" s="372"/>
      <c r="B56" s="373"/>
      <c r="C56" s="373"/>
      <c r="D56" s="373"/>
      <c r="E56" s="374"/>
      <c r="F56" s="1693"/>
      <c r="G56" s="186"/>
    </row>
    <row r="57" spans="1:7" hidden="1" outlineLevel="1">
      <c r="A57" s="363"/>
      <c r="B57" s="364"/>
      <c r="C57" s="364"/>
      <c r="D57" s="364"/>
      <c r="E57" s="365"/>
      <c r="F57" s="1693" t="s">
        <v>886</v>
      </c>
      <c r="G57" s="186"/>
    </row>
    <row r="58" spans="1:7" hidden="1" outlineLevel="1">
      <c r="A58" s="366"/>
      <c r="B58" s="367"/>
      <c r="C58" s="367"/>
      <c r="D58" s="367"/>
      <c r="E58" s="368"/>
      <c r="F58" s="1693"/>
      <c r="G58" s="186"/>
    </row>
    <row r="59" spans="1:7" hidden="1" outlineLevel="1">
      <c r="A59" s="366"/>
      <c r="B59" s="367"/>
      <c r="C59" s="367"/>
      <c r="D59" s="367"/>
      <c r="E59" s="368"/>
      <c r="F59" s="1693"/>
      <c r="G59" s="186"/>
    </row>
    <row r="60" spans="1:7" hidden="1" outlineLevel="1">
      <c r="A60" s="366"/>
      <c r="B60" s="367"/>
      <c r="C60" s="367"/>
      <c r="D60" s="367"/>
      <c r="E60" s="368"/>
      <c r="F60" s="1693"/>
      <c r="G60" s="186"/>
    </row>
    <row r="61" spans="1:7" hidden="1" outlineLevel="1">
      <c r="A61" s="366"/>
      <c r="B61" s="367"/>
      <c r="C61" s="367"/>
      <c r="D61" s="367"/>
      <c r="E61" s="368"/>
      <c r="F61" s="1693"/>
      <c r="G61" s="186"/>
    </row>
    <row r="62" spans="1:7" hidden="1" outlineLevel="1">
      <c r="A62" s="366"/>
      <c r="B62" s="367"/>
      <c r="C62" s="367"/>
      <c r="D62" s="367"/>
      <c r="E62" s="368"/>
      <c r="F62" s="1693"/>
      <c r="G62" s="186"/>
    </row>
    <row r="63" spans="1:7" hidden="1" outlineLevel="1">
      <c r="A63" s="366"/>
      <c r="B63" s="367"/>
      <c r="C63" s="367"/>
      <c r="D63" s="367"/>
      <c r="E63" s="368"/>
      <c r="F63" s="1693"/>
      <c r="G63" s="186"/>
    </row>
    <row r="64" spans="1:7" hidden="1" outlineLevel="1">
      <c r="A64" s="366"/>
      <c r="B64" s="367"/>
      <c r="C64" s="367"/>
      <c r="D64" s="367"/>
      <c r="E64" s="368"/>
      <c r="F64" s="1693"/>
      <c r="G64" s="186"/>
    </row>
    <row r="65" spans="1:7" hidden="1" outlineLevel="1">
      <c r="A65" s="366"/>
      <c r="B65" s="367"/>
      <c r="C65" s="367"/>
      <c r="D65" s="367"/>
      <c r="E65" s="368"/>
      <c r="F65" s="1693"/>
      <c r="G65" s="186"/>
    </row>
    <row r="66" spans="1:7" ht="15.75" hidden="1" outlineLevel="1" thickBot="1">
      <c r="A66" s="369"/>
      <c r="B66" s="370"/>
      <c r="C66" s="370"/>
      <c r="D66" s="370"/>
      <c r="E66" s="371"/>
      <c r="F66" s="1737"/>
      <c r="G66" s="186"/>
    </row>
    <row r="67" spans="1:7" ht="60" customHeight="1" collapsed="1" thickBot="1">
      <c r="A67" s="949" t="s">
        <v>878</v>
      </c>
      <c r="B67" s="950"/>
      <c r="C67" s="950"/>
      <c r="D67" s="950"/>
      <c r="E67" s="951"/>
      <c r="F67" s="470" t="s">
        <v>887</v>
      </c>
      <c r="G67" s="186"/>
    </row>
    <row r="68" spans="1:7" ht="30" customHeight="1">
      <c r="A68" s="1723" t="s">
        <v>874</v>
      </c>
      <c r="B68" s="1724"/>
      <c r="C68" s="1724"/>
      <c r="D68" s="1724"/>
      <c r="E68" s="1725"/>
      <c r="F68" s="1707" t="s">
        <v>888</v>
      </c>
      <c r="G68" s="186"/>
    </row>
    <row r="69" spans="1:7">
      <c r="A69" s="363"/>
      <c r="B69" s="364"/>
      <c r="C69" s="364"/>
      <c r="D69" s="364"/>
      <c r="E69" s="365"/>
      <c r="F69" s="1707"/>
      <c r="G69" s="186"/>
    </row>
    <row r="70" spans="1:7">
      <c r="A70" s="366"/>
      <c r="B70" s="367"/>
      <c r="C70" s="367"/>
      <c r="D70" s="367"/>
      <c r="E70" s="368"/>
      <c r="F70" s="1707"/>
      <c r="G70" s="186"/>
    </row>
    <row r="71" spans="1:7">
      <c r="A71" s="366"/>
      <c r="B71" s="367"/>
      <c r="C71" s="367"/>
      <c r="D71" s="367"/>
      <c r="E71" s="368"/>
      <c r="F71" s="1707"/>
      <c r="G71" s="186"/>
    </row>
    <row r="72" spans="1:7">
      <c r="A72" s="366"/>
      <c r="B72" s="367"/>
      <c r="C72" s="367"/>
      <c r="D72" s="367"/>
      <c r="E72" s="368"/>
      <c r="F72" s="1707"/>
      <c r="G72" s="186"/>
    </row>
    <row r="73" spans="1:7">
      <c r="A73" s="366"/>
      <c r="B73" s="367"/>
      <c r="C73" s="367"/>
      <c r="D73" s="367"/>
      <c r="E73" s="368"/>
      <c r="F73" s="1707"/>
      <c r="G73" s="186"/>
    </row>
    <row r="74" spans="1:7" ht="15.75" thickBot="1">
      <c r="A74" s="379"/>
      <c r="B74" s="376"/>
      <c r="C74" s="376"/>
      <c r="D74" s="376"/>
      <c r="E74" s="377"/>
      <c r="F74" s="1707"/>
      <c r="G74" s="186"/>
    </row>
    <row r="75" spans="1:7" hidden="1" outlineLevel="2">
      <c r="A75" s="366"/>
      <c r="B75" s="367"/>
      <c r="C75" s="367"/>
      <c r="D75" s="367"/>
      <c r="E75" s="368"/>
      <c r="F75" s="1707" t="s">
        <v>875</v>
      </c>
      <c r="G75" s="186"/>
    </row>
    <row r="76" spans="1:7" hidden="1" outlineLevel="2">
      <c r="A76" s="366"/>
      <c r="B76" s="367"/>
      <c r="C76" s="367"/>
      <c r="D76" s="367"/>
      <c r="E76" s="368"/>
      <c r="F76" s="1707"/>
      <c r="G76" s="186"/>
    </row>
    <row r="77" spans="1:7" hidden="1" outlineLevel="2">
      <c r="A77" s="366"/>
      <c r="B77" s="367"/>
      <c r="C77" s="367"/>
      <c r="D77" s="367"/>
      <c r="E77" s="368"/>
      <c r="F77" s="1707"/>
      <c r="G77" s="186"/>
    </row>
    <row r="78" spans="1:7" hidden="1" outlineLevel="2">
      <c r="A78" s="366"/>
      <c r="B78" s="367"/>
      <c r="C78" s="367"/>
      <c r="D78" s="367"/>
      <c r="E78" s="368"/>
      <c r="F78" s="1707"/>
      <c r="G78" s="186"/>
    </row>
    <row r="79" spans="1:7" hidden="1" outlineLevel="2">
      <c r="A79" s="366"/>
      <c r="B79" s="367"/>
      <c r="C79" s="367"/>
      <c r="D79" s="367"/>
      <c r="E79" s="368"/>
      <c r="F79" s="1707"/>
      <c r="G79" s="186"/>
    </row>
    <row r="80" spans="1:7" hidden="1" outlineLevel="2">
      <c r="A80" s="366"/>
      <c r="B80" s="367"/>
      <c r="C80" s="367"/>
      <c r="D80" s="367"/>
      <c r="E80" s="368"/>
      <c r="F80" s="1707"/>
      <c r="G80" s="186"/>
    </row>
    <row r="81" spans="1:7" hidden="1" outlineLevel="2">
      <c r="A81" s="366"/>
      <c r="B81" s="367"/>
      <c r="C81" s="367"/>
      <c r="D81" s="367"/>
      <c r="E81" s="368"/>
      <c r="F81" s="1707"/>
      <c r="G81" s="186"/>
    </row>
    <row r="82" spans="1:7" hidden="1" outlineLevel="2">
      <c r="A82" s="366"/>
      <c r="B82" s="367"/>
      <c r="C82" s="367"/>
      <c r="D82" s="367"/>
      <c r="E82" s="368"/>
      <c r="F82" s="1707"/>
      <c r="G82" s="186"/>
    </row>
    <row r="83" spans="1:7" hidden="1" outlineLevel="2">
      <c r="A83" s="379"/>
      <c r="B83" s="376"/>
      <c r="C83" s="376"/>
      <c r="D83" s="376"/>
      <c r="E83" s="377"/>
      <c r="F83" s="1707"/>
      <c r="G83" s="186"/>
    </row>
    <row r="84" spans="1:7" ht="30" customHeight="1" collapsed="1">
      <c r="A84" s="1723" t="s">
        <v>876</v>
      </c>
      <c r="B84" s="1724"/>
      <c r="C84" s="1724"/>
      <c r="D84" s="1724"/>
      <c r="E84" s="1725"/>
      <c r="F84" s="1693" t="s">
        <v>889</v>
      </c>
      <c r="G84" s="186"/>
    </row>
    <row r="85" spans="1:7">
      <c r="A85" s="1734"/>
      <c r="B85" s="1735"/>
      <c r="C85" s="1735"/>
      <c r="D85" s="1735"/>
      <c r="E85" s="1736"/>
      <c r="F85" s="1707"/>
      <c r="G85" s="186"/>
    </row>
    <row r="86" spans="1:7">
      <c r="A86" s="1728"/>
      <c r="B86" s="1729"/>
      <c r="C86" s="1729"/>
      <c r="D86" s="1729"/>
      <c r="E86" s="1730"/>
      <c r="F86" s="1707"/>
      <c r="G86" s="186"/>
    </row>
    <row r="87" spans="1:7">
      <c r="A87" s="1728"/>
      <c r="B87" s="1729"/>
      <c r="C87" s="1729"/>
      <c r="D87" s="1729"/>
      <c r="E87" s="1730"/>
      <c r="F87" s="1707"/>
      <c r="G87" s="186"/>
    </row>
    <row r="88" spans="1:7">
      <c r="A88" s="1728"/>
      <c r="B88" s="1729"/>
      <c r="C88" s="1729"/>
      <c r="D88" s="1729"/>
      <c r="E88" s="1730"/>
      <c r="F88" s="1707"/>
      <c r="G88" s="186"/>
    </row>
    <row r="89" spans="1:7">
      <c r="A89" s="1728"/>
      <c r="B89" s="1729"/>
      <c r="C89" s="1729"/>
      <c r="D89" s="1729"/>
      <c r="E89" s="1730"/>
      <c r="F89" s="1707"/>
      <c r="G89" s="186"/>
    </row>
    <row r="90" spans="1:7" ht="15.75" thickBot="1">
      <c r="A90" s="1728"/>
      <c r="B90" s="1729"/>
      <c r="C90" s="1729"/>
      <c r="D90" s="1729"/>
      <c r="E90" s="1730"/>
      <c r="F90" s="1707"/>
      <c r="G90" s="186"/>
    </row>
    <row r="91" spans="1:7" hidden="1" outlineLevel="1">
      <c r="A91" s="1734"/>
      <c r="B91" s="1735"/>
      <c r="C91" s="1735"/>
      <c r="D91" s="1735"/>
      <c r="E91" s="1736"/>
      <c r="F91" s="1707" t="s">
        <v>889</v>
      </c>
      <c r="G91" s="186"/>
    </row>
    <row r="92" spans="1:7" hidden="1" outlineLevel="1">
      <c r="A92" s="1728"/>
      <c r="B92" s="1729"/>
      <c r="C92" s="1729"/>
      <c r="D92" s="1729"/>
      <c r="E92" s="1730"/>
      <c r="F92" s="1707"/>
      <c r="G92" s="186"/>
    </row>
    <row r="93" spans="1:7" hidden="1" outlineLevel="1">
      <c r="A93" s="1728"/>
      <c r="B93" s="1729"/>
      <c r="C93" s="1729"/>
      <c r="D93" s="1729"/>
      <c r="E93" s="1730"/>
      <c r="F93" s="1707"/>
      <c r="G93" s="186"/>
    </row>
    <row r="94" spans="1:7" hidden="1" outlineLevel="1">
      <c r="A94" s="1728"/>
      <c r="B94" s="1729"/>
      <c r="C94" s="1729"/>
      <c r="D94" s="1729"/>
      <c r="E94" s="1730"/>
      <c r="F94" s="1707"/>
      <c r="G94" s="186"/>
    </row>
    <row r="95" spans="1:7" hidden="1" outlineLevel="1">
      <c r="A95" s="1728"/>
      <c r="B95" s="1729"/>
      <c r="C95" s="1729"/>
      <c r="D95" s="1729"/>
      <c r="E95" s="1730"/>
      <c r="F95" s="1707"/>
      <c r="G95" s="186"/>
    </row>
    <row r="96" spans="1:7" hidden="1" outlineLevel="1">
      <c r="A96" s="1728"/>
      <c r="B96" s="1729"/>
      <c r="C96" s="1729"/>
      <c r="D96" s="1729"/>
      <c r="E96" s="1730"/>
      <c r="F96" s="1707"/>
      <c r="G96" s="186"/>
    </row>
    <row r="97" spans="1:7" hidden="1" outlineLevel="1">
      <c r="A97" s="1728"/>
      <c r="B97" s="1729"/>
      <c r="C97" s="1729"/>
      <c r="D97" s="1729"/>
      <c r="E97" s="1730"/>
      <c r="F97" s="1707"/>
      <c r="G97" s="186"/>
    </row>
    <row r="98" spans="1:7" hidden="1" outlineLevel="1">
      <c r="A98" s="1728"/>
      <c r="B98" s="1729"/>
      <c r="C98" s="1729"/>
      <c r="D98" s="1729"/>
      <c r="E98" s="1730"/>
      <c r="F98" s="1707"/>
      <c r="G98" s="186"/>
    </row>
    <row r="99" spans="1:7" hidden="1" outlineLevel="1">
      <c r="A99" s="1731"/>
      <c r="B99" s="1732"/>
      <c r="C99" s="1732"/>
      <c r="D99" s="1732"/>
      <c r="E99" s="1733"/>
      <c r="F99" s="1707"/>
      <c r="G99" s="186"/>
    </row>
    <row r="100" spans="1:7" ht="30" customHeight="1" collapsed="1">
      <c r="A100" s="1723" t="s">
        <v>877</v>
      </c>
      <c r="B100" s="1724"/>
      <c r="C100" s="1724"/>
      <c r="D100" s="1724"/>
      <c r="E100" s="1725"/>
      <c r="F100" s="1693" t="s">
        <v>890</v>
      </c>
      <c r="G100" s="186"/>
    </row>
    <row r="101" spans="1:7">
      <c r="A101" s="363"/>
      <c r="B101" s="364"/>
      <c r="C101" s="364"/>
      <c r="D101" s="364"/>
      <c r="E101" s="365"/>
      <c r="F101" s="1707"/>
      <c r="G101" s="186"/>
    </row>
    <row r="102" spans="1:7">
      <c r="A102" s="366"/>
      <c r="B102" s="367"/>
      <c r="C102" s="367"/>
      <c r="D102" s="367"/>
      <c r="E102" s="368"/>
      <c r="F102" s="1707"/>
      <c r="G102" s="186"/>
    </row>
    <row r="103" spans="1:7">
      <c r="A103" s="366"/>
      <c r="B103" s="367"/>
      <c r="C103" s="367"/>
      <c r="D103" s="367"/>
      <c r="E103" s="368"/>
      <c r="F103" s="1707"/>
      <c r="G103" s="186"/>
    </row>
    <row r="104" spans="1:7">
      <c r="A104" s="366"/>
      <c r="B104" s="367"/>
      <c r="C104" s="367"/>
      <c r="D104" s="367"/>
      <c r="E104" s="368"/>
      <c r="F104" s="1707"/>
      <c r="G104" s="186"/>
    </row>
    <row r="105" spans="1:7" ht="15.75" thickBot="1">
      <c r="A105" s="366"/>
      <c r="B105" s="367"/>
      <c r="C105" s="367"/>
      <c r="D105" s="367"/>
      <c r="E105" s="368"/>
      <c r="F105" s="1707"/>
      <c r="G105" s="186"/>
    </row>
    <row r="106" spans="1:7" hidden="1" outlineLevel="1">
      <c r="A106" s="366"/>
      <c r="B106" s="367"/>
      <c r="C106" s="367"/>
      <c r="D106" s="367"/>
      <c r="E106" s="368"/>
      <c r="F106" s="1707" t="s">
        <v>890</v>
      </c>
      <c r="G106" s="186"/>
    </row>
    <row r="107" spans="1:7" hidden="1" outlineLevel="1">
      <c r="A107" s="366"/>
      <c r="B107" s="367"/>
      <c r="C107" s="367"/>
      <c r="D107" s="367"/>
      <c r="E107" s="368"/>
      <c r="F107" s="1707"/>
      <c r="G107" s="186"/>
    </row>
    <row r="108" spans="1:7" hidden="1" outlineLevel="1">
      <c r="A108" s="366"/>
      <c r="B108" s="367"/>
      <c r="C108" s="367"/>
      <c r="D108" s="367"/>
      <c r="E108" s="368"/>
      <c r="F108" s="1707"/>
      <c r="G108" s="186"/>
    </row>
    <row r="109" spans="1:7" hidden="1" outlineLevel="1">
      <c r="A109" s="366"/>
      <c r="B109" s="367"/>
      <c r="C109" s="367"/>
      <c r="D109" s="367"/>
      <c r="E109" s="368"/>
      <c r="F109" s="1707"/>
      <c r="G109" s="186"/>
    </row>
    <row r="110" spans="1:7" hidden="1" outlineLevel="1">
      <c r="A110" s="366"/>
      <c r="B110" s="367"/>
      <c r="C110" s="367"/>
      <c r="D110" s="367"/>
      <c r="E110" s="368"/>
      <c r="F110" s="1707"/>
      <c r="G110" s="186"/>
    </row>
    <row r="111" spans="1:7" hidden="1" outlineLevel="1">
      <c r="A111" s="366"/>
      <c r="B111" s="367"/>
      <c r="C111" s="367"/>
      <c r="D111" s="367"/>
      <c r="E111" s="368"/>
      <c r="F111" s="1707"/>
      <c r="G111" s="186"/>
    </row>
    <row r="112" spans="1:7" hidden="1" outlineLevel="1">
      <c r="A112" s="366"/>
      <c r="B112" s="367"/>
      <c r="C112" s="367"/>
      <c r="D112" s="367"/>
      <c r="E112" s="368"/>
      <c r="F112" s="1707"/>
      <c r="G112" s="186"/>
    </row>
    <row r="113" spans="1:7" hidden="1" outlineLevel="1">
      <c r="A113" s="366"/>
      <c r="B113" s="367"/>
      <c r="C113" s="367"/>
      <c r="D113" s="367"/>
      <c r="E113" s="368"/>
      <c r="F113" s="1707"/>
      <c r="G113" s="186"/>
    </row>
    <row r="114" spans="1:7" hidden="1" outlineLevel="1">
      <c r="A114" s="366"/>
      <c r="B114" s="367"/>
      <c r="C114" s="367"/>
      <c r="D114" s="367"/>
      <c r="E114" s="368"/>
      <c r="F114" s="1707"/>
      <c r="G114" s="186"/>
    </row>
    <row r="115" spans="1:7" hidden="1" outlineLevel="1">
      <c r="A115" s="366"/>
      <c r="B115" s="367"/>
      <c r="C115" s="367"/>
      <c r="D115" s="367"/>
      <c r="E115" s="368"/>
      <c r="F115" s="1707"/>
      <c r="G115" s="186"/>
    </row>
    <row r="116" spans="1:7" hidden="1" outlineLevel="1">
      <c r="A116" s="379"/>
      <c r="B116" s="376"/>
      <c r="C116" s="376"/>
      <c r="D116" s="376"/>
      <c r="E116" s="377"/>
      <c r="F116" s="1707"/>
      <c r="G116" s="186"/>
    </row>
    <row r="117" spans="1:7" ht="30" customHeight="1" collapsed="1">
      <c r="A117" s="1723" t="s">
        <v>879</v>
      </c>
      <c r="B117" s="1724"/>
      <c r="C117" s="1724"/>
      <c r="D117" s="1724"/>
      <c r="E117" s="1725"/>
      <c r="F117" s="1693" t="s">
        <v>891</v>
      </c>
      <c r="G117" s="186"/>
    </row>
    <row r="118" spans="1:7">
      <c r="A118" s="1726" t="s">
        <v>838</v>
      </c>
      <c r="B118" s="1727"/>
      <c r="C118" s="1727" t="s">
        <v>953</v>
      </c>
      <c r="D118" s="1727"/>
      <c r="E118" s="1727"/>
      <c r="F118" s="1693"/>
      <c r="G118" s="186"/>
    </row>
    <row r="119" spans="1:7">
      <c r="A119" s="1704"/>
      <c r="B119" s="1719"/>
      <c r="C119" s="1719"/>
      <c r="D119" s="1719"/>
      <c r="E119" s="1719"/>
      <c r="F119" s="1693"/>
      <c r="G119" s="186"/>
    </row>
    <row r="120" spans="1:7">
      <c r="A120" s="1704"/>
      <c r="B120" s="1719"/>
      <c r="C120" s="1719"/>
      <c r="D120" s="1719"/>
      <c r="E120" s="1719"/>
      <c r="F120" s="1693"/>
      <c r="G120" s="186"/>
    </row>
    <row r="121" spans="1:7">
      <c r="A121" s="1704"/>
      <c r="B121" s="1719"/>
      <c r="C121" s="1719"/>
      <c r="D121" s="1719"/>
      <c r="E121" s="1719"/>
      <c r="F121" s="1693"/>
      <c r="G121" s="186"/>
    </row>
    <row r="122" spans="1:7">
      <c r="A122" s="1704"/>
      <c r="B122" s="1719"/>
      <c r="C122" s="1719"/>
      <c r="D122" s="1719"/>
      <c r="E122" s="1719"/>
      <c r="F122" s="1693"/>
      <c r="G122" s="186"/>
    </row>
    <row r="123" spans="1:7" hidden="1" outlineLevel="1">
      <c r="A123" s="1704"/>
      <c r="B123" s="1719"/>
      <c r="C123" s="1719"/>
      <c r="D123" s="1719"/>
      <c r="E123" s="1719"/>
      <c r="F123" s="1693" t="s">
        <v>891</v>
      </c>
      <c r="G123" s="186"/>
    </row>
    <row r="124" spans="1:7" hidden="1" outlineLevel="2">
      <c r="A124" s="1704"/>
      <c r="B124" s="1719"/>
      <c r="C124" s="1719"/>
      <c r="D124" s="1719"/>
      <c r="E124" s="1719"/>
      <c r="F124" s="1693"/>
      <c r="G124" s="186"/>
    </row>
    <row r="125" spans="1:7" hidden="1" outlineLevel="2">
      <c r="A125" s="1704"/>
      <c r="B125" s="1719"/>
      <c r="C125" s="1719"/>
      <c r="D125" s="1719"/>
      <c r="E125" s="1719"/>
      <c r="F125" s="1693"/>
      <c r="G125" s="186"/>
    </row>
    <row r="126" spans="1:7" hidden="1" outlineLevel="2">
      <c r="A126" s="1704"/>
      <c r="B126" s="1719"/>
      <c r="C126" s="1719"/>
      <c r="D126" s="1719"/>
      <c r="E126" s="1719"/>
      <c r="F126" s="1693"/>
      <c r="G126" s="186"/>
    </row>
    <row r="127" spans="1:7" hidden="1" outlineLevel="2">
      <c r="A127" s="1704"/>
      <c r="B127" s="1719"/>
      <c r="C127" s="1719"/>
      <c r="D127" s="1719"/>
      <c r="E127" s="1719"/>
      <c r="F127" s="1693"/>
      <c r="G127" s="186"/>
    </row>
    <row r="128" spans="1:7" hidden="1" outlineLevel="2">
      <c r="A128" s="1704"/>
      <c r="B128" s="1719"/>
      <c r="C128" s="1719"/>
      <c r="D128" s="1719"/>
      <c r="E128" s="1719"/>
      <c r="F128" s="1693"/>
      <c r="G128" s="186"/>
    </row>
    <row r="129" spans="1:7" hidden="1" outlineLevel="2">
      <c r="A129" s="1704"/>
      <c r="B129" s="1719"/>
      <c r="C129" s="1719"/>
      <c r="D129" s="1719"/>
      <c r="E129" s="1719"/>
      <c r="F129" s="1693"/>
      <c r="G129" s="186"/>
    </row>
    <row r="130" spans="1:7" hidden="1" outlineLevel="2">
      <c r="A130" s="1704"/>
      <c r="B130" s="1719"/>
      <c r="C130" s="1719"/>
      <c r="D130" s="1719"/>
      <c r="E130" s="1719"/>
      <c r="F130" s="1693"/>
      <c r="G130" s="186"/>
    </row>
    <row r="131" spans="1:7" hidden="1" outlineLevel="2">
      <c r="A131" s="1704"/>
      <c r="B131" s="1719"/>
      <c r="C131" s="1719"/>
      <c r="D131" s="1719"/>
      <c r="E131" s="1719"/>
      <c r="F131" s="1693"/>
      <c r="G131" s="186"/>
    </row>
    <row r="132" spans="1:7" hidden="1" outlineLevel="2">
      <c r="A132" s="1704"/>
      <c r="B132" s="1719"/>
      <c r="C132" s="1719"/>
      <c r="D132" s="1719"/>
      <c r="E132" s="1719"/>
      <c r="F132" s="1693"/>
      <c r="G132" s="186"/>
    </row>
    <row r="133" spans="1:7" hidden="1" outlineLevel="2">
      <c r="A133" s="1704"/>
      <c r="B133" s="1719"/>
      <c r="C133" s="1719"/>
      <c r="D133" s="1719"/>
      <c r="E133" s="1719"/>
      <c r="F133" s="1693"/>
      <c r="G133" s="186"/>
    </row>
    <row r="134" spans="1:7" ht="30" customHeight="1" collapsed="1">
      <c r="A134" s="1721" t="s">
        <v>78</v>
      </c>
      <c r="B134" s="1722"/>
      <c r="C134" s="1722"/>
      <c r="D134" s="1722"/>
      <c r="E134" s="1722"/>
      <c r="F134" s="1693" t="s">
        <v>892</v>
      </c>
      <c r="G134" s="186"/>
    </row>
    <row r="135" spans="1:7">
      <c r="A135" s="363"/>
      <c r="B135" s="364"/>
      <c r="C135" s="364"/>
      <c r="D135" s="364"/>
      <c r="E135" s="365"/>
      <c r="F135" s="1693"/>
      <c r="G135" s="186"/>
    </row>
    <row r="136" spans="1:7">
      <c r="A136" s="366"/>
      <c r="B136" s="367"/>
      <c r="C136" s="367"/>
      <c r="D136" s="367"/>
      <c r="E136" s="368"/>
      <c r="F136" s="1693"/>
      <c r="G136" s="186"/>
    </row>
    <row r="137" spans="1:7">
      <c r="A137" s="366"/>
      <c r="B137" s="367"/>
      <c r="C137" s="367"/>
      <c r="D137" s="367"/>
      <c r="E137" s="368"/>
      <c r="F137" s="1693"/>
      <c r="G137" s="186"/>
    </row>
    <row r="138" spans="1:7">
      <c r="A138" s="366"/>
      <c r="B138" s="367"/>
      <c r="C138" s="367"/>
      <c r="D138" s="367"/>
      <c r="E138" s="368"/>
      <c r="F138" s="1693"/>
      <c r="G138" s="186"/>
    </row>
    <row r="139" spans="1:7" ht="15.75" thickBot="1">
      <c r="A139" s="369"/>
      <c r="B139" s="370"/>
      <c r="C139" s="370"/>
      <c r="D139" s="370"/>
      <c r="E139" s="371"/>
      <c r="F139" s="1694"/>
      <c r="G139" s="186"/>
    </row>
    <row r="140" spans="1:7" hidden="1" outlineLevel="1">
      <c r="A140" s="366"/>
      <c r="B140" s="367"/>
      <c r="C140" s="367"/>
      <c r="D140" s="367"/>
      <c r="E140" s="368"/>
      <c r="F140" s="1706" t="s">
        <v>892</v>
      </c>
      <c r="G140" s="186"/>
    </row>
    <row r="141" spans="1:7" hidden="1" outlineLevel="1">
      <c r="A141" s="366"/>
      <c r="B141" s="367"/>
      <c r="C141" s="367"/>
      <c r="D141" s="367"/>
      <c r="E141" s="368"/>
      <c r="F141" s="1707"/>
      <c r="G141" s="186"/>
    </row>
    <row r="142" spans="1:7" hidden="1" outlineLevel="1">
      <c r="A142" s="366"/>
      <c r="B142" s="367"/>
      <c r="C142" s="367"/>
      <c r="D142" s="367"/>
      <c r="E142" s="368"/>
      <c r="F142" s="1707"/>
      <c r="G142" s="186"/>
    </row>
    <row r="143" spans="1:7" hidden="1" outlineLevel="1">
      <c r="A143" s="366"/>
      <c r="B143" s="367"/>
      <c r="C143" s="367"/>
      <c r="D143" s="367"/>
      <c r="E143" s="368"/>
      <c r="F143" s="1707"/>
      <c r="G143" s="186"/>
    </row>
    <row r="144" spans="1:7" hidden="1" outlineLevel="1">
      <c r="A144" s="366"/>
      <c r="B144" s="367"/>
      <c r="C144" s="367"/>
      <c r="D144" s="367"/>
      <c r="E144" s="368"/>
      <c r="F144" s="1707"/>
      <c r="G144" s="186"/>
    </row>
    <row r="145" spans="1:7" hidden="1" outlineLevel="1">
      <c r="A145" s="366"/>
      <c r="B145" s="367"/>
      <c r="C145" s="367"/>
      <c r="D145" s="367"/>
      <c r="E145" s="368"/>
      <c r="F145" s="1707"/>
      <c r="G145" s="186"/>
    </row>
    <row r="146" spans="1:7" hidden="1" outlineLevel="1">
      <c r="A146" s="366"/>
      <c r="B146" s="367"/>
      <c r="C146" s="367"/>
      <c r="D146" s="367"/>
      <c r="E146" s="368"/>
      <c r="F146" s="1707"/>
      <c r="G146" s="186"/>
    </row>
    <row r="147" spans="1:7" hidden="1" outlineLevel="1">
      <c r="A147" s="366"/>
      <c r="B147" s="367"/>
      <c r="C147" s="367"/>
      <c r="D147" s="367"/>
      <c r="E147" s="368"/>
      <c r="F147" s="1707"/>
      <c r="G147" s="186"/>
    </row>
    <row r="148" spans="1:7" hidden="1" outlineLevel="1">
      <c r="A148" s="366"/>
      <c r="B148" s="367"/>
      <c r="C148" s="367"/>
      <c r="D148" s="367"/>
      <c r="E148" s="368"/>
      <c r="F148" s="1707"/>
      <c r="G148" s="186"/>
    </row>
    <row r="149" spans="1:7" ht="15.75" hidden="1" outlineLevel="1" thickBot="1">
      <c r="A149" s="366"/>
      <c r="B149" s="367"/>
      <c r="C149" s="367"/>
      <c r="D149" s="367"/>
      <c r="E149" s="368"/>
      <c r="F149" s="1708"/>
      <c r="G149" s="186"/>
    </row>
    <row r="150" spans="1:7" ht="60" customHeight="1" collapsed="1">
      <c r="A150" s="949" t="s">
        <v>880</v>
      </c>
      <c r="B150" s="950"/>
      <c r="C150" s="950"/>
      <c r="D150" s="950"/>
      <c r="E150" s="951"/>
      <c r="F150" s="1709" t="s">
        <v>895</v>
      </c>
      <c r="G150" s="186"/>
    </row>
    <row r="151" spans="1:7">
      <c r="A151" s="1701" t="s">
        <v>893</v>
      </c>
      <c r="B151" s="1702"/>
      <c r="C151" s="1719"/>
      <c r="D151" s="1719"/>
      <c r="E151" s="1719"/>
      <c r="F151" s="1693"/>
      <c r="G151" s="186"/>
    </row>
    <row r="152" spans="1:7">
      <c r="A152" s="1701" t="s">
        <v>68</v>
      </c>
      <c r="B152" s="1702"/>
      <c r="C152" s="1719"/>
      <c r="D152" s="1719"/>
      <c r="E152" s="1719"/>
      <c r="F152" s="1693"/>
      <c r="G152" s="186"/>
    </row>
    <row r="153" spans="1:7">
      <c r="A153" s="1701" t="s">
        <v>69</v>
      </c>
      <c r="B153" s="1702"/>
      <c r="C153" s="1719"/>
      <c r="D153" s="1719"/>
      <c r="E153" s="1719"/>
      <c r="F153" s="1693"/>
      <c r="G153" s="186"/>
    </row>
    <row r="154" spans="1:7">
      <c r="A154" s="1710" t="s">
        <v>70</v>
      </c>
      <c r="B154" s="1711"/>
      <c r="C154" s="1712"/>
      <c r="D154" s="1713"/>
      <c r="E154" s="1714"/>
      <c r="F154" s="1693"/>
      <c r="G154" s="186"/>
    </row>
    <row r="155" spans="1:7">
      <c r="A155" s="1701" t="s">
        <v>78</v>
      </c>
      <c r="B155" s="1702"/>
      <c r="C155" s="1719"/>
      <c r="D155" s="1719"/>
      <c r="E155" s="1719"/>
      <c r="F155" s="1693"/>
      <c r="G155" s="186"/>
    </row>
    <row r="156" spans="1:7">
      <c r="A156" s="1701" t="s">
        <v>894</v>
      </c>
      <c r="B156" s="1702"/>
      <c r="C156" s="1719"/>
      <c r="D156" s="1719"/>
      <c r="E156" s="1719"/>
      <c r="F156" s="1693"/>
      <c r="G156" s="186"/>
    </row>
    <row r="157" spans="1:7" ht="15.75" thickBot="1">
      <c r="A157" s="1701" t="s">
        <v>825</v>
      </c>
      <c r="B157" s="1702"/>
      <c r="C157" s="1719"/>
      <c r="D157" s="1719"/>
      <c r="E157" s="1719"/>
      <c r="F157" s="1693"/>
      <c r="G157" s="186"/>
    </row>
    <row r="158" spans="1:7" hidden="1" outlineLevel="1">
      <c r="A158" s="1715"/>
      <c r="B158" s="1716"/>
      <c r="C158" s="1719"/>
      <c r="D158" s="1719"/>
      <c r="E158" s="1719"/>
      <c r="F158" s="1693" t="s">
        <v>895</v>
      </c>
      <c r="G158" s="186"/>
    </row>
    <row r="159" spans="1:7" hidden="1" outlineLevel="1">
      <c r="A159" s="1715"/>
      <c r="B159" s="1716"/>
      <c r="C159" s="1719"/>
      <c r="D159" s="1719"/>
      <c r="E159" s="1719"/>
      <c r="F159" s="1693"/>
      <c r="G159" s="186"/>
    </row>
    <row r="160" spans="1:7" ht="15.75" hidden="1" outlineLevel="1" thickBot="1">
      <c r="A160" s="1717"/>
      <c r="B160" s="1718"/>
      <c r="C160" s="1720"/>
      <c r="D160" s="1720"/>
      <c r="E160" s="1720"/>
      <c r="F160" s="1694"/>
      <c r="G160" s="186"/>
    </row>
    <row r="161" spans="1:7" ht="57" customHeight="1" collapsed="1">
      <c r="A161" s="949" t="s">
        <v>896</v>
      </c>
      <c r="B161" s="950"/>
      <c r="C161" s="950"/>
      <c r="D161" s="950"/>
      <c r="E161" s="951"/>
      <c r="F161" s="1276" t="s">
        <v>904</v>
      </c>
      <c r="G161" s="186"/>
    </row>
    <row r="162" spans="1:7" ht="50.1" customHeight="1">
      <c r="A162" s="1704"/>
      <c r="B162" s="1695" t="s">
        <v>898</v>
      </c>
      <c r="C162" s="1703" t="s">
        <v>900</v>
      </c>
      <c r="D162" s="1703" t="s">
        <v>901</v>
      </c>
      <c r="E162" s="1705"/>
      <c r="F162" s="1277"/>
      <c r="G162" s="186"/>
    </row>
    <row r="163" spans="1:7" ht="33.75">
      <c r="A163" s="1704"/>
      <c r="B163" s="1695"/>
      <c r="C163" s="1703"/>
      <c r="D163" s="811" t="s">
        <v>902</v>
      </c>
      <c r="E163" s="812" t="s">
        <v>903</v>
      </c>
      <c r="F163" s="1277"/>
      <c r="G163" s="186"/>
    </row>
    <row r="164" spans="1:7" ht="22.5">
      <c r="A164" s="813" t="s">
        <v>893</v>
      </c>
      <c r="B164" s="205"/>
      <c r="C164" s="129"/>
      <c r="D164" s="129"/>
      <c r="E164" s="219"/>
      <c r="F164" s="1277"/>
      <c r="G164" s="186"/>
    </row>
    <row r="165" spans="1:7">
      <c r="A165" s="813" t="s">
        <v>68</v>
      </c>
      <c r="B165" s="205"/>
      <c r="C165" s="129"/>
      <c r="D165" s="129"/>
      <c r="E165" s="219"/>
      <c r="F165" s="1277"/>
      <c r="G165" s="186"/>
    </row>
    <row r="166" spans="1:7">
      <c r="A166" s="813" t="s">
        <v>69</v>
      </c>
      <c r="B166" s="205"/>
      <c r="C166" s="129"/>
      <c r="D166" s="129"/>
      <c r="E166" s="219"/>
      <c r="F166" s="1277"/>
      <c r="G166" s="186"/>
    </row>
    <row r="167" spans="1:7">
      <c r="A167" s="813" t="s">
        <v>70</v>
      </c>
      <c r="B167" s="205"/>
      <c r="C167" s="129"/>
      <c r="D167" s="129"/>
      <c r="E167" s="219"/>
      <c r="F167" s="1277"/>
      <c r="G167" s="186"/>
    </row>
    <row r="168" spans="1:7">
      <c r="A168" s="813" t="s">
        <v>899</v>
      </c>
      <c r="B168" s="205"/>
      <c r="C168" s="129"/>
      <c r="D168" s="129"/>
      <c r="E168" s="219"/>
      <c r="F168" s="1277"/>
      <c r="G168" s="186"/>
    </row>
    <row r="169" spans="1:7" ht="30" customHeight="1">
      <c r="A169" s="813" t="s">
        <v>894</v>
      </c>
      <c r="B169" s="205"/>
      <c r="C169" s="129"/>
      <c r="D169" s="129"/>
      <c r="E169" s="219"/>
      <c r="F169" s="1277"/>
      <c r="G169" s="186"/>
    </row>
    <row r="170" spans="1:7" s="144" customFormat="1" ht="30" customHeight="1">
      <c r="A170" s="813" t="s">
        <v>825</v>
      </c>
      <c r="B170" s="205"/>
      <c r="C170" s="206"/>
      <c r="D170" s="206"/>
      <c r="E170" s="220"/>
      <c r="F170" s="1277"/>
      <c r="G170" s="136"/>
    </row>
    <row r="171" spans="1:7" ht="45" customHeight="1" thickBot="1">
      <c r="A171" s="814" t="s">
        <v>897</v>
      </c>
      <c r="B171" s="134"/>
      <c r="C171" s="207"/>
      <c r="D171" s="207"/>
      <c r="E171" s="221"/>
      <c r="F171" s="1691"/>
      <c r="G171" s="186"/>
    </row>
    <row r="172" spans="1:7" ht="60" customHeight="1">
      <c r="A172" s="949" t="s">
        <v>905</v>
      </c>
      <c r="B172" s="950"/>
      <c r="C172" s="950"/>
      <c r="D172" s="950"/>
      <c r="E172" s="951"/>
      <c r="F172" s="1276" t="s">
        <v>906</v>
      </c>
      <c r="G172" s="186"/>
    </row>
    <row r="173" spans="1:7">
      <c r="A173" s="208"/>
      <c r="B173" s="209"/>
      <c r="C173" s="209"/>
      <c r="D173" s="209"/>
      <c r="E173" s="209"/>
      <c r="F173" s="1277"/>
      <c r="G173" s="186"/>
    </row>
    <row r="174" spans="1:7">
      <c r="A174" s="208"/>
      <c r="B174" s="209"/>
      <c r="C174" s="209"/>
      <c r="D174" s="209"/>
      <c r="E174" s="209"/>
      <c r="F174" s="1277"/>
      <c r="G174" s="186"/>
    </row>
    <row r="175" spans="1:7">
      <c r="A175" s="208"/>
      <c r="B175" s="209"/>
      <c r="C175" s="209"/>
      <c r="D175" s="209"/>
      <c r="E175" s="209"/>
      <c r="F175" s="1277"/>
      <c r="G175" s="186"/>
    </row>
    <row r="176" spans="1:7">
      <c r="A176" s="208"/>
      <c r="B176" s="209"/>
      <c r="C176" s="209"/>
      <c r="D176" s="209"/>
      <c r="E176" s="209"/>
      <c r="F176" s="1277"/>
      <c r="G176" s="186"/>
    </row>
    <row r="177" spans="1:7">
      <c r="A177" s="208"/>
      <c r="B177" s="209"/>
      <c r="C177" s="209"/>
      <c r="D177" s="209"/>
      <c r="E177" s="209"/>
      <c r="F177" s="1277"/>
      <c r="G177" s="186"/>
    </row>
    <row r="178" spans="1:7">
      <c r="A178" s="208"/>
      <c r="B178" s="209"/>
      <c r="C178" s="209"/>
      <c r="D178" s="209"/>
      <c r="E178" s="209"/>
      <c r="F178" s="1277"/>
      <c r="G178" s="186"/>
    </row>
    <row r="179" spans="1:7" ht="15.75" thickBot="1">
      <c r="A179" s="210"/>
      <c r="B179" s="211"/>
      <c r="C179" s="211"/>
      <c r="D179" s="211"/>
      <c r="E179" s="211"/>
      <c r="F179" s="1691"/>
      <c r="G179" s="186"/>
    </row>
    <row r="180" spans="1:7" hidden="1" outlineLevel="1">
      <c r="A180" s="208"/>
      <c r="B180" s="209"/>
      <c r="C180" s="209"/>
      <c r="D180" s="209"/>
      <c r="E180" s="209"/>
      <c r="F180" s="1277" t="s">
        <v>906</v>
      </c>
      <c r="G180" s="186"/>
    </row>
    <row r="181" spans="1:7" hidden="1" outlineLevel="1">
      <c r="A181" s="208"/>
      <c r="B181" s="209"/>
      <c r="C181" s="209"/>
      <c r="D181" s="209"/>
      <c r="E181" s="209"/>
      <c r="F181" s="1277"/>
      <c r="G181" s="186"/>
    </row>
    <row r="182" spans="1:7" hidden="1" outlineLevel="1">
      <c r="A182" s="208"/>
      <c r="B182" s="209"/>
      <c r="C182" s="209"/>
      <c r="D182" s="209"/>
      <c r="E182" s="209"/>
      <c r="F182" s="1277"/>
      <c r="G182" s="186"/>
    </row>
    <row r="183" spans="1:7" hidden="1" outlineLevel="1">
      <c r="A183" s="208"/>
      <c r="B183" s="209"/>
      <c r="C183" s="209"/>
      <c r="D183" s="209"/>
      <c r="E183" s="209"/>
      <c r="F183" s="1277"/>
      <c r="G183" s="186"/>
    </row>
    <row r="184" spans="1:7" hidden="1" outlineLevel="1">
      <c r="A184" s="208"/>
      <c r="B184" s="209"/>
      <c r="C184" s="209"/>
      <c r="D184" s="209"/>
      <c r="E184" s="209"/>
      <c r="F184" s="1277"/>
      <c r="G184" s="186"/>
    </row>
    <row r="185" spans="1:7" hidden="1" outlineLevel="1">
      <c r="A185" s="208"/>
      <c r="B185" s="209"/>
      <c r="C185" s="209"/>
      <c r="D185" s="209"/>
      <c r="E185" s="209"/>
      <c r="F185" s="1277"/>
      <c r="G185" s="186"/>
    </row>
    <row r="186" spans="1:7" hidden="1" outlineLevel="1">
      <c r="A186" s="208"/>
      <c r="B186" s="209"/>
      <c r="C186" s="209"/>
      <c r="D186" s="209"/>
      <c r="E186" s="209"/>
      <c r="F186" s="1277"/>
      <c r="G186" s="186"/>
    </row>
    <row r="187" spans="1:7" hidden="1" outlineLevel="1">
      <c r="A187" s="208"/>
      <c r="B187" s="209"/>
      <c r="C187" s="209"/>
      <c r="D187" s="209"/>
      <c r="E187" s="209"/>
      <c r="F187" s="1277"/>
      <c r="G187" s="186"/>
    </row>
    <row r="188" spans="1:7" hidden="1" outlineLevel="1">
      <c r="A188" s="208"/>
      <c r="B188" s="209"/>
      <c r="C188" s="209"/>
      <c r="D188" s="209"/>
      <c r="E188" s="209"/>
      <c r="F188" s="1277"/>
      <c r="G188" s="186"/>
    </row>
    <row r="189" spans="1:7" ht="15.75" hidden="1" outlineLevel="1" thickBot="1">
      <c r="A189" s="210"/>
      <c r="B189" s="211"/>
      <c r="C189" s="211"/>
      <c r="D189" s="211"/>
      <c r="E189" s="211"/>
      <c r="F189" s="1691"/>
      <c r="G189" s="186"/>
    </row>
    <row r="190" spans="1:7" s="144" customFormat="1" ht="30" customHeight="1" collapsed="1">
      <c r="A190" s="949" t="s">
        <v>970</v>
      </c>
      <c r="B190" s="950"/>
      <c r="C190" s="950"/>
      <c r="D190" s="950"/>
      <c r="E190" s="951"/>
      <c r="F190" s="1276" t="s">
        <v>907</v>
      </c>
      <c r="G190" s="136"/>
    </row>
    <row r="191" spans="1:7">
      <c r="A191" s="208"/>
      <c r="B191" s="209"/>
      <c r="C191" s="209"/>
      <c r="D191" s="209"/>
      <c r="E191" s="209"/>
      <c r="F191" s="1277"/>
      <c r="G191" s="186"/>
    </row>
    <row r="192" spans="1:7">
      <c r="A192" s="208"/>
      <c r="B192" s="209"/>
      <c r="C192" s="209"/>
      <c r="D192" s="209"/>
      <c r="E192" s="209"/>
      <c r="F192" s="1277"/>
      <c r="G192" s="186"/>
    </row>
    <row r="193" spans="1:7">
      <c r="A193" s="208"/>
      <c r="B193" s="209"/>
      <c r="C193" s="209"/>
      <c r="D193" s="209"/>
      <c r="E193" s="209"/>
      <c r="F193" s="1277"/>
      <c r="G193" s="186"/>
    </row>
    <row r="194" spans="1:7">
      <c r="A194" s="208"/>
      <c r="B194" s="209"/>
      <c r="C194" s="209"/>
      <c r="D194" s="209"/>
      <c r="E194" s="209"/>
      <c r="F194" s="1277"/>
      <c r="G194" s="186"/>
    </row>
    <row r="195" spans="1:7">
      <c r="A195" s="208"/>
      <c r="B195" s="209"/>
      <c r="C195" s="209"/>
      <c r="D195" s="209"/>
      <c r="E195" s="209"/>
      <c r="F195" s="1277"/>
      <c r="G195" s="186"/>
    </row>
    <row r="196" spans="1:7">
      <c r="A196" s="208"/>
      <c r="B196" s="209"/>
      <c r="C196" s="209"/>
      <c r="D196" s="209"/>
      <c r="E196" s="209"/>
      <c r="F196" s="1277"/>
      <c r="G196" s="186"/>
    </row>
    <row r="197" spans="1:7" ht="15.75" thickBot="1">
      <c r="A197" s="210"/>
      <c r="B197" s="211"/>
      <c r="C197" s="211"/>
      <c r="D197" s="211"/>
      <c r="E197" s="211"/>
      <c r="F197" s="1691"/>
      <c r="G197" s="186"/>
    </row>
    <row r="198" spans="1:7" hidden="1" outlineLevel="1">
      <c r="A198" s="212"/>
      <c r="B198" s="213"/>
      <c r="C198" s="213"/>
      <c r="D198" s="213"/>
      <c r="E198" s="213"/>
      <c r="F198" s="1276" t="s">
        <v>907</v>
      </c>
      <c r="G198" s="186"/>
    </row>
    <row r="199" spans="1:7" hidden="1" outlineLevel="1">
      <c r="A199" s="208"/>
      <c r="B199" s="209"/>
      <c r="C199" s="209"/>
      <c r="D199" s="209"/>
      <c r="E199" s="209"/>
      <c r="F199" s="1277"/>
      <c r="G199" s="186"/>
    </row>
    <row r="200" spans="1:7" hidden="1" outlineLevel="1">
      <c r="A200" s="208"/>
      <c r="B200" s="209"/>
      <c r="C200" s="209"/>
      <c r="D200" s="209"/>
      <c r="E200" s="209"/>
      <c r="F200" s="1277"/>
      <c r="G200" s="186"/>
    </row>
    <row r="201" spans="1:7" hidden="1" outlineLevel="1">
      <c r="A201" s="208"/>
      <c r="B201" s="209"/>
      <c r="C201" s="209"/>
      <c r="D201" s="209"/>
      <c r="E201" s="209"/>
      <c r="F201" s="1277"/>
      <c r="G201" s="186"/>
    </row>
    <row r="202" spans="1:7" hidden="1" outlineLevel="1">
      <c r="A202" s="208"/>
      <c r="B202" s="209"/>
      <c r="C202" s="209"/>
      <c r="D202" s="209"/>
      <c r="E202" s="209"/>
      <c r="F202" s="1277"/>
      <c r="G202" s="186"/>
    </row>
    <row r="203" spans="1:7" hidden="1" outlineLevel="1">
      <c r="A203" s="208"/>
      <c r="B203" s="209"/>
      <c r="C203" s="209"/>
      <c r="D203" s="209"/>
      <c r="E203" s="209"/>
      <c r="F203" s="1277"/>
      <c r="G203" s="186"/>
    </row>
    <row r="204" spans="1:7" hidden="1" outlineLevel="1">
      <c r="A204" s="208"/>
      <c r="B204" s="209"/>
      <c r="C204" s="209"/>
      <c r="D204" s="209"/>
      <c r="E204" s="209"/>
      <c r="F204" s="1277"/>
      <c r="G204" s="186"/>
    </row>
    <row r="205" spans="1:7" hidden="1" outlineLevel="1">
      <c r="A205" s="208"/>
      <c r="B205" s="209"/>
      <c r="C205" s="209"/>
      <c r="D205" s="209"/>
      <c r="E205" s="209"/>
      <c r="F205" s="1277"/>
      <c r="G205" s="186"/>
    </row>
    <row r="206" spans="1:7" hidden="1" outlineLevel="1">
      <c r="A206" s="208"/>
      <c r="B206" s="209"/>
      <c r="C206" s="209"/>
      <c r="D206" s="209"/>
      <c r="E206" s="209"/>
      <c r="F206" s="1277"/>
      <c r="G206" s="186"/>
    </row>
    <row r="207" spans="1:7" ht="15.75" hidden="1" outlineLevel="1" thickBot="1">
      <c r="A207" s="208"/>
      <c r="B207" s="209"/>
      <c r="C207" s="209"/>
      <c r="D207" s="209"/>
      <c r="E207" s="209"/>
      <c r="F207" s="1691"/>
      <c r="G207" s="186"/>
    </row>
    <row r="208" spans="1:7" ht="30" customHeight="1" collapsed="1">
      <c r="A208" s="949" t="s">
        <v>971</v>
      </c>
      <c r="B208" s="950"/>
      <c r="C208" s="950"/>
      <c r="D208" s="950"/>
      <c r="E208" s="951"/>
      <c r="F208" s="1692" t="s">
        <v>908</v>
      </c>
      <c r="G208" s="186"/>
    </row>
    <row r="209" spans="1:7">
      <c r="A209" s="363"/>
      <c r="B209" s="364"/>
      <c r="C209" s="364"/>
      <c r="D209" s="364"/>
      <c r="E209" s="365"/>
      <c r="F209" s="1693"/>
      <c r="G209" s="186"/>
    </row>
    <row r="210" spans="1:7">
      <c r="A210" s="366"/>
      <c r="B210" s="367"/>
      <c r="C210" s="367"/>
      <c r="D210" s="367"/>
      <c r="E210" s="368"/>
      <c r="F210" s="1693"/>
      <c r="G210" s="186"/>
    </row>
    <row r="211" spans="1:7">
      <c r="A211" s="366"/>
      <c r="B211" s="367"/>
      <c r="C211" s="367"/>
      <c r="D211" s="367"/>
      <c r="E211" s="368"/>
      <c r="F211" s="1693"/>
      <c r="G211" s="186"/>
    </row>
    <row r="212" spans="1:7">
      <c r="A212" s="366"/>
      <c r="B212" s="367"/>
      <c r="C212" s="367"/>
      <c r="D212" s="367"/>
      <c r="E212" s="368"/>
      <c r="F212" s="1693"/>
      <c r="G212" s="186"/>
    </row>
    <row r="213" spans="1:7" ht="15.75" thickBot="1">
      <c r="A213" s="379"/>
      <c r="B213" s="376"/>
      <c r="C213" s="376"/>
      <c r="D213" s="376"/>
      <c r="E213" s="377"/>
      <c r="F213" s="1693"/>
      <c r="G213" s="186"/>
    </row>
    <row r="214" spans="1:7" hidden="1" outlineLevel="1">
      <c r="A214" s="363"/>
      <c r="B214" s="364"/>
      <c r="C214" s="364"/>
      <c r="D214" s="364"/>
      <c r="E214" s="365"/>
      <c r="F214" s="1693" t="s">
        <v>908</v>
      </c>
      <c r="G214" s="186"/>
    </row>
    <row r="215" spans="1:7" hidden="1" outlineLevel="1">
      <c r="A215" s="366"/>
      <c r="B215" s="367"/>
      <c r="C215" s="367"/>
      <c r="D215" s="367"/>
      <c r="E215" s="368"/>
      <c r="F215" s="1693"/>
      <c r="G215" s="186"/>
    </row>
    <row r="216" spans="1:7" hidden="1" outlineLevel="1">
      <c r="A216" s="366"/>
      <c r="B216" s="367"/>
      <c r="C216" s="367"/>
      <c r="D216" s="367"/>
      <c r="E216" s="368"/>
      <c r="F216" s="1693"/>
      <c r="G216" s="186"/>
    </row>
    <row r="217" spans="1:7" hidden="1" outlineLevel="1">
      <c r="A217" s="366"/>
      <c r="B217" s="367"/>
      <c r="C217" s="367"/>
      <c r="D217" s="367"/>
      <c r="E217" s="368"/>
      <c r="F217" s="1693"/>
      <c r="G217" s="186"/>
    </row>
    <row r="218" spans="1:7" hidden="1" outlineLevel="1">
      <c r="A218" s="366"/>
      <c r="B218" s="367"/>
      <c r="C218" s="367"/>
      <c r="D218" s="367"/>
      <c r="E218" s="368"/>
      <c r="F218" s="1693"/>
      <c r="G218" s="186"/>
    </row>
    <row r="219" spans="1:7" hidden="1" outlineLevel="1">
      <c r="A219" s="366"/>
      <c r="B219" s="367"/>
      <c r="C219" s="367"/>
      <c r="D219" s="367"/>
      <c r="E219" s="368"/>
      <c r="F219" s="1693"/>
      <c r="G219" s="186"/>
    </row>
    <row r="220" spans="1:7" hidden="1" outlineLevel="1">
      <c r="A220" s="366"/>
      <c r="B220" s="367"/>
      <c r="C220" s="367"/>
      <c r="D220" s="367"/>
      <c r="E220" s="368"/>
      <c r="F220" s="1693"/>
      <c r="G220" s="186"/>
    </row>
    <row r="221" spans="1:7" hidden="1" outlineLevel="1">
      <c r="A221" s="366"/>
      <c r="B221" s="367"/>
      <c r="C221" s="367"/>
      <c r="D221" s="367"/>
      <c r="E221" s="368"/>
      <c r="F221" s="1693"/>
      <c r="G221" s="186"/>
    </row>
    <row r="222" spans="1:7" hidden="1" outlineLevel="1">
      <c r="A222" s="366"/>
      <c r="B222" s="367"/>
      <c r="C222" s="367"/>
      <c r="D222" s="367"/>
      <c r="E222" s="368"/>
      <c r="F222" s="1693"/>
      <c r="G222" s="186"/>
    </row>
    <row r="223" spans="1:7" hidden="1" outlineLevel="1">
      <c r="A223" s="366"/>
      <c r="B223" s="367"/>
      <c r="C223" s="367"/>
      <c r="D223" s="367"/>
      <c r="E223" s="368"/>
      <c r="F223" s="1693"/>
      <c r="G223" s="186"/>
    </row>
    <row r="224" spans="1:7" hidden="1" outlineLevel="1">
      <c r="A224" s="366"/>
      <c r="B224" s="367"/>
      <c r="C224" s="367"/>
      <c r="D224" s="367"/>
      <c r="E224" s="368"/>
      <c r="F224" s="1693"/>
      <c r="G224" s="186"/>
    </row>
    <row r="225" spans="1:7" hidden="1" outlineLevel="1">
      <c r="A225" s="366"/>
      <c r="B225" s="367"/>
      <c r="C225" s="367"/>
      <c r="D225" s="367"/>
      <c r="E225" s="368"/>
      <c r="F225" s="1693"/>
      <c r="G225" s="186"/>
    </row>
    <row r="226" spans="1:7" hidden="1" outlineLevel="1">
      <c r="A226" s="366"/>
      <c r="B226" s="367"/>
      <c r="C226" s="367"/>
      <c r="D226" s="367"/>
      <c r="E226" s="368"/>
      <c r="F226" s="1693"/>
      <c r="G226" s="186"/>
    </row>
    <row r="227" spans="1:7" hidden="1" outlineLevel="1">
      <c r="A227" s="366"/>
      <c r="B227" s="367"/>
      <c r="C227" s="367"/>
      <c r="D227" s="367"/>
      <c r="E227" s="368"/>
      <c r="F227" s="1693"/>
      <c r="G227" s="186"/>
    </row>
    <row r="228" spans="1:7" ht="15.75" hidden="1" outlineLevel="1" thickBot="1">
      <c r="A228" s="369"/>
      <c r="B228" s="370"/>
      <c r="C228" s="370"/>
      <c r="D228" s="370"/>
      <c r="E228" s="371"/>
      <c r="F228" s="1694"/>
      <c r="G228" s="186"/>
    </row>
    <row r="229" spans="1:7" s="163" customFormat="1" ht="120" customHeight="1" collapsed="1">
      <c r="A229" s="949" t="s">
        <v>972</v>
      </c>
      <c r="B229" s="950"/>
      <c r="C229" s="950"/>
      <c r="D229" s="950"/>
      <c r="E229" s="951"/>
      <c r="F229" s="1276" t="s">
        <v>909</v>
      </c>
      <c r="G229" s="201"/>
    </row>
    <row r="230" spans="1:7">
      <c r="A230" s="208"/>
      <c r="B230" s="209"/>
      <c r="C230" s="209"/>
      <c r="D230" s="209"/>
      <c r="E230" s="209"/>
      <c r="F230" s="1277"/>
      <c r="G230" s="186"/>
    </row>
    <row r="231" spans="1:7">
      <c r="A231" s="208"/>
      <c r="B231" s="209"/>
      <c r="C231" s="209"/>
      <c r="D231" s="209"/>
      <c r="E231" s="209"/>
      <c r="F231" s="1277"/>
      <c r="G231" s="186"/>
    </row>
    <row r="232" spans="1:7">
      <c r="A232" s="208"/>
      <c r="B232" s="209"/>
      <c r="C232" s="209"/>
      <c r="D232" s="209"/>
      <c r="E232" s="209"/>
      <c r="F232" s="1277"/>
      <c r="G232" s="186"/>
    </row>
    <row r="233" spans="1:7">
      <c r="A233" s="208"/>
      <c r="B233" s="209"/>
      <c r="C233" s="209"/>
      <c r="D233" s="209"/>
      <c r="E233" s="209"/>
      <c r="F233" s="1277"/>
      <c r="G233" s="186"/>
    </row>
    <row r="234" spans="1:7">
      <c r="A234" s="208"/>
      <c r="B234" s="209"/>
      <c r="C234" s="209"/>
      <c r="D234" s="209"/>
      <c r="E234" s="209"/>
      <c r="F234" s="1277"/>
      <c r="G234" s="186"/>
    </row>
    <row r="235" spans="1:7">
      <c r="A235" s="208"/>
      <c r="B235" s="209"/>
      <c r="C235" s="209"/>
      <c r="D235" s="209"/>
      <c r="E235" s="209"/>
      <c r="F235" s="1277"/>
      <c r="G235" s="186"/>
    </row>
    <row r="236" spans="1:7">
      <c r="A236" s="208"/>
      <c r="B236" s="209"/>
      <c r="C236" s="209"/>
      <c r="D236" s="209"/>
      <c r="E236" s="209"/>
      <c r="F236" s="1277"/>
      <c r="G236" s="186"/>
    </row>
    <row r="237" spans="1:7">
      <c r="A237" s="208"/>
      <c r="B237" s="209"/>
      <c r="C237" s="209"/>
      <c r="D237" s="209"/>
      <c r="E237" s="209"/>
      <c r="F237" s="1277"/>
      <c r="G237" s="186"/>
    </row>
    <row r="238" spans="1:7">
      <c r="A238" s="208"/>
      <c r="B238" s="209"/>
      <c r="C238" s="209"/>
      <c r="D238" s="209"/>
      <c r="E238" s="209"/>
      <c r="F238" s="1277"/>
      <c r="G238" s="186"/>
    </row>
    <row r="239" spans="1:7" ht="15.75" thickBot="1">
      <c r="A239" s="210"/>
      <c r="B239" s="211"/>
      <c r="C239" s="211"/>
      <c r="D239" s="211"/>
      <c r="E239" s="211"/>
      <c r="F239" s="1691"/>
      <c r="G239" s="186"/>
    </row>
    <row r="240" spans="1:7" hidden="1" outlineLevel="1">
      <c r="A240" s="208"/>
      <c r="B240" s="209"/>
      <c r="C240" s="209"/>
      <c r="D240" s="209"/>
      <c r="E240" s="209"/>
      <c r="F240" s="1277" t="s">
        <v>909</v>
      </c>
      <c r="G240" s="186"/>
    </row>
    <row r="241" spans="1:7" hidden="1" outlineLevel="1">
      <c r="A241" s="208"/>
      <c r="B241" s="209"/>
      <c r="C241" s="209"/>
      <c r="D241" s="209"/>
      <c r="E241" s="209"/>
      <c r="F241" s="1277"/>
      <c r="G241" s="186"/>
    </row>
    <row r="242" spans="1:7" hidden="1" outlineLevel="1">
      <c r="A242" s="208"/>
      <c r="B242" s="209"/>
      <c r="C242" s="209"/>
      <c r="D242" s="209"/>
      <c r="E242" s="209"/>
      <c r="F242" s="1277"/>
      <c r="G242" s="186"/>
    </row>
    <row r="243" spans="1:7" hidden="1" outlineLevel="1">
      <c r="A243" s="208"/>
      <c r="B243" s="209"/>
      <c r="C243" s="209"/>
      <c r="D243" s="209"/>
      <c r="E243" s="209"/>
      <c r="F243" s="1277"/>
      <c r="G243" s="186"/>
    </row>
    <row r="244" spans="1:7" hidden="1" outlineLevel="1">
      <c r="A244" s="208"/>
      <c r="B244" s="209"/>
      <c r="C244" s="209"/>
      <c r="D244" s="209"/>
      <c r="E244" s="209"/>
      <c r="F244" s="1277"/>
      <c r="G244" s="186"/>
    </row>
    <row r="245" spans="1:7" hidden="1" outlineLevel="1">
      <c r="A245" s="208"/>
      <c r="B245" s="209"/>
      <c r="C245" s="209"/>
      <c r="D245" s="209"/>
      <c r="E245" s="209"/>
      <c r="F245" s="1277"/>
      <c r="G245" s="186"/>
    </row>
    <row r="246" spans="1:7" hidden="1" outlineLevel="1">
      <c r="A246" s="208"/>
      <c r="B246" s="209"/>
      <c r="C246" s="209"/>
      <c r="D246" s="209"/>
      <c r="E246" s="209"/>
      <c r="F246" s="1277"/>
      <c r="G246" s="186"/>
    </row>
    <row r="247" spans="1:7" hidden="1" outlineLevel="1">
      <c r="A247" s="208"/>
      <c r="B247" s="209"/>
      <c r="C247" s="209"/>
      <c r="D247" s="209"/>
      <c r="E247" s="209"/>
      <c r="F247" s="1277"/>
      <c r="G247" s="186"/>
    </row>
    <row r="248" spans="1:7" hidden="1" outlineLevel="1">
      <c r="A248" s="208"/>
      <c r="B248" s="209"/>
      <c r="C248" s="209"/>
      <c r="D248" s="209"/>
      <c r="E248" s="209"/>
      <c r="F248" s="1277"/>
      <c r="G248" s="186"/>
    </row>
    <row r="249" spans="1:7" hidden="1" outlineLevel="1">
      <c r="A249" s="208"/>
      <c r="B249" s="209"/>
      <c r="C249" s="209"/>
      <c r="D249" s="209"/>
      <c r="E249" s="209"/>
      <c r="F249" s="1277"/>
      <c r="G249" s="186"/>
    </row>
    <row r="250" spans="1:7" hidden="1" outlineLevel="1">
      <c r="A250" s="208"/>
      <c r="B250" s="209"/>
      <c r="C250" s="209"/>
      <c r="D250" s="209"/>
      <c r="E250" s="209"/>
      <c r="F250" s="1277"/>
      <c r="G250" s="186"/>
    </row>
    <row r="251" spans="1:7" hidden="1" outlineLevel="1">
      <c r="A251" s="208"/>
      <c r="B251" s="209"/>
      <c r="C251" s="209"/>
      <c r="D251" s="209"/>
      <c r="E251" s="209"/>
      <c r="F251" s="1277"/>
      <c r="G251" s="186"/>
    </row>
    <row r="252" spans="1:7" hidden="1" outlineLevel="1">
      <c r="A252" s="208"/>
      <c r="B252" s="209"/>
      <c r="C252" s="209"/>
      <c r="D252" s="209"/>
      <c r="E252" s="209"/>
      <c r="F252" s="1277"/>
      <c r="G252" s="186"/>
    </row>
    <row r="253" spans="1:7" hidden="1" outlineLevel="1">
      <c r="A253" s="208"/>
      <c r="B253" s="209"/>
      <c r="C253" s="209"/>
      <c r="D253" s="209"/>
      <c r="E253" s="209"/>
      <c r="F253" s="1277"/>
      <c r="G253" s="186"/>
    </row>
    <row r="254" spans="1:7" ht="15.75" hidden="1" outlineLevel="1" thickBot="1">
      <c r="A254" s="208"/>
      <c r="B254" s="209"/>
      <c r="C254" s="209"/>
      <c r="D254" s="209"/>
      <c r="E254" s="209"/>
      <c r="F254" s="1277"/>
      <c r="G254" s="186"/>
    </row>
    <row r="255" spans="1:7" s="203" customFormat="1" ht="60" customHeight="1" collapsed="1">
      <c r="A255" s="949" t="s">
        <v>973</v>
      </c>
      <c r="B255" s="950"/>
      <c r="C255" s="950"/>
      <c r="D255" s="950"/>
      <c r="E255" s="951"/>
      <c r="F255" s="1692" t="s">
        <v>913</v>
      </c>
      <c r="G255" s="130"/>
    </row>
    <row r="256" spans="1:7" ht="60" customHeight="1">
      <c r="A256" s="1697"/>
      <c r="B256" s="1698"/>
      <c r="C256" s="1695" t="s">
        <v>910</v>
      </c>
      <c r="D256" s="1696" t="s">
        <v>911</v>
      </c>
      <c r="E256" s="1699" t="s">
        <v>912</v>
      </c>
      <c r="F256" s="1693"/>
      <c r="G256" s="186"/>
    </row>
    <row r="257" spans="1:7" ht="60" customHeight="1">
      <c r="A257" s="1697"/>
      <c r="B257" s="1698"/>
      <c r="C257" s="1695"/>
      <c r="D257" s="1696"/>
      <c r="E257" s="1700"/>
      <c r="F257" s="1693"/>
      <c r="G257" s="186"/>
    </row>
    <row r="258" spans="1:7" ht="15" customHeight="1">
      <c r="A258" s="1689" t="s">
        <v>893</v>
      </c>
      <c r="B258" s="1690"/>
      <c r="C258" s="205"/>
      <c r="D258" s="214"/>
      <c r="E258" s="214"/>
      <c r="F258" s="1693"/>
      <c r="G258" s="186"/>
    </row>
    <row r="259" spans="1:7">
      <c r="A259" s="1689" t="s">
        <v>68</v>
      </c>
      <c r="B259" s="1690"/>
      <c r="C259" s="205"/>
      <c r="D259" s="214"/>
      <c r="E259" s="214"/>
      <c r="F259" s="1693"/>
      <c r="G259" s="186"/>
    </row>
    <row r="260" spans="1:7">
      <c r="A260" s="1689" t="s">
        <v>69</v>
      </c>
      <c r="B260" s="1690"/>
      <c r="C260" s="205"/>
      <c r="D260" s="214"/>
      <c r="E260" s="214"/>
      <c r="F260" s="1693"/>
      <c r="G260" s="186"/>
    </row>
    <row r="261" spans="1:7">
      <c r="A261" s="1689" t="s">
        <v>70</v>
      </c>
      <c r="B261" s="1690"/>
      <c r="C261" s="205"/>
      <c r="D261" s="214"/>
      <c r="E261" s="214"/>
      <c r="F261" s="1693"/>
      <c r="G261" s="186"/>
    </row>
    <row r="262" spans="1:7">
      <c r="A262" s="1689" t="s">
        <v>78</v>
      </c>
      <c r="B262" s="1690"/>
      <c r="C262" s="205"/>
      <c r="D262" s="214"/>
      <c r="E262" s="214"/>
      <c r="F262" s="1693"/>
      <c r="G262" s="186"/>
    </row>
    <row r="263" spans="1:7" ht="15" customHeight="1">
      <c r="A263" s="1689" t="s">
        <v>894</v>
      </c>
      <c r="B263" s="1690"/>
      <c r="C263" s="205"/>
      <c r="D263" s="214"/>
      <c r="E263" s="214"/>
      <c r="F263" s="1693"/>
      <c r="G263" s="186"/>
    </row>
    <row r="264" spans="1:7" ht="15" customHeight="1">
      <c r="A264" s="1689" t="s">
        <v>825</v>
      </c>
      <c r="B264" s="1690"/>
      <c r="C264" s="205"/>
      <c r="D264" s="214"/>
      <c r="E264" s="214"/>
      <c r="F264" s="1693"/>
      <c r="G264" s="186"/>
    </row>
    <row r="265" spans="1:7" hidden="1" outlineLevel="1">
      <c r="A265" s="1687"/>
      <c r="B265" s="1688"/>
      <c r="C265" s="217"/>
      <c r="D265" s="218"/>
      <c r="E265" s="218"/>
      <c r="F265" s="1685" t="s">
        <v>913</v>
      </c>
      <c r="G265" s="186"/>
    </row>
    <row r="266" spans="1:7" hidden="1" outlineLevel="1">
      <c r="A266" s="1013"/>
      <c r="B266" s="1014"/>
      <c r="C266" s="205"/>
      <c r="D266" s="214"/>
      <c r="E266" s="214"/>
      <c r="F266" s="1685"/>
      <c r="G266" s="186"/>
    </row>
    <row r="267" spans="1:7" hidden="1" outlineLevel="1">
      <c r="A267" s="1013"/>
      <c r="B267" s="1014"/>
      <c r="C267" s="205"/>
      <c r="D267" s="214"/>
      <c r="E267" s="214"/>
      <c r="F267" s="1685"/>
      <c r="G267" s="186"/>
    </row>
    <row r="268" spans="1:7" hidden="1" outlineLevel="1">
      <c r="A268" s="1013"/>
      <c r="B268" s="1014"/>
      <c r="C268" s="205"/>
      <c r="D268" s="214"/>
      <c r="E268" s="214"/>
      <c r="F268" s="1685"/>
      <c r="G268" s="186"/>
    </row>
    <row r="269" spans="1:7" hidden="1" outlineLevel="1">
      <c r="A269" s="1013"/>
      <c r="B269" s="1014"/>
      <c r="C269" s="205"/>
      <c r="D269" s="214"/>
      <c r="E269" s="214"/>
      <c r="F269" s="1685"/>
      <c r="G269" s="186"/>
    </row>
    <row r="270" spans="1:7" hidden="1" outlineLevel="1">
      <c r="A270" s="1013"/>
      <c r="B270" s="1014"/>
      <c r="C270" s="205"/>
      <c r="D270" s="214"/>
      <c r="E270" s="214"/>
      <c r="F270" s="1685"/>
      <c r="G270" s="186"/>
    </row>
    <row r="271" spans="1:7" hidden="1" outlineLevel="1">
      <c r="A271" s="1013"/>
      <c r="B271" s="1014"/>
      <c r="C271" s="205"/>
      <c r="D271" s="214"/>
      <c r="E271" s="214"/>
      <c r="F271" s="1685"/>
      <c r="G271" s="186"/>
    </row>
    <row r="272" spans="1:7" hidden="1" outlineLevel="1">
      <c r="A272" s="1013"/>
      <c r="B272" s="1014"/>
      <c r="C272" s="205"/>
      <c r="D272" s="214"/>
      <c r="E272" s="214"/>
      <c r="F272" s="1685"/>
      <c r="G272" s="186"/>
    </row>
    <row r="273" spans="1:7" hidden="1" outlineLevel="1">
      <c r="A273" s="1013"/>
      <c r="B273" s="1014"/>
      <c r="C273" s="205"/>
      <c r="D273" s="214"/>
      <c r="E273" s="214"/>
      <c r="F273" s="1685"/>
      <c r="G273" s="186"/>
    </row>
    <row r="274" spans="1:7" ht="15.75" hidden="1" outlineLevel="1" thickBot="1">
      <c r="A274" s="1016"/>
      <c r="B274" s="1017"/>
      <c r="C274" s="215"/>
      <c r="D274" s="216"/>
      <c r="E274" s="216"/>
      <c r="F274" s="1686"/>
      <c r="G274" s="186"/>
    </row>
    <row r="275" spans="1:7" collapsed="1">
      <c r="A275" s="186"/>
      <c r="B275" s="186"/>
      <c r="C275" s="186"/>
      <c r="D275" s="186"/>
      <c r="E275" s="186"/>
      <c r="F275" s="186"/>
      <c r="G275" s="186"/>
    </row>
    <row r="276" spans="1:7">
      <c r="A276" s="186"/>
      <c r="B276" s="186"/>
      <c r="C276" s="186"/>
      <c r="D276" s="186"/>
      <c r="E276" s="186"/>
      <c r="F276" s="186"/>
      <c r="G276" s="186"/>
    </row>
    <row r="277" spans="1:7">
      <c r="A277" s="186"/>
      <c r="B277" s="186"/>
      <c r="C277" s="186"/>
      <c r="D277" s="186"/>
      <c r="E277" s="186"/>
      <c r="F277" s="186"/>
      <c r="G277" s="186"/>
    </row>
    <row r="278" spans="1:7">
      <c r="A278" s="186"/>
      <c r="B278" s="186"/>
      <c r="C278" s="186"/>
      <c r="D278" s="186"/>
      <c r="E278" s="186"/>
      <c r="F278" s="186"/>
      <c r="G278" s="186"/>
    </row>
    <row r="279" spans="1:7">
      <c r="A279" s="186"/>
      <c r="B279" s="186"/>
      <c r="C279" s="186"/>
      <c r="D279" s="186"/>
      <c r="E279" s="186"/>
      <c r="F279" s="186"/>
      <c r="G279" s="186"/>
    </row>
    <row r="280" spans="1:7">
      <c r="A280" s="186"/>
      <c r="B280" s="186"/>
      <c r="C280" s="186"/>
      <c r="D280" s="186"/>
      <c r="E280" s="186"/>
      <c r="F280" s="186"/>
      <c r="G280" s="186"/>
    </row>
    <row r="281" spans="1:7">
      <c r="A281" s="186"/>
      <c r="B281" s="186"/>
      <c r="C281" s="186"/>
      <c r="D281" s="186"/>
      <c r="E281" s="186"/>
      <c r="F281" s="186"/>
      <c r="G281" s="186"/>
    </row>
    <row r="282" spans="1:7">
      <c r="A282" s="186"/>
      <c r="B282" s="186"/>
      <c r="C282" s="186"/>
      <c r="D282" s="186"/>
      <c r="E282" s="186"/>
      <c r="F282" s="186"/>
      <c r="G282" s="186"/>
    </row>
    <row r="283" spans="1:7">
      <c r="A283" s="186"/>
      <c r="B283" s="186"/>
      <c r="C283" s="186"/>
      <c r="D283" s="186"/>
      <c r="E283" s="186"/>
      <c r="F283" s="186"/>
      <c r="G283" s="186"/>
    </row>
    <row r="284" spans="1:7">
      <c r="A284" s="186"/>
      <c r="B284" s="186"/>
      <c r="C284" s="186"/>
      <c r="D284" s="186"/>
      <c r="E284" s="186"/>
      <c r="F284" s="186"/>
      <c r="G284" s="186"/>
    </row>
    <row r="285" spans="1:7">
      <c r="A285" s="186"/>
      <c r="B285" s="186"/>
      <c r="C285" s="186"/>
      <c r="D285" s="186"/>
      <c r="E285" s="186"/>
      <c r="F285" s="186"/>
      <c r="G285" s="186"/>
    </row>
    <row r="286" spans="1:7">
      <c r="A286" s="186"/>
      <c r="B286" s="186"/>
      <c r="C286" s="186"/>
      <c r="D286" s="186"/>
      <c r="E286" s="186"/>
      <c r="F286" s="186"/>
      <c r="G286" s="186"/>
    </row>
    <row r="287" spans="1:7">
      <c r="A287" s="186"/>
      <c r="B287" s="186"/>
      <c r="C287" s="186"/>
      <c r="D287" s="186"/>
      <c r="E287" s="186"/>
      <c r="F287" s="186"/>
      <c r="G287" s="186"/>
    </row>
    <row r="288" spans="1:7">
      <c r="A288" s="186"/>
      <c r="B288" s="186"/>
      <c r="C288" s="186"/>
      <c r="D288" s="186"/>
      <c r="E288" s="186"/>
      <c r="F288" s="186"/>
      <c r="G288" s="186"/>
    </row>
    <row r="289" spans="1:7">
      <c r="A289" s="186"/>
      <c r="B289" s="186"/>
      <c r="C289" s="186"/>
      <c r="D289" s="186"/>
      <c r="E289" s="186"/>
      <c r="F289" s="186"/>
      <c r="G289" s="186"/>
    </row>
    <row r="290" spans="1:7">
      <c r="A290" s="186"/>
      <c r="B290" s="186"/>
      <c r="C290" s="186"/>
      <c r="D290" s="186"/>
      <c r="E290" s="186"/>
      <c r="F290" s="186"/>
      <c r="G290" s="186"/>
    </row>
    <row r="291" spans="1:7">
      <c r="A291" s="186"/>
      <c r="B291" s="186"/>
      <c r="C291" s="186"/>
      <c r="D291" s="186"/>
      <c r="E291" s="186"/>
      <c r="F291" s="186"/>
      <c r="G291" s="186"/>
    </row>
    <row r="292" spans="1:7">
      <c r="A292" s="186"/>
      <c r="B292" s="186"/>
      <c r="C292" s="186"/>
      <c r="D292" s="186"/>
      <c r="E292" s="186"/>
      <c r="F292" s="186"/>
      <c r="G292" s="186"/>
    </row>
    <row r="293" spans="1:7">
      <c r="A293" s="186"/>
      <c r="B293" s="186"/>
      <c r="C293" s="186"/>
      <c r="D293" s="186"/>
      <c r="E293" s="186"/>
      <c r="F293" s="186"/>
      <c r="G293" s="186"/>
    </row>
    <row r="294" spans="1:7">
      <c r="A294" s="186"/>
      <c r="B294" s="186"/>
      <c r="C294" s="186"/>
      <c r="D294" s="186"/>
      <c r="E294" s="186"/>
      <c r="F294" s="186"/>
      <c r="G294" s="186"/>
    </row>
    <row r="295" spans="1:7">
      <c r="A295" s="186"/>
      <c r="B295" s="186"/>
      <c r="C295" s="186"/>
      <c r="D295" s="186"/>
      <c r="E295" s="186"/>
      <c r="F295" s="186"/>
      <c r="G295" s="186"/>
    </row>
    <row r="296" spans="1:7">
      <c r="A296" s="186"/>
      <c r="B296" s="186"/>
      <c r="C296" s="186"/>
      <c r="D296" s="186"/>
      <c r="E296" s="186"/>
      <c r="F296" s="186"/>
      <c r="G296" s="186"/>
    </row>
    <row r="297" spans="1:7">
      <c r="A297" s="186"/>
      <c r="B297" s="186"/>
      <c r="C297" s="186"/>
      <c r="D297" s="186"/>
      <c r="E297" s="186"/>
      <c r="F297" s="186"/>
      <c r="G297" s="186"/>
    </row>
    <row r="298" spans="1:7">
      <c r="A298" s="186"/>
      <c r="B298" s="186"/>
      <c r="C298" s="186"/>
      <c r="D298" s="186"/>
      <c r="E298" s="186"/>
      <c r="F298" s="186"/>
      <c r="G298" s="186"/>
    </row>
    <row r="299" spans="1:7">
      <c r="A299" s="186"/>
      <c r="B299" s="186"/>
      <c r="C299" s="186"/>
      <c r="D299" s="186"/>
      <c r="E299" s="186"/>
      <c r="F299" s="186"/>
      <c r="G299" s="186"/>
    </row>
    <row r="300" spans="1:7">
      <c r="A300" s="186"/>
      <c r="B300" s="186"/>
      <c r="C300" s="186"/>
      <c r="D300" s="186"/>
      <c r="E300" s="186"/>
      <c r="F300" s="186"/>
      <c r="G300" s="186"/>
    </row>
    <row r="301" spans="1:7">
      <c r="A301" s="186"/>
      <c r="B301" s="186"/>
      <c r="C301" s="186"/>
      <c r="D301" s="186"/>
      <c r="E301" s="186"/>
      <c r="F301" s="186"/>
      <c r="G301" s="186"/>
    </row>
    <row r="302" spans="1:7">
      <c r="A302" s="186"/>
      <c r="B302" s="186"/>
      <c r="C302" s="186"/>
      <c r="D302" s="186"/>
      <c r="E302" s="186"/>
      <c r="F302" s="186"/>
      <c r="G302" s="186"/>
    </row>
    <row r="303" spans="1:7">
      <c r="A303" s="186"/>
      <c r="B303" s="186"/>
      <c r="C303" s="186"/>
      <c r="D303" s="186"/>
      <c r="E303" s="186"/>
      <c r="F303" s="186"/>
      <c r="G303" s="186"/>
    </row>
    <row r="304" spans="1:7">
      <c r="A304" s="186"/>
      <c r="B304" s="186"/>
      <c r="C304" s="186"/>
      <c r="D304" s="186"/>
      <c r="E304" s="186"/>
      <c r="F304" s="186"/>
      <c r="G304" s="186"/>
    </row>
    <row r="305" spans="1:7">
      <c r="A305" s="186"/>
      <c r="B305" s="186"/>
      <c r="C305" s="186"/>
      <c r="D305" s="186"/>
      <c r="E305" s="186"/>
      <c r="F305" s="186"/>
      <c r="G305" s="186"/>
    </row>
    <row r="306" spans="1:7">
      <c r="A306" s="186"/>
      <c r="B306" s="186"/>
      <c r="C306" s="186"/>
      <c r="D306" s="186"/>
      <c r="E306" s="186"/>
      <c r="F306" s="186"/>
      <c r="G306" s="186"/>
    </row>
    <row r="307" spans="1:7">
      <c r="A307" s="186"/>
      <c r="B307" s="186"/>
      <c r="C307" s="186"/>
      <c r="D307" s="186"/>
      <c r="E307" s="186"/>
      <c r="F307" s="186"/>
      <c r="G307" s="186"/>
    </row>
    <row r="308" spans="1:7">
      <c r="A308" s="186"/>
      <c r="B308" s="186"/>
      <c r="C308" s="186"/>
      <c r="D308" s="186"/>
      <c r="E308" s="186"/>
      <c r="F308" s="186"/>
      <c r="G308" s="186"/>
    </row>
    <row r="309" spans="1:7">
      <c r="A309" s="186"/>
      <c r="B309" s="186"/>
      <c r="C309" s="186"/>
      <c r="D309" s="186"/>
      <c r="E309" s="186"/>
      <c r="F309" s="186"/>
      <c r="G309" s="186"/>
    </row>
    <row r="310" spans="1:7">
      <c r="A310" s="186"/>
      <c r="B310" s="186"/>
      <c r="C310" s="186"/>
      <c r="D310" s="186"/>
      <c r="E310" s="186"/>
      <c r="F310" s="186"/>
      <c r="G310" s="186"/>
    </row>
    <row r="311" spans="1:7">
      <c r="A311" s="186"/>
      <c r="B311" s="186"/>
      <c r="C311" s="186"/>
      <c r="D311" s="186"/>
      <c r="E311" s="186"/>
      <c r="F311" s="186"/>
      <c r="G311" s="186"/>
    </row>
    <row r="312" spans="1:7">
      <c r="A312" s="186"/>
      <c r="B312" s="186"/>
      <c r="C312" s="186"/>
      <c r="D312" s="186"/>
      <c r="E312" s="186"/>
      <c r="F312" s="186"/>
      <c r="G312" s="186"/>
    </row>
    <row r="313" spans="1:7">
      <c r="A313" s="186"/>
      <c r="B313" s="186"/>
      <c r="C313" s="186"/>
      <c r="D313" s="186"/>
      <c r="E313" s="186"/>
      <c r="F313" s="186"/>
      <c r="G313" s="186"/>
    </row>
    <row r="314" spans="1:7">
      <c r="A314" s="186"/>
      <c r="B314" s="186"/>
      <c r="C314" s="186"/>
      <c r="D314" s="186"/>
      <c r="E314" s="186"/>
      <c r="F314" s="186"/>
      <c r="G314" s="186"/>
    </row>
    <row r="315" spans="1:7">
      <c r="A315" s="186"/>
      <c r="B315" s="186"/>
      <c r="C315" s="186"/>
      <c r="D315" s="186"/>
      <c r="E315" s="186"/>
      <c r="F315" s="186"/>
      <c r="G315" s="186"/>
    </row>
    <row r="316" spans="1:7">
      <c r="A316" s="186"/>
      <c r="B316" s="186"/>
      <c r="C316" s="186"/>
      <c r="D316" s="186"/>
      <c r="E316" s="186"/>
      <c r="F316" s="186"/>
      <c r="G316" s="186"/>
    </row>
    <row r="317" spans="1:7">
      <c r="A317" s="186"/>
      <c r="B317" s="186"/>
      <c r="C317" s="186"/>
      <c r="D317" s="186"/>
      <c r="E317" s="186"/>
      <c r="F317" s="186"/>
      <c r="G317" s="186"/>
    </row>
    <row r="318" spans="1:7">
      <c r="A318" s="186"/>
      <c r="B318" s="186"/>
      <c r="C318" s="186"/>
      <c r="D318" s="186"/>
      <c r="E318" s="186"/>
      <c r="F318" s="186"/>
      <c r="G318" s="186"/>
    </row>
    <row r="319" spans="1:7">
      <c r="A319" s="186"/>
      <c r="B319" s="186"/>
      <c r="C319" s="186"/>
      <c r="D319" s="186"/>
      <c r="E319" s="186"/>
      <c r="F319" s="186"/>
      <c r="G319" s="186"/>
    </row>
    <row r="320" spans="1:7">
      <c r="A320" s="186"/>
      <c r="B320" s="186"/>
      <c r="C320" s="186"/>
      <c r="D320" s="186"/>
      <c r="E320" s="186"/>
      <c r="F320" s="186"/>
      <c r="G320" s="186"/>
    </row>
    <row r="321" spans="1:7">
      <c r="A321" s="186"/>
      <c r="B321" s="186"/>
      <c r="C321" s="186"/>
      <c r="D321" s="186"/>
      <c r="E321" s="186"/>
      <c r="F321" s="186"/>
      <c r="G321" s="186"/>
    </row>
    <row r="322" spans="1:7">
      <c r="A322" s="186"/>
      <c r="B322" s="186"/>
      <c r="C322" s="186"/>
      <c r="D322" s="186"/>
      <c r="E322" s="186"/>
      <c r="F322" s="186"/>
      <c r="G322" s="186"/>
    </row>
    <row r="323" spans="1:7">
      <c r="A323" s="186"/>
      <c r="B323" s="186"/>
      <c r="C323" s="186"/>
      <c r="D323" s="186"/>
      <c r="E323" s="186"/>
      <c r="F323" s="186"/>
      <c r="G323" s="186"/>
    </row>
    <row r="324" spans="1:7">
      <c r="A324" s="186"/>
      <c r="B324" s="186"/>
      <c r="C324" s="186"/>
      <c r="D324" s="186"/>
      <c r="E324" s="186"/>
      <c r="F324" s="186"/>
      <c r="G324" s="186"/>
    </row>
    <row r="325" spans="1:7">
      <c r="A325" s="186"/>
      <c r="B325" s="186"/>
      <c r="C325" s="186"/>
      <c r="D325" s="186"/>
      <c r="E325" s="186"/>
      <c r="F325" s="186"/>
      <c r="G325" s="186"/>
    </row>
    <row r="326" spans="1:7">
      <c r="A326" s="186"/>
      <c r="B326" s="186"/>
      <c r="C326" s="186"/>
      <c r="D326" s="186"/>
      <c r="E326" s="186"/>
      <c r="F326" s="186"/>
      <c r="G326" s="186"/>
    </row>
    <row r="327" spans="1:7">
      <c r="A327" s="186"/>
      <c r="B327" s="186"/>
      <c r="C327" s="186"/>
      <c r="D327" s="186"/>
      <c r="E327" s="186"/>
      <c r="F327" s="186"/>
      <c r="G327" s="186"/>
    </row>
    <row r="328" spans="1:7">
      <c r="A328" s="186"/>
      <c r="B328" s="186"/>
      <c r="C328" s="186"/>
      <c r="D328" s="186"/>
      <c r="E328" s="186"/>
      <c r="F328" s="186"/>
      <c r="G328" s="186"/>
    </row>
    <row r="329" spans="1:7">
      <c r="A329" s="186"/>
      <c r="B329" s="186"/>
      <c r="C329" s="186"/>
      <c r="D329" s="186"/>
      <c r="E329" s="186"/>
      <c r="F329" s="186"/>
      <c r="G329" s="186"/>
    </row>
    <row r="330" spans="1:7">
      <c r="A330" s="186"/>
      <c r="B330" s="186"/>
      <c r="C330" s="186"/>
      <c r="D330" s="186"/>
      <c r="E330" s="186"/>
      <c r="F330" s="186"/>
      <c r="G330" s="186"/>
    </row>
    <row r="331" spans="1:7">
      <c r="A331" s="186"/>
      <c r="B331" s="186"/>
      <c r="C331" s="186"/>
      <c r="D331" s="186"/>
      <c r="E331" s="186"/>
      <c r="F331" s="186"/>
      <c r="G331" s="186"/>
    </row>
    <row r="332" spans="1:7">
      <c r="A332" s="186"/>
      <c r="B332" s="186"/>
      <c r="C332" s="186"/>
      <c r="D332" s="186"/>
      <c r="E332" s="186"/>
      <c r="F332" s="186"/>
      <c r="G332" s="186"/>
    </row>
    <row r="333" spans="1:7">
      <c r="A333" s="186"/>
      <c r="B333" s="186"/>
      <c r="C333" s="186"/>
      <c r="D333" s="186"/>
      <c r="E333" s="186"/>
      <c r="F333" s="186"/>
      <c r="G333" s="186"/>
    </row>
    <row r="334" spans="1:7">
      <c r="A334" s="186"/>
      <c r="B334" s="186"/>
      <c r="C334" s="186"/>
      <c r="D334" s="186"/>
      <c r="E334" s="186"/>
      <c r="F334" s="186"/>
      <c r="G334" s="186"/>
    </row>
    <row r="335" spans="1:7">
      <c r="A335" s="186"/>
      <c r="B335" s="186"/>
      <c r="C335" s="186"/>
      <c r="D335" s="186"/>
      <c r="E335" s="186"/>
      <c r="F335" s="186"/>
      <c r="G335" s="186"/>
    </row>
    <row r="336" spans="1:7">
      <c r="A336" s="186"/>
      <c r="B336" s="186"/>
      <c r="C336" s="186"/>
      <c r="D336" s="186"/>
      <c r="E336" s="186"/>
      <c r="F336" s="186"/>
      <c r="G336" s="186"/>
    </row>
    <row r="337" spans="1:7">
      <c r="A337" s="186"/>
      <c r="B337" s="186"/>
      <c r="C337" s="186"/>
      <c r="D337" s="186"/>
      <c r="E337" s="186"/>
      <c r="F337" s="186"/>
      <c r="G337" s="186"/>
    </row>
    <row r="338" spans="1:7">
      <c r="A338" s="186"/>
      <c r="B338" s="186"/>
      <c r="C338" s="186"/>
      <c r="D338" s="186"/>
      <c r="E338" s="186"/>
      <c r="F338" s="186"/>
      <c r="G338" s="186"/>
    </row>
    <row r="339" spans="1:7">
      <c r="A339" s="186"/>
      <c r="B339" s="186"/>
      <c r="C339" s="186"/>
      <c r="D339" s="186"/>
      <c r="E339" s="186"/>
      <c r="F339" s="186"/>
      <c r="G339" s="186"/>
    </row>
    <row r="340" spans="1:7">
      <c r="A340" s="186"/>
      <c r="B340" s="186"/>
      <c r="C340" s="186"/>
      <c r="D340" s="186"/>
      <c r="E340" s="186"/>
      <c r="F340" s="186"/>
      <c r="G340" s="186"/>
    </row>
    <row r="341" spans="1:7">
      <c r="A341" s="186"/>
      <c r="B341" s="186"/>
      <c r="C341" s="186"/>
      <c r="D341" s="186"/>
      <c r="E341" s="186"/>
      <c r="F341" s="186"/>
      <c r="G341" s="186"/>
    </row>
    <row r="342" spans="1:7">
      <c r="A342" s="186"/>
      <c r="B342" s="186"/>
      <c r="C342" s="186"/>
      <c r="D342" s="186"/>
      <c r="E342" s="186"/>
      <c r="F342" s="186"/>
      <c r="G342" s="186"/>
    </row>
    <row r="343" spans="1:7">
      <c r="A343" s="186"/>
      <c r="B343" s="186"/>
      <c r="C343" s="186"/>
      <c r="D343" s="186"/>
      <c r="E343" s="186"/>
      <c r="F343" s="186"/>
      <c r="G343" s="186"/>
    </row>
    <row r="344" spans="1:7">
      <c r="A344" s="186"/>
      <c r="B344" s="186"/>
      <c r="C344" s="186"/>
      <c r="D344" s="186"/>
      <c r="E344" s="186"/>
      <c r="F344" s="186"/>
      <c r="G344" s="186"/>
    </row>
    <row r="345" spans="1:7">
      <c r="A345" s="186"/>
      <c r="B345" s="186"/>
      <c r="C345" s="186"/>
      <c r="D345" s="186"/>
      <c r="E345" s="186"/>
      <c r="F345" s="186"/>
      <c r="G345" s="186"/>
    </row>
    <row r="346" spans="1:7">
      <c r="A346" s="186"/>
      <c r="B346" s="186"/>
      <c r="C346" s="186"/>
      <c r="D346" s="186"/>
      <c r="E346" s="186"/>
      <c r="F346" s="186"/>
      <c r="G346" s="186"/>
    </row>
    <row r="347" spans="1:7">
      <c r="A347" s="186"/>
      <c r="B347" s="186"/>
      <c r="C347" s="186"/>
      <c r="D347" s="186"/>
      <c r="E347" s="186"/>
      <c r="F347" s="186"/>
      <c r="G347" s="186"/>
    </row>
    <row r="348" spans="1:7">
      <c r="A348" s="186"/>
      <c r="B348" s="186"/>
      <c r="C348" s="186"/>
      <c r="D348" s="186"/>
      <c r="E348" s="186"/>
      <c r="F348" s="186"/>
      <c r="G348" s="186"/>
    </row>
    <row r="349" spans="1:7">
      <c r="A349" s="186"/>
      <c r="B349" s="186"/>
      <c r="C349" s="186"/>
      <c r="D349" s="186"/>
      <c r="E349" s="186"/>
      <c r="F349" s="186"/>
      <c r="G349" s="186"/>
    </row>
    <row r="350" spans="1:7">
      <c r="A350" s="186"/>
      <c r="B350" s="186"/>
      <c r="C350" s="186"/>
      <c r="D350" s="186"/>
      <c r="E350" s="186"/>
      <c r="F350" s="186"/>
      <c r="G350" s="186"/>
    </row>
    <row r="351" spans="1:7">
      <c r="A351" s="186"/>
      <c r="B351" s="186"/>
      <c r="C351" s="186"/>
      <c r="D351" s="186"/>
      <c r="E351" s="186"/>
      <c r="F351" s="186"/>
      <c r="G351" s="186"/>
    </row>
    <row r="352" spans="1:7">
      <c r="A352" s="186"/>
      <c r="B352" s="186"/>
      <c r="C352" s="186"/>
      <c r="D352" s="186"/>
      <c r="E352" s="186"/>
      <c r="F352" s="186"/>
      <c r="G352" s="186"/>
    </row>
    <row r="353" spans="1:7">
      <c r="A353" s="186"/>
      <c r="B353" s="186"/>
      <c r="C353" s="186"/>
      <c r="D353" s="186"/>
      <c r="E353" s="186"/>
      <c r="F353" s="186"/>
      <c r="G353" s="186"/>
    </row>
    <row r="354" spans="1:7">
      <c r="A354" s="186"/>
      <c r="B354" s="186"/>
      <c r="C354" s="186"/>
      <c r="D354" s="186"/>
      <c r="E354" s="186"/>
      <c r="F354" s="186"/>
      <c r="G354" s="186"/>
    </row>
    <row r="355" spans="1:7">
      <c r="A355" s="186"/>
      <c r="B355" s="186"/>
      <c r="C355" s="186"/>
      <c r="D355" s="186"/>
      <c r="E355" s="186"/>
      <c r="F355" s="186"/>
      <c r="G355" s="186"/>
    </row>
    <row r="356" spans="1:7">
      <c r="A356" s="186"/>
      <c r="B356" s="186"/>
      <c r="C356" s="186"/>
      <c r="D356" s="186"/>
      <c r="E356" s="186"/>
      <c r="F356" s="186"/>
      <c r="G356" s="186"/>
    </row>
    <row r="357" spans="1:7">
      <c r="A357" s="186"/>
      <c r="B357" s="186"/>
      <c r="C357" s="186"/>
      <c r="D357" s="186"/>
      <c r="E357" s="186"/>
      <c r="F357" s="186"/>
      <c r="G357" s="186"/>
    </row>
    <row r="358" spans="1:7">
      <c r="A358" s="186"/>
      <c r="B358" s="186"/>
      <c r="C358" s="186"/>
      <c r="D358" s="186"/>
      <c r="E358" s="186"/>
      <c r="F358" s="186"/>
      <c r="G358" s="186"/>
    </row>
    <row r="359" spans="1:7">
      <c r="A359" s="186"/>
      <c r="B359" s="186"/>
      <c r="C359" s="186"/>
      <c r="D359" s="186"/>
      <c r="E359" s="186"/>
      <c r="F359" s="186"/>
      <c r="G359" s="186"/>
    </row>
    <row r="360" spans="1:7">
      <c r="A360" s="186"/>
      <c r="B360" s="186"/>
      <c r="C360" s="186"/>
      <c r="D360" s="186"/>
      <c r="E360" s="186"/>
      <c r="F360" s="186"/>
      <c r="G360" s="186"/>
    </row>
    <row r="361" spans="1:7">
      <c r="A361" s="186"/>
      <c r="B361" s="186"/>
      <c r="C361" s="186"/>
      <c r="D361" s="186"/>
      <c r="E361" s="186"/>
      <c r="F361" s="186"/>
      <c r="G361" s="186"/>
    </row>
    <row r="362" spans="1:7">
      <c r="A362" s="186"/>
      <c r="B362" s="186"/>
      <c r="C362" s="186"/>
      <c r="D362" s="186"/>
      <c r="E362" s="186"/>
      <c r="F362" s="186"/>
      <c r="G362" s="186"/>
    </row>
    <row r="363" spans="1:7">
      <c r="A363" s="186"/>
      <c r="B363" s="186"/>
      <c r="C363" s="186"/>
      <c r="D363" s="186"/>
      <c r="E363" s="186"/>
      <c r="F363" s="186"/>
      <c r="G363" s="186"/>
    </row>
    <row r="364" spans="1:7">
      <c r="A364" s="186"/>
      <c r="B364" s="186"/>
      <c r="C364" s="186"/>
      <c r="D364" s="186"/>
      <c r="E364" s="186"/>
      <c r="F364" s="186"/>
      <c r="G364" s="186"/>
    </row>
    <row r="365" spans="1:7">
      <c r="A365" s="186"/>
      <c r="B365" s="186"/>
      <c r="C365" s="186"/>
      <c r="D365" s="186"/>
      <c r="E365" s="186"/>
      <c r="F365" s="186"/>
      <c r="G365" s="186"/>
    </row>
    <row r="366" spans="1:7">
      <c r="A366" s="186"/>
      <c r="B366" s="186"/>
      <c r="C366" s="186"/>
      <c r="D366" s="186"/>
      <c r="E366" s="186"/>
      <c r="F366" s="186"/>
      <c r="G366" s="186"/>
    </row>
    <row r="367" spans="1:7">
      <c r="A367" s="186"/>
      <c r="B367" s="186"/>
      <c r="C367" s="186"/>
      <c r="D367" s="186"/>
      <c r="E367" s="186"/>
      <c r="F367" s="186"/>
      <c r="G367" s="186"/>
    </row>
    <row r="368" spans="1:7">
      <c r="A368" s="186"/>
      <c r="B368" s="186"/>
      <c r="C368" s="186"/>
      <c r="D368" s="186"/>
      <c r="E368" s="186"/>
      <c r="F368" s="186"/>
      <c r="G368" s="186"/>
    </row>
    <row r="369" spans="1:7">
      <c r="A369" s="186"/>
      <c r="B369" s="186"/>
      <c r="C369" s="186"/>
      <c r="D369" s="186"/>
      <c r="E369" s="186"/>
      <c r="F369" s="186"/>
      <c r="G369" s="186"/>
    </row>
    <row r="370" spans="1:7">
      <c r="A370" s="186"/>
      <c r="B370" s="186"/>
      <c r="C370" s="186"/>
      <c r="D370" s="186"/>
      <c r="E370" s="186"/>
      <c r="F370" s="186"/>
      <c r="G370" s="186"/>
    </row>
    <row r="371" spans="1:7">
      <c r="A371" s="186"/>
      <c r="B371" s="186"/>
      <c r="C371" s="186"/>
      <c r="D371" s="186"/>
      <c r="E371" s="186"/>
      <c r="F371" s="186"/>
      <c r="G371" s="186"/>
    </row>
    <row r="372" spans="1:7">
      <c r="A372" s="186"/>
      <c r="B372" s="186"/>
      <c r="C372" s="186"/>
      <c r="D372" s="186"/>
      <c r="E372" s="186"/>
      <c r="F372" s="186"/>
      <c r="G372" s="186"/>
    </row>
    <row r="373" spans="1:7">
      <c r="A373" s="186"/>
      <c r="B373" s="186"/>
      <c r="C373" s="186"/>
      <c r="D373" s="186"/>
      <c r="E373" s="186"/>
      <c r="F373" s="186"/>
      <c r="G373" s="186"/>
    </row>
    <row r="374" spans="1:7">
      <c r="A374" s="186"/>
      <c r="B374" s="186"/>
      <c r="C374" s="186"/>
      <c r="D374" s="186"/>
      <c r="E374" s="186"/>
      <c r="F374" s="186"/>
      <c r="G374" s="186"/>
    </row>
    <row r="375" spans="1:7">
      <c r="A375" s="186"/>
      <c r="B375" s="186"/>
      <c r="C375" s="186"/>
      <c r="D375" s="186"/>
      <c r="E375" s="186"/>
      <c r="F375" s="186"/>
      <c r="G375" s="186"/>
    </row>
    <row r="376" spans="1:7">
      <c r="A376" s="186"/>
      <c r="B376" s="186"/>
      <c r="C376" s="186"/>
      <c r="D376" s="186"/>
      <c r="E376" s="186"/>
      <c r="F376" s="186"/>
      <c r="G376" s="186"/>
    </row>
    <row r="377" spans="1:7">
      <c r="A377" s="186"/>
      <c r="B377" s="186"/>
      <c r="C377" s="186"/>
      <c r="D377" s="186"/>
      <c r="E377" s="186"/>
      <c r="F377" s="186"/>
      <c r="G377" s="186"/>
    </row>
    <row r="378" spans="1:7">
      <c r="A378" s="186"/>
      <c r="B378" s="186"/>
      <c r="C378" s="186"/>
      <c r="D378" s="186"/>
      <c r="E378" s="186"/>
      <c r="F378" s="186"/>
      <c r="G378" s="186"/>
    </row>
    <row r="379" spans="1:7">
      <c r="A379" s="186"/>
      <c r="B379" s="186"/>
      <c r="C379" s="186"/>
      <c r="D379" s="186"/>
      <c r="E379" s="186"/>
      <c r="F379" s="186"/>
      <c r="G379" s="186"/>
    </row>
    <row r="380" spans="1:7">
      <c r="A380" s="186"/>
      <c r="B380" s="186"/>
      <c r="C380" s="186"/>
      <c r="D380" s="186"/>
      <c r="E380" s="186"/>
      <c r="F380" s="186"/>
      <c r="G380" s="186"/>
    </row>
    <row r="381" spans="1:7">
      <c r="A381" s="186"/>
      <c r="B381" s="186"/>
      <c r="C381" s="186"/>
      <c r="D381" s="186"/>
      <c r="E381" s="186"/>
      <c r="F381" s="186"/>
      <c r="G381" s="186"/>
    </row>
    <row r="382" spans="1:7">
      <c r="A382" s="186"/>
      <c r="B382" s="186"/>
      <c r="C382" s="186"/>
      <c r="D382" s="186"/>
      <c r="E382" s="186"/>
      <c r="F382" s="186"/>
      <c r="G382" s="186"/>
    </row>
    <row r="383" spans="1:7">
      <c r="A383" s="186"/>
      <c r="B383" s="186"/>
      <c r="C383" s="186"/>
      <c r="D383" s="186"/>
      <c r="E383" s="186"/>
      <c r="F383" s="186"/>
      <c r="G383" s="186"/>
    </row>
    <row r="384" spans="1:7">
      <c r="A384" s="186"/>
      <c r="B384" s="186"/>
      <c r="C384" s="186"/>
      <c r="D384" s="186"/>
      <c r="E384" s="186"/>
      <c r="F384" s="186"/>
      <c r="G384" s="186"/>
    </row>
    <row r="385" spans="1:7">
      <c r="A385" s="186"/>
      <c r="B385" s="186"/>
      <c r="C385" s="186"/>
      <c r="D385" s="186"/>
      <c r="E385" s="186"/>
      <c r="F385" s="186"/>
      <c r="G385" s="186"/>
    </row>
    <row r="386" spans="1:7">
      <c r="A386" s="186"/>
      <c r="B386" s="186"/>
      <c r="C386" s="186"/>
      <c r="D386" s="186"/>
      <c r="E386" s="186"/>
      <c r="F386" s="186"/>
      <c r="G386" s="186"/>
    </row>
    <row r="387" spans="1:7">
      <c r="A387" s="186"/>
      <c r="B387" s="186"/>
      <c r="C387" s="186"/>
      <c r="D387" s="186"/>
      <c r="E387" s="186"/>
      <c r="F387" s="186"/>
      <c r="G387" s="186"/>
    </row>
    <row r="388" spans="1:7">
      <c r="A388" s="186"/>
      <c r="B388" s="186"/>
      <c r="C388" s="186"/>
      <c r="D388" s="186"/>
      <c r="E388" s="186"/>
      <c r="F388" s="186"/>
      <c r="G388" s="186"/>
    </row>
    <row r="389" spans="1:7">
      <c r="A389" s="186"/>
      <c r="B389" s="186"/>
      <c r="C389" s="186"/>
      <c r="D389" s="186"/>
      <c r="E389" s="186"/>
      <c r="F389" s="186"/>
      <c r="G389" s="186"/>
    </row>
    <row r="390" spans="1:7">
      <c r="A390" s="186"/>
      <c r="B390" s="186"/>
      <c r="C390" s="186"/>
      <c r="D390" s="186"/>
      <c r="E390" s="186"/>
      <c r="F390" s="186"/>
      <c r="G390" s="186"/>
    </row>
    <row r="391" spans="1:7">
      <c r="A391" s="186"/>
      <c r="B391" s="186"/>
      <c r="C391" s="186"/>
      <c r="D391" s="186"/>
      <c r="E391" s="186"/>
      <c r="F391" s="186"/>
      <c r="G391" s="186"/>
    </row>
  </sheetData>
  <mergeCells count="149">
    <mergeCell ref="F4:F5"/>
    <mergeCell ref="A6:B6"/>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F232"/>
  <sheetViews>
    <sheetView showGridLines="0" zoomScale="80" zoomScaleNormal="80" workbookViewId="0">
      <pane xSplit="6" ySplit="6" topLeftCell="G7" activePane="bottomRight" state="frozen"/>
      <selection sqref="A1:D1"/>
      <selection pane="topRight" sqref="A1:D1"/>
      <selection pane="bottomLeft" sqref="A1:D1"/>
      <selection pane="bottomRight" sqref="A1:C1"/>
    </sheetView>
  </sheetViews>
  <sheetFormatPr defaultRowHeight="15"/>
  <cols>
    <col min="1" max="1" width="18.5703125" customWidth="1"/>
    <col min="2" max="2" width="26.5703125" customWidth="1"/>
    <col min="3" max="3" width="16.7109375" customWidth="1"/>
    <col min="4" max="5" width="35.7109375" customWidth="1"/>
    <col min="6" max="6" width="17" customWidth="1"/>
  </cols>
  <sheetData>
    <row r="1" spans="1:6">
      <c r="A1" s="915" t="s">
        <v>771</v>
      </c>
      <c r="B1" s="915"/>
      <c r="C1" s="915"/>
      <c r="D1" s="243"/>
      <c r="E1" s="243"/>
      <c r="F1" s="243"/>
    </row>
    <row r="2" spans="1:6">
      <c r="A2" s="915" t="s">
        <v>781</v>
      </c>
      <c r="B2" s="915"/>
      <c r="C2" s="915"/>
      <c r="D2" s="243"/>
      <c r="E2" s="243"/>
      <c r="F2" s="243"/>
    </row>
    <row r="3" spans="1:6" ht="15.75" thickBot="1">
      <c r="A3" s="1338" t="s">
        <v>1044</v>
      </c>
      <c r="B3" s="1338"/>
      <c r="C3" s="1338"/>
      <c r="D3" s="1338"/>
      <c r="E3" s="1338"/>
      <c r="F3" s="1338"/>
    </row>
    <row r="4" spans="1:6" ht="15" customHeight="1">
      <c r="A4" s="917" t="s">
        <v>914</v>
      </c>
      <c r="B4" s="918"/>
      <c r="C4" s="918"/>
      <c r="D4" s="918"/>
      <c r="E4" s="919"/>
      <c r="F4" s="923" t="s">
        <v>1042</v>
      </c>
    </row>
    <row r="5" spans="1:6" ht="15.75" thickBot="1">
      <c r="A5" s="920"/>
      <c r="B5" s="921"/>
      <c r="C5" s="921"/>
      <c r="D5" s="921"/>
      <c r="E5" s="922"/>
      <c r="F5" s="936"/>
    </row>
    <row r="6" spans="1:6" ht="15.75" thickBot="1">
      <c r="A6" s="1738" t="str">
        <f>Obsah!A3</f>
        <v>Informace platné k datu</v>
      </c>
      <c r="B6" s="1739"/>
      <c r="C6" s="280" t="str">
        <f>Obsah!C3</f>
        <v>(31/12/2015)</v>
      </c>
      <c r="D6" s="281"/>
      <c r="E6" s="281"/>
      <c r="F6" s="283"/>
    </row>
    <row r="7" spans="1:6" ht="30" customHeight="1">
      <c r="A7" s="940" t="s">
        <v>837</v>
      </c>
      <c r="B7" s="941"/>
      <c r="C7" s="941"/>
      <c r="D7" s="941"/>
      <c r="E7" s="941"/>
      <c r="F7" s="1745" t="s">
        <v>915</v>
      </c>
    </row>
    <row r="8" spans="1:6" s="684" customFormat="1" ht="105.75" customHeight="1" thickBot="1">
      <c r="A8" s="1747" t="s">
        <v>1354</v>
      </c>
      <c r="B8" s="1748"/>
      <c r="C8" s="1748"/>
      <c r="D8" s="1748"/>
      <c r="E8" s="1749"/>
      <c r="F8" s="1746"/>
    </row>
    <row r="9" spans="1:6" ht="30" customHeight="1">
      <c r="A9" s="940" t="s">
        <v>836</v>
      </c>
      <c r="B9" s="941"/>
      <c r="C9" s="941"/>
      <c r="D9" s="941"/>
      <c r="E9" s="941"/>
      <c r="F9" s="1745" t="s">
        <v>916</v>
      </c>
    </row>
    <row r="10" spans="1:6" ht="150" customHeight="1" thickBot="1">
      <c r="A10" s="1747" t="s">
        <v>1355</v>
      </c>
      <c r="B10" s="1748"/>
      <c r="C10" s="1748"/>
      <c r="D10" s="1748"/>
      <c r="E10" s="1749"/>
      <c r="F10" s="1746"/>
    </row>
    <row r="11" spans="1:6" ht="30" customHeight="1">
      <c r="A11" s="940" t="s">
        <v>835</v>
      </c>
      <c r="B11" s="941"/>
      <c r="C11" s="941"/>
      <c r="D11" s="941"/>
      <c r="E11" s="941"/>
      <c r="F11" s="1745" t="s">
        <v>917</v>
      </c>
    </row>
    <row r="12" spans="1:6" ht="60" customHeight="1" thickBot="1">
      <c r="A12" s="1747" t="s">
        <v>1356</v>
      </c>
      <c r="B12" s="1748"/>
      <c r="C12" s="1748"/>
      <c r="D12" s="1748"/>
      <c r="E12" s="1749"/>
      <c r="F12" s="1746"/>
    </row>
    <row r="13" spans="1:6" ht="30" customHeight="1">
      <c r="A13" s="940" t="s">
        <v>834</v>
      </c>
      <c r="B13" s="941"/>
      <c r="C13" s="941"/>
      <c r="D13" s="941"/>
      <c r="E13" s="941"/>
      <c r="F13" s="1745" t="s">
        <v>918</v>
      </c>
    </row>
    <row r="14" spans="1:6" ht="30" customHeight="1" thickBot="1">
      <c r="A14" s="1747" t="s">
        <v>1182</v>
      </c>
      <c r="B14" s="1748"/>
      <c r="C14" s="1748"/>
      <c r="D14" s="1748"/>
      <c r="E14" s="1749"/>
      <c r="F14" s="1753"/>
    </row>
    <row r="15" spans="1:6" ht="30" customHeight="1">
      <c r="A15" s="940" t="s">
        <v>997</v>
      </c>
      <c r="B15" s="941"/>
      <c r="C15" s="941"/>
      <c r="D15" s="941"/>
      <c r="E15" s="941"/>
      <c r="F15" s="1745" t="s">
        <v>919</v>
      </c>
    </row>
    <row r="16" spans="1:6" ht="120" customHeight="1" thickBot="1">
      <c r="A16" s="1747" t="s">
        <v>1357</v>
      </c>
      <c r="B16" s="1748"/>
      <c r="C16" s="1748"/>
      <c r="D16" s="1748"/>
      <c r="E16" s="1749"/>
      <c r="F16" s="1746"/>
    </row>
    <row r="17" spans="1:6" ht="60" customHeight="1">
      <c r="A17" s="940" t="s">
        <v>841</v>
      </c>
      <c r="B17" s="941"/>
      <c r="C17" s="941"/>
      <c r="D17" s="941"/>
      <c r="E17" s="941"/>
      <c r="F17" s="1276" t="s">
        <v>1032</v>
      </c>
    </row>
    <row r="18" spans="1:6" ht="30" customHeight="1">
      <c r="A18" s="1747" t="s">
        <v>1358</v>
      </c>
      <c r="B18" s="1748"/>
      <c r="C18" s="1748"/>
      <c r="D18" s="1748"/>
      <c r="E18" s="1749"/>
      <c r="F18" s="1277"/>
    </row>
    <row r="19" spans="1:6" ht="30" customHeight="1">
      <c r="A19" s="1750" t="s">
        <v>1235</v>
      </c>
      <c r="B19" s="1751"/>
      <c r="C19" s="1751"/>
      <c r="D19" s="1752"/>
      <c r="E19" s="706" t="s">
        <v>1234</v>
      </c>
      <c r="F19" s="1277"/>
    </row>
    <row r="20" spans="1:6">
      <c r="A20" s="1742" t="s">
        <v>1233</v>
      </c>
      <c r="B20" s="1743"/>
      <c r="C20" s="1743"/>
      <c r="D20" s="1744"/>
      <c r="E20" s="704">
        <v>16646.766679560547</v>
      </c>
      <c r="F20" s="1277"/>
    </row>
    <row r="21" spans="1:6">
      <c r="A21" s="1742" t="s">
        <v>72</v>
      </c>
      <c r="B21" s="1743"/>
      <c r="C21" s="1743"/>
      <c r="D21" s="1744"/>
      <c r="E21" s="704">
        <v>81088.380982837509</v>
      </c>
      <c r="F21" s="1277"/>
    </row>
    <row r="22" spans="1:6" ht="15.75" thickBot="1">
      <c r="A22" s="1763"/>
      <c r="B22" s="1754"/>
      <c r="C22" s="1754"/>
      <c r="D22" s="1754"/>
      <c r="E22" s="1755"/>
      <c r="F22" s="902"/>
    </row>
    <row r="23" spans="1:6" ht="60" customHeight="1">
      <c r="A23" s="940" t="s">
        <v>840</v>
      </c>
      <c r="B23" s="941"/>
      <c r="C23" s="941"/>
      <c r="D23" s="941"/>
      <c r="E23" s="941"/>
      <c r="F23" s="1756" t="s">
        <v>920</v>
      </c>
    </row>
    <row r="24" spans="1:6" ht="47.25" customHeight="1">
      <c r="A24" s="1747" t="s">
        <v>1359</v>
      </c>
      <c r="B24" s="1748"/>
      <c r="C24" s="1748"/>
      <c r="D24" s="1748"/>
      <c r="E24" s="1749"/>
      <c r="F24" s="1757"/>
    </row>
    <row r="25" spans="1:6" ht="30" customHeight="1">
      <c r="A25" s="1750" t="s">
        <v>1236</v>
      </c>
      <c r="B25" s="1751"/>
      <c r="C25" s="1751"/>
      <c r="D25" s="1752" t="s">
        <v>839</v>
      </c>
      <c r="E25" s="706" t="s">
        <v>1234</v>
      </c>
      <c r="F25" s="1758"/>
    </row>
    <row r="26" spans="1:6">
      <c r="A26" s="1742" t="s">
        <v>1237</v>
      </c>
      <c r="B26" s="1743"/>
      <c r="C26" s="1743"/>
      <c r="D26" s="1744"/>
      <c r="E26" s="704">
        <v>7197902.2553626187</v>
      </c>
      <c r="F26" s="1758"/>
    </row>
    <row r="27" spans="1:6">
      <c r="A27" s="1742" t="s">
        <v>68</v>
      </c>
      <c r="B27" s="1743"/>
      <c r="C27" s="1743"/>
      <c r="D27" s="1744"/>
      <c r="E27" s="704">
        <v>0</v>
      </c>
      <c r="F27" s="1758"/>
    </row>
    <row r="28" spans="1:6">
      <c r="A28" s="1742" t="s">
        <v>1233</v>
      </c>
      <c r="B28" s="1743"/>
      <c r="C28" s="1743"/>
      <c r="D28" s="1744"/>
      <c r="E28" s="704">
        <v>32280493.752072357</v>
      </c>
      <c r="F28" s="1758"/>
    </row>
    <row r="29" spans="1:6">
      <c r="A29" s="1742" t="s">
        <v>72</v>
      </c>
      <c r="B29" s="1743"/>
      <c r="C29" s="1743"/>
      <c r="D29" s="1744"/>
      <c r="E29" s="704">
        <v>31215359.431987043</v>
      </c>
      <c r="F29" s="1758"/>
    </row>
    <row r="30" spans="1:6" ht="15.75" customHeight="1" thickBot="1">
      <c r="A30" s="1760" t="s">
        <v>1238</v>
      </c>
      <c r="B30" s="1761"/>
      <c r="C30" s="1761"/>
      <c r="D30" s="1761"/>
      <c r="E30" s="1762"/>
      <c r="F30" s="1759"/>
    </row>
    <row r="31" spans="1:6">
      <c r="A31" s="136"/>
      <c r="B31" s="136"/>
      <c r="C31" s="136"/>
      <c r="D31" s="136"/>
      <c r="E31" s="136"/>
    </row>
    <row r="32" spans="1:6">
      <c r="A32" s="136"/>
      <c r="B32" s="136"/>
      <c r="C32" s="136"/>
      <c r="D32" s="136"/>
      <c r="E32" s="136"/>
    </row>
    <row r="33" spans="1:5">
      <c r="A33" s="136"/>
      <c r="B33" s="136"/>
      <c r="C33" s="136"/>
      <c r="D33" s="136"/>
      <c r="E33" s="136"/>
    </row>
    <row r="34" spans="1:5">
      <c r="A34" s="136"/>
      <c r="B34" s="136"/>
      <c r="C34" s="136"/>
      <c r="D34" s="136"/>
      <c r="E34" s="136"/>
    </row>
    <row r="35" spans="1:5">
      <c r="A35" s="136"/>
      <c r="B35" s="136"/>
      <c r="C35" s="136"/>
      <c r="D35" s="136"/>
      <c r="E35" s="136"/>
    </row>
    <row r="36" spans="1:5">
      <c r="A36" s="136"/>
      <c r="B36" s="136"/>
      <c r="C36" s="136"/>
      <c r="D36" s="136"/>
      <c r="E36" s="136"/>
    </row>
    <row r="37" spans="1:5">
      <c r="A37" s="136"/>
      <c r="B37" s="136"/>
      <c r="C37" s="136"/>
      <c r="D37" s="136"/>
      <c r="E37" s="136"/>
    </row>
    <row r="38" spans="1:5">
      <c r="A38" s="136"/>
      <c r="B38" s="136"/>
      <c r="C38" s="136"/>
      <c r="D38" s="136"/>
      <c r="E38" s="136"/>
    </row>
    <row r="39" spans="1:5">
      <c r="A39" s="136"/>
      <c r="B39" s="136"/>
      <c r="C39" s="136"/>
      <c r="D39" s="136"/>
      <c r="E39" s="136"/>
    </row>
    <row r="40" spans="1:5">
      <c r="A40" s="136"/>
      <c r="B40" s="136"/>
      <c r="C40" s="136"/>
      <c r="D40" s="136"/>
      <c r="E40" s="136"/>
    </row>
    <row r="41" spans="1:5">
      <c r="A41" s="136"/>
      <c r="B41" s="136"/>
      <c r="C41" s="136"/>
      <c r="D41" s="136"/>
      <c r="E41" s="136"/>
    </row>
    <row r="42" spans="1:5">
      <c r="A42" s="136"/>
      <c r="B42" s="136"/>
      <c r="C42" s="136"/>
      <c r="D42" s="136"/>
      <c r="E42" s="136"/>
    </row>
    <row r="43" spans="1:5">
      <c r="A43" s="136"/>
      <c r="B43" s="136"/>
      <c r="C43" s="136"/>
      <c r="D43" s="136"/>
      <c r="E43" s="136"/>
    </row>
    <row r="44" spans="1:5">
      <c r="A44" s="136"/>
      <c r="B44" s="136"/>
      <c r="C44" s="136"/>
      <c r="D44" s="136"/>
      <c r="E44" s="136"/>
    </row>
    <row r="45" spans="1:5">
      <c r="A45" s="136"/>
      <c r="B45" s="136"/>
      <c r="C45" s="136"/>
      <c r="D45" s="136"/>
      <c r="E45" s="136"/>
    </row>
    <row r="46" spans="1:5">
      <c r="A46" s="136"/>
      <c r="B46" s="136"/>
      <c r="C46" s="136"/>
      <c r="D46" s="136"/>
      <c r="E46" s="136"/>
    </row>
    <row r="47" spans="1:5">
      <c r="A47" s="136"/>
      <c r="B47" s="136"/>
      <c r="C47" s="136"/>
      <c r="D47" s="136"/>
      <c r="E47" s="136"/>
    </row>
    <row r="48" spans="1:5">
      <c r="A48" s="136"/>
      <c r="B48" s="136"/>
      <c r="C48" s="136"/>
      <c r="D48" s="136"/>
      <c r="E48" s="136"/>
    </row>
    <row r="49" spans="1:5">
      <c r="A49" s="136"/>
      <c r="B49" s="136"/>
      <c r="C49" s="136"/>
      <c r="D49" s="136"/>
      <c r="E49" s="136"/>
    </row>
    <row r="50" spans="1:5">
      <c r="A50" s="136"/>
      <c r="B50" s="136"/>
      <c r="C50" s="136"/>
      <c r="D50" s="136"/>
      <c r="E50" s="136"/>
    </row>
    <row r="51" spans="1:5">
      <c r="A51" s="136"/>
      <c r="B51" s="136"/>
      <c r="C51" s="136"/>
      <c r="D51" s="136"/>
      <c r="E51" s="136"/>
    </row>
    <row r="52" spans="1:5">
      <c r="A52" s="136"/>
      <c r="B52" s="136"/>
      <c r="C52" s="136"/>
      <c r="D52" s="136"/>
      <c r="E52" s="136"/>
    </row>
    <row r="53" spans="1:5">
      <c r="A53" s="136"/>
      <c r="B53" s="136"/>
      <c r="C53" s="136"/>
      <c r="D53" s="136"/>
      <c r="E53" s="136"/>
    </row>
    <row r="54" spans="1:5">
      <c r="A54" s="136"/>
      <c r="B54" s="136"/>
      <c r="C54" s="136"/>
      <c r="D54" s="136"/>
      <c r="E54" s="136"/>
    </row>
    <row r="55" spans="1:5">
      <c r="A55" s="136"/>
      <c r="B55" s="136"/>
      <c r="C55" s="136"/>
      <c r="D55" s="136"/>
      <c r="E55" s="136"/>
    </row>
    <row r="56" spans="1:5">
      <c r="A56" s="136"/>
      <c r="B56" s="136"/>
      <c r="C56" s="136"/>
      <c r="D56" s="136"/>
      <c r="E56" s="136"/>
    </row>
    <row r="57" spans="1:5">
      <c r="A57" s="136"/>
      <c r="B57" s="136"/>
      <c r="C57" s="136"/>
      <c r="D57" s="136"/>
      <c r="E57" s="136"/>
    </row>
    <row r="58" spans="1:5">
      <c r="A58" s="136"/>
      <c r="B58" s="136"/>
      <c r="C58" s="136"/>
      <c r="D58" s="136"/>
      <c r="E58" s="136"/>
    </row>
    <row r="59" spans="1:5">
      <c r="A59" s="136"/>
      <c r="B59" s="136"/>
      <c r="C59" s="136"/>
      <c r="D59" s="136"/>
      <c r="E59" s="136"/>
    </row>
    <row r="60" spans="1:5">
      <c r="A60" s="136"/>
      <c r="B60" s="136"/>
      <c r="C60" s="136"/>
      <c r="D60" s="136"/>
      <c r="E60" s="136"/>
    </row>
    <row r="61" spans="1:5">
      <c r="A61" s="136"/>
      <c r="B61" s="136"/>
      <c r="C61" s="136"/>
      <c r="D61" s="136"/>
      <c r="E61" s="136"/>
    </row>
    <row r="62" spans="1:5">
      <c r="A62" s="136"/>
      <c r="B62" s="136"/>
      <c r="C62" s="136"/>
      <c r="D62" s="136"/>
      <c r="E62" s="136"/>
    </row>
    <row r="63" spans="1:5">
      <c r="A63" s="136"/>
      <c r="B63" s="136"/>
      <c r="C63" s="136"/>
      <c r="D63" s="136"/>
      <c r="E63" s="136"/>
    </row>
    <row r="64" spans="1:5">
      <c r="A64" s="136"/>
      <c r="B64" s="136"/>
      <c r="C64" s="136"/>
      <c r="D64" s="136"/>
      <c r="E64" s="136"/>
    </row>
    <row r="65" spans="1:5">
      <c r="A65" s="136"/>
      <c r="B65" s="136"/>
      <c r="C65" s="136"/>
      <c r="D65" s="136"/>
      <c r="E65" s="136"/>
    </row>
    <row r="66" spans="1:5">
      <c r="A66" s="136"/>
      <c r="B66" s="136"/>
      <c r="C66" s="136"/>
      <c r="D66" s="136"/>
      <c r="E66" s="136"/>
    </row>
    <row r="67" spans="1:5">
      <c r="A67" s="136"/>
      <c r="B67" s="136"/>
      <c r="C67" s="136"/>
      <c r="D67" s="136"/>
      <c r="E67" s="136"/>
    </row>
    <row r="68" spans="1:5">
      <c r="A68" s="136"/>
      <c r="B68" s="136"/>
      <c r="C68" s="136"/>
      <c r="D68" s="136"/>
      <c r="E68" s="136"/>
    </row>
    <row r="69" spans="1:5">
      <c r="A69" s="136"/>
      <c r="B69" s="136"/>
      <c r="C69" s="136"/>
      <c r="D69" s="136"/>
      <c r="E69" s="136"/>
    </row>
    <row r="70" spans="1:5">
      <c r="A70" s="136"/>
      <c r="B70" s="136"/>
      <c r="C70" s="136"/>
      <c r="D70" s="136"/>
      <c r="E70" s="136"/>
    </row>
    <row r="71" spans="1:5">
      <c r="A71" s="136"/>
      <c r="B71" s="136"/>
      <c r="C71" s="136"/>
      <c r="D71" s="136"/>
      <c r="E71" s="136"/>
    </row>
    <row r="72" spans="1:5">
      <c r="A72" s="136"/>
      <c r="B72" s="136"/>
      <c r="C72" s="136"/>
      <c r="D72" s="136"/>
      <c r="E72" s="136"/>
    </row>
    <row r="73" spans="1:5">
      <c r="A73" s="136"/>
      <c r="B73" s="136"/>
      <c r="C73" s="136"/>
      <c r="D73" s="136"/>
      <c r="E73" s="136"/>
    </row>
    <row r="74" spans="1:5">
      <c r="A74" s="136"/>
      <c r="B74" s="136"/>
      <c r="C74" s="136"/>
      <c r="D74" s="136"/>
      <c r="E74" s="136"/>
    </row>
    <row r="75" spans="1:5">
      <c r="A75" s="136"/>
      <c r="B75" s="136"/>
      <c r="C75" s="136"/>
      <c r="D75" s="136"/>
      <c r="E75" s="136"/>
    </row>
    <row r="76" spans="1:5">
      <c r="A76" s="136"/>
      <c r="B76" s="136"/>
      <c r="C76" s="136"/>
      <c r="D76" s="136"/>
      <c r="E76" s="136"/>
    </row>
    <row r="77" spans="1:5">
      <c r="A77" s="136"/>
      <c r="B77" s="136"/>
      <c r="C77" s="136"/>
      <c r="D77" s="136"/>
      <c r="E77" s="136"/>
    </row>
    <row r="78" spans="1:5">
      <c r="A78" s="136"/>
      <c r="B78" s="136"/>
      <c r="C78" s="136"/>
      <c r="D78" s="136"/>
      <c r="E78" s="136"/>
    </row>
    <row r="79" spans="1:5">
      <c r="A79" s="136"/>
      <c r="B79" s="136"/>
      <c r="C79" s="136"/>
      <c r="D79" s="136"/>
      <c r="E79" s="136"/>
    </row>
    <row r="80" spans="1:5">
      <c r="A80" s="136"/>
      <c r="B80" s="136"/>
      <c r="C80" s="136"/>
      <c r="D80" s="136"/>
      <c r="E80" s="136"/>
    </row>
    <row r="81" spans="1:5">
      <c r="A81" s="136"/>
      <c r="B81" s="136"/>
      <c r="C81" s="136"/>
      <c r="D81" s="136"/>
      <c r="E81" s="136"/>
    </row>
    <row r="82" spans="1:5">
      <c r="A82" s="136"/>
      <c r="B82" s="136"/>
      <c r="C82" s="136"/>
      <c r="D82" s="136"/>
      <c r="E82" s="136"/>
    </row>
    <row r="83" spans="1:5">
      <c r="A83" s="136"/>
      <c r="B83" s="136"/>
      <c r="C83" s="136"/>
      <c r="D83" s="136"/>
      <c r="E83" s="136"/>
    </row>
    <row r="84" spans="1:5">
      <c r="A84" s="136"/>
      <c r="B84" s="136"/>
      <c r="C84" s="136"/>
      <c r="D84" s="136"/>
      <c r="E84" s="136"/>
    </row>
    <row r="85" spans="1:5">
      <c r="A85" s="136"/>
      <c r="B85" s="136"/>
      <c r="C85" s="136"/>
      <c r="D85" s="136"/>
      <c r="E85" s="136"/>
    </row>
    <row r="86" spans="1:5">
      <c r="A86" s="136"/>
      <c r="B86" s="136"/>
      <c r="C86" s="136"/>
      <c r="D86" s="136"/>
      <c r="E86" s="136"/>
    </row>
    <row r="87" spans="1:5">
      <c r="A87" s="136"/>
      <c r="B87" s="136"/>
      <c r="C87" s="136"/>
      <c r="D87" s="136"/>
      <c r="E87" s="136"/>
    </row>
    <row r="88" spans="1:5">
      <c r="A88" s="136"/>
      <c r="B88" s="136"/>
      <c r="C88" s="136"/>
      <c r="D88" s="136"/>
      <c r="E88" s="136"/>
    </row>
    <row r="89" spans="1:5">
      <c r="A89" s="136"/>
      <c r="B89" s="136"/>
      <c r="C89" s="136"/>
      <c r="D89" s="136"/>
      <c r="E89" s="136"/>
    </row>
    <row r="90" spans="1:5">
      <c r="A90" s="136"/>
      <c r="B90" s="136"/>
      <c r="C90" s="136"/>
      <c r="D90" s="136"/>
      <c r="E90" s="136"/>
    </row>
    <row r="91" spans="1:5">
      <c r="A91" s="136"/>
      <c r="B91" s="136"/>
      <c r="C91" s="136"/>
      <c r="D91" s="136"/>
      <c r="E91" s="136"/>
    </row>
    <row r="92" spans="1:5">
      <c r="A92" s="136"/>
      <c r="B92" s="136"/>
      <c r="C92" s="136"/>
      <c r="D92" s="136"/>
      <c r="E92" s="136"/>
    </row>
    <row r="93" spans="1:5">
      <c r="A93" s="136"/>
      <c r="B93" s="136"/>
      <c r="C93" s="136"/>
      <c r="D93" s="136"/>
      <c r="E93" s="136"/>
    </row>
    <row r="94" spans="1:5">
      <c r="A94" s="136"/>
      <c r="B94" s="136"/>
      <c r="C94" s="136"/>
      <c r="D94" s="136"/>
      <c r="E94" s="136"/>
    </row>
    <row r="95" spans="1:5">
      <c r="A95" s="136"/>
      <c r="B95" s="136"/>
      <c r="C95" s="136"/>
      <c r="D95" s="136"/>
      <c r="E95" s="136"/>
    </row>
    <row r="96" spans="1:5">
      <c r="A96" s="136"/>
      <c r="B96" s="136"/>
      <c r="C96" s="136"/>
      <c r="D96" s="136"/>
      <c r="E96" s="136"/>
    </row>
    <row r="97" spans="1:5">
      <c r="A97" s="136"/>
      <c r="B97" s="136"/>
      <c r="C97" s="136"/>
      <c r="D97" s="136"/>
      <c r="E97" s="136"/>
    </row>
    <row r="98" spans="1:5">
      <c r="A98" s="136"/>
      <c r="B98" s="136"/>
      <c r="C98" s="136"/>
      <c r="D98" s="136"/>
      <c r="E98" s="136"/>
    </row>
    <row r="99" spans="1:5">
      <c r="A99" s="136"/>
      <c r="B99" s="136"/>
      <c r="C99" s="136"/>
      <c r="D99" s="136"/>
      <c r="E99" s="136"/>
    </row>
    <row r="100" spans="1:5">
      <c r="A100" s="136"/>
      <c r="B100" s="136"/>
      <c r="C100" s="136"/>
      <c r="D100" s="136"/>
      <c r="E100" s="136"/>
    </row>
    <row r="101" spans="1:5">
      <c r="A101" s="136"/>
      <c r="B101" s="136"/>
      <c r="C101" s="136"/>
      <c r="D101" s="136"/>
      <c r="E101" s="136"/>
    </row>
    <row r="102" spans="1:5">
      <c r="A102" s="136"/>
      <c r="B102" s="136"/>
      <c r="C102" s="136"/>
      <c r="D102" s="136"/>
      <c r="E102" s="136"/>
    </row>
    <row r="103" spans="1:5">
      <c r="A103" s="136"/>
      <c r="B103" s="136"/>
      <c r="C103" s="136"/>
      <c r="D103" s="136"/>
      <c r="E103" s="136"/>
    </row>
    <row r="104" spans="1:5">
      <c r="A104" s="136"/>
      <c r="B104" s="136"/>
      <c r="C104" s="136"/>
      <c r="D104" s="136"/>
      <c r="E104" s="136"/>
    </row>
    <row r="105" spans="1:5">
      <c r="A105" s="136"/>
      <c r="B105" s="136"/>
      <c r="C105" s="136"/>
      <c r="D105" s="136"/>
      <c r="E105" s="136"/>
    </row>
    <row r="106" spans="1:5">
      <c r="A106" s="136"/>
      <c r="B106" s="136"/>
      <c r="C106" s="136"/>
      <c r="D106" s="136"/>
      <c r="E106" s="136"/>
    </row>
    <row r="107" spans="1:5">
      <c r="A107" s="136"/>
      <c r="B107" s="136"/>
      <c r="C107" s="136"/>
      <c r="D107" s="136"/>
      <c r="E107" s="136"/>
    </row>
    <row r="108" spans="1:5">
      <c r="A108" s="136"/>
      <c r="B108" s="136"/>
      <c r="C108" s="136"/>
      <c r="D108" s="136"/>
      <c r="E108" s="136"/>
    </row>
    <row r="109" spans="1:5">
      <c r="A109" s="136"/>
      <c r="B109" s="136"/>
      <c r="C109" s="136"/>
      <c r="D109" s="136"/>
      <c r="E109" s="136"/>
    </row>
    <row r="110" spans="1:5">
      <c r="A110" s="136"/>
      <c r="B110" s="136"/>
      <c r="C110" s="136"/>
      <c r="D110" s="136"/>
      <c r="E110" s="136"/>
    </row>
    <row r="111" spans="1:5">
      <c r="A111" s="136"/>
      <c r="B111" s="136"/>
      <c r="C111" s="136"/>
      <c r="D111" s="136"/>
      <c r="E111" s="136"/>
    </row>
    <row r="112" spans="1:5">
      <c r="A112" s="136"/>
      <c r="B112" s="136"/>
      <c r="C112" s="136"/>
      <c r="D112" s="136"/>
      <c r="E112" s="136"/>
    </row>
    <row r="113" spans="1:5">
      <c r="A113" s="136"/>
      <c r="B113" s="136"/>
      <c r="C113" s="136"/>
      <c r="D113" s="136"/>
      <c r="E113" s="136"/>
    </row>
    <row r="114" spans="1:5">
      <c r="A114" s="136"/>
      <c r="B114" s="136"/>
      <c r="C114" s="136"/>
      <c r="D114" s="136"/>
      <c r="E114" s="136"/>
    </row>
    <row r="115" spans="1:5">
      <c r="A115" s="136"/>
      <c r="B115" s="136"/>
      <c r="C115" s="136"/>
      <c r="D115" s="136"/>
      <c r="E115" s="136"/>
    </row>
    <row r="116" spans="1:5">
      <c r="A116" s="136"/>
      <c r="B116" s="136"/>
      <c r="C116" s="136"/>
      <c r="D116" s="136"/>
      <c r="E116" s="136"/>
    </row>
    <row r="117" spans="1:5">
      <c r="A117" s="136"/>
      <c r="B117" s="136"/>
      <c r="C117" s="136"/>
      <c r="D117" s="136"/>
      <c r="E117" s="136"/>
    </row>
    <row r="118" spans="1:5">
      <c r="A118" s="136"/>
      <c r="B118" s="136"/>
      <c r="C118" s="136"/>
      <c r="D118" s="136"/>
      <c r="E118" s="136"/>
    </row>
    <row r="119" spans="1:5">
      <c r="A119" s="136"/>
      <c r="B119" s="136"/>
      <c r="C119" s="136"/>
      <c r="D119" s="136"/>
      <c r="E119" s="136"/>
    </row>
    <row r="120" spans="1:5">
      <c r="A120" s="136"/>
      <c r="B120" s="136"/>
      <c r="C120" s="136"/>
      <c r="D120" s="136"/>
      <c r="E120" s="136"/>
    </row>
    <row r="121" spans="1:5">
      <c r="A121" s="136"/>
      <c r="B121" s="136"/>
      <c r="C121" s="136"/>
      <c r="D121" s="136"/>
      <c r="E121" s="136"/>
    </row>
    <row r="122" spans="1:5">
      <c r="A122" s="136"/>
      <c r="B122" s="136"/>
      <c r="C122" s="136"/>
      <c r="D122" s="136"/>
      <c r="E122" s="136"/>
    </row>
    <row r="123" spans="1:5">
      <c r="A123" s="136"/>
      <c r="B123" s="136"/>
      <c r="C123" s="136"/>
      <c r="D123" s="136"/>
      <c r="E123" s="136"/>
    </row>
    <row r="124" spans="1:5">
      <c r="A124" s="136"/>
      <c r="B124" s="136"/>
      <c r="C124" s="136"/>
      <c r="D124" s="136"/>
      <c r="E124" s="136"/>
    </row>
    <row r="125" spans="1:5">
      <c r="A125" s="136"/>
      <c r="B125" s="136"/>
      <c r="C125" s="136"/>
      <c r="D125" s="136"/>
      <c r="E125" s="136"/>
    </row>
    <row r="126" spans="1:5">
      <c r="A126" s="136"/>
      <c r="B126" s="136"/>
      <c r="C126" s="136"/>
      <c r="D126" s="136"/>
      <c r="E126" s="136"/>
    </row>
    <row r="127" spans="1:5">
      <c r="A127" s="136"/>
      <c r="B127" s="136"/>
      <c r="C127" s="136"/>
      <c r="D127" s="136"/>
      <c r="E127" s="136"/>
    </row>
    <row r="128" spans="1:5">
      <c r="A128" s="136"/>
      <c r="B128" s="136"/>
      <c r="C128" s="136"/>
      <c r="D128" s="136"/>
      <c r="E128" s="136"/>
    </row>
    <row r="129" spans="1:5">
      <c r="A129" s="136"/>
      <c r="B129" s="136"/>
      <c r="C129" s="136"/>
      <c r="D129" s="136"/>
      <c r="E129" s="136"/>
    </row>
    <row r="130" spans="1:5">
      <c r="A130" s="136"/>
      <c r="B130" s="136"/>
      <c r="C130" s="136"/>
      <c r="D130" s="136"/>
      <c r="E130" s="136"/>
    </row>
    <row r="131" spans="1:5">
      <c r="A131" s="136"/>
      <c r="B131" s="136"/>
      <c r="C131" s="136"/>
      <c r="D131" s="136"/>
      <c r="E131" s="136"/>
    </row>
    <row r="132" spans="1:5">
      <c r="A132" s="136"/>
      <c r="B132" s="136"/>
      <c r="C132" s="136"/>
      <c r="D132" s="136"/>
      <c r="E132" s="136"/>
    </row>
    <row r="133" spans="1:5">
      <c r="A133" s="136"/>
      <c r="B133" s="136"/>
      <c r="C133" s="136"/>
      <c r="D133" s="136"/>
      <c r="E133" s="136"/>
    </row>
    <row r="134" spans="1:5">
      <c r="A134" s="136"/>
      <c r="B134" s="136"/>
      <c r="C134" s="136"/>
      <c r="D134" s="136"/>
      <c r="E134" s="136"/>
    </row>
    <row r="135" spans="1:5">
      <c r="A135" s="136"/>
      <c r="B135" s="136"/>
      <c r="C135" s="136"/>
      <c r="D135" s="136"/>
      <c r="E135" s="136"/>
    </row>
    <row r="136" spans="1:5">
      <c r="A136" s="136"/>
      <c r="B136" s="136"/>
      <c r="C136" s="136"/>
      <c r="D136" s="136"/>
      <c r="E136" s="136"/>
    </row>
    <row r="137" spans="1:5">
      <c r="A137" s="136"/>
      <c r="B137" s="136"/>
      <c r="C137" s="136"/>
      <c r="D137" s="136"/>
      <c r="E137" s="136"/>
    </row>
    <row r="138" spans="1:5">
      <c r="A138" s="136"/>
      <c r="B138" s="136"/>
      <c r="C138" s="136"/>
      <c r="D138" s="136"/>
      <c r="E138" s="136"/>
    </row>
    <row r="139" spans="1:5">
      <c r="A139" s="136"/>
      <c r="B139" s="136"/>
      <c r="C139" s="136"/>
      <c r="D139" s="136"/>
      <c r="E139" s="136"/>
    </row>
    <row r="140" spans="1:5">
      <c r="A140" s="136"/>
      <c r="B140" s="136"/>
      <c r="C140" s="136"/>
      <c r="D140" s="136"/>
      <c r="E140" s="136"/>
    </row>
    <row r="141" spans="1:5">
      <c r="A141" s="136"/>
      <c r="B141" s="136"/>
      <c r="C141" s="136"/>
      <c r="D141" s="136"/>
      <c r="E141" s="136"/>
    </row>
    <row r="142" spans="1:5">
      <c r="A142" s="136"/>
      <c r="B142" s="136"/>
      <c r="C142" s="136"/>
      <c r="D142" s="136"/>
      <c r="E142" s="136"/>
    </row>
    <row r="143" spans="1:5">
      <c r="A143" s="136"/>
      <c r="B143" s="136"/>
      <c r="C143" s="136"/>
      <c r="D143" s="136"/>
      <c r="E143" s="136"/>
    </row>
    <row r="144" spans="1:5">
      <c r="A144" s="136"/>
      <c r="B144" s="136"/>
      <c r="C144" s="136"/>
      <c r="D144" s="136"/>
      <c r="E144" s="136"/>
    </row>
    <row r="145" spans="1:5">
      <c r="A145" s="136"/>
      <c r="B145" s="136"/>
      <c r="C145" s="136"/>
      <c r="D145" s="136"/>
      <c r="E145" s="136"/>
    </row>
    <row r="146" spans="1:5">
      <c r="A146" s="136"/>
      <c r="B146" s="136"/>
      <c r="C146" s="136"/>
      <c r="D146" s="136"/>
      <c r="E146" s="136"/>
    </row>
    <row r="147" spans="1:5">
      <c r="A147" s="136"/>
      <c r="B147" s="136"/>
      <c r="C147" s="136"/>
      <c r="D147" s="136"/>
      <c r="E147" s="136"/>
    </row>
    <row r="148" spans="1:5">
      <c r="A148" s="136"/>
      <c r="B148" s="136"/>
      <c r="C148" s="136"/>
      <c r="D148" s="136"/>
      <c r="E148" s="136"/>
    </row>
    <row r="149" spans="1:5">
      <c r="A149" s="136"/>
      <c r="B149" s="136"/>
      <c r="C149" s="136"/>
      <c r="D149" s="136"/>
      <c r="E149" s="136"/>
    </row>
    <row r="150" spans="1:5">
      <c r="A150" s="136"/>
      <c r="B150" s="136"/>
      <c r="C150" s="136"/>
      <c r="D150" s="136"/>
      <c r="E150" s="136"/>
    </row>
    <row r="151" spans="1:5">
      <c r="A151" s="136"/>
      <c r="B151" s="136"/>
      <c r="C151" s="136"/>
      <c r="D151" s="136"/>
      <c r="E151" s="136"/>
    </row>
    <row r="152" spans="1:5">
      <c r="A152" s="136"/>
      <c r="B152" s="136"/>
      <c r="C152" s="136"/>
      <c r="D152" s="136"/>
      <c r="E152" s="136"/>
    </row>
    <row r="153" spans="1:5">
      <c r="A153" s="136"/>
      <c r="B153" s="136"/>
      <c r="C153" s="136"/>
      <c r="D153" s="136"/>
      <c r="E153" s="136"/>
    </row>
    <row r="154" spans="1:5">
      <c r="A154" s="136"/>
      <c r="B154" s="136"/>
      <c r="C154" s="136"/>
      <c r="D154" s="136"/>
      <c r="E154" s="136"/>
    </row>
    <row r="155" spans="1:5">
      <c r="A155" s="136"/>
      <c r="B155" s="136"/>
      <c r="C155" s="136"/>
      <c r="D155" s="136"/>
      <c r="E155" s="136"/>
    </row>
    <row r="156" spans="1:5">
      <c r="A156" s="136"/>
      <c r="B156" s="136"/>
      <c r="C156" s="136"/>
      <c r="D156" s="136"/>
      <c r="E156" s="136"/>
    </row>
    <row r="157" spans="1:5">
      <c r="A157" s="136"/>
      <c r="B157" s="136"/>
      <c r="C157" s="136"/>
      <c r="D157" s="136"/>
      <c r="E157" s="136"/>
    </row>
    <row r="158" spans="1:5">
      <c r="A158" s="136"/>
      <c r="B158" s="136"/>
      <c r="C158" s="136"/>
      <c r="D158" s="136"/>
      <c r="E158" s="136"/>
    </row>
    <row r="159" spans="1:5">
      <c r="A159" s="136"/>
      <c r="B159" s="136"/>
      <c r="C159" s="136"/>
      <c r="D159" s="136"/>
      <c r="E159" s="136"/>
    </row>
    <row r="160" spans="1:5">
      <c r="A160" s="136"/>
      <c r="B160" s="136"/>
      <c r="C160" s="136"/>
      <c r="D160" s="136"/>
      <c r="E160" s="136"/>
    </row>
    <row r="161" spans="1:5">
      <c r="A161" s="136"/>
      <c r="B161" s="136"/>
      <c r="C161" s="136"/>
      <c r="D161" s="136"/>
      <c r="E161" s="136"/>
    </row>
    <row r="162" spans="1:5">
      <c r="A162" s="136"/>
      <c r="B162" s="136"/>
      <c r="C162" s="136"/>
      <c r="D162" s="136"/>
      <c r="E162" s="136"/>
    </row>
    <row r="163" spans="1:5">
      <c r="A163" s="136"/>
      <c r="B163" s="136"/>
      <c r="C163" s="136"/>
      <c r="D163" s="136"/>
      <c r="E163" s="136"/>
    </row>
    <row r="164" spans="1:5">
      <c r="A164" s="136"/>
      <c r="B164" s="136"/>
      <c r="C164" s="136"/>
      <c r="D164" s="136"/>
      <c r="E164" s="136"/>
    </row>
    <row r="165" spans="1:5">
      <c r="A165" s="136"/>
      <c r="B165" s="136"/>
      <c r="C165" s="136"/>
      <c r="D165" s="136"/>
      <c r="E165" s="136"/>
    </row>
    <row r="166" spans="1:5">
      <c r="A166" s="136"/>
      <c r="B166" s="136"/>
      <c r="C166" s="136"/>
      <c r="D166" s="136"/>
      <c r="E166" s="136"/>
    </row>
    <row r="167" spans="1:5">
      <c r="A167" s="136"/>
      <c r="B167" s="136"/>
      <c r="C167" s="136"/>
      <c r="D167" s="136"/>
      <c r="E167" s="136"/>
    </row>
    <row r="168" spans="1:5">
      <c r="A168" s="136"/>
      <c r="B168" s="136"/>
      <c r="C168" s="136"/>
      <c r="D168" s="136"/>
      <c r="E168" s="136"/>
    </row>
    <row r="169" spans="1:5">
      <c r="A169" s="136"/>
      <c r="B169" s="136"/>
      <c r="C169" s="136"/>
      <c r="D169" s="136"/>
      <c r="E169" s="136"/>
    </row>
    <row r="170" spans="1:5">
      <c r="A170" s="136"/>
      <c r="B170" s="136"/>
      <c r="C170" s="136"/>
      <c r="D170" s="136"/>
      <c r="E170" s="136"/>
    </row>
    <row r="171" spans="1:5">
      <c r="A171" s="136"/>
      <c r="B171" s="136"/>
      <c r="C171" s="136"/>
      <c r="D171" s="136"/>
      <c r="E171" s="136"/>
    </row>
    <row r="172" spans="1:5">
      <c r="A172" s="136"/>
      <c r="B172" s="136"/>
      <c r="C172" s="136"/>
      <c r="D172" s="136"/>
      <c r="E172" s="136"/>
    </row>
    <row r="173" spans="1:5">
      <c r="A173" s="136"/>
      <c r="B173" s="136"/>
      <c r="C173" s="136"/>
      <c r="D173" s="136"/>
      <c r="E173" s="136"/>
    </row>
    <row r="174" spans="1:5">
      <c r="A174" s="136"/>
      <c r="B174" s="136"/>
      <c r="C174" s="136"/>
      <c r="D174" s="136"/>
      <c r="E174" s="136"/>
    </row>
    <row r="175" spans="1:5">
      <c r="A175" s="136"/>
      <c r="B175" s="136"/>
      <c r="C175" s="136"/>
      <c r="D175" s="136"/>
      <c r="E175" s="136"/>
    </row>
    <row r="176" spans="1:5">
      <c r="A176" s="136"/>
      <c r="B176" s="136"/>
      <c r="C176" s="136"/>
      <c r="D176" s="136"/>
      <c r="E176" s="136"/>
    </row>
    <row r="177" spans="1:5">
      <c r="A177" s="136"/>
      <c r="B177" s="136"/>
      <c r="C177" s="136"/>
      <c r="D177" s="136"/>
      <c r="E177" s="136"/>
    </row>
    <row r="178" spans="1:5">
      <c r="A178" s="136"/>
      <c r="B178" s="136"/>
      <c r="C178" s="136"/>
      <c r="D178" s="136"/>
      <c r="E178" s="136"/>
    </row>
    <row r="179" spans="1:5">
      <c r="A179" s="136"/>
      <c r="B179" s="136"/>
      <c r="C179" s="136"/>
      <c r="D179" s="136"/>
      <c r="E179" s="136"/>
    </row>
    <row r="180" spans="1:5">
      <c r="A180" s="136"/>
      <c r="B180" s="136"/>
      <c r="C180" s="136"/>
      <c r="D180" s="136"/>
      <c r="E180" s="136"/>
    </row>
    <row r="181" spans="1:5">
      <c r="A181" s="136"/>
      <c r="B181" s="136"/>
      <c r="C181" s="136"/>
      <c r="D181" s="136"/>
      <c r="E181" s="136"/>
    </row>
    <row r="182" spans="1:5">
      <c r="A182" s="136"/>
      <c r="B182" s="136"/>
      <c r="C182" s="136"/>
      <c r="D182" s="136"/>
      <c r="E182" s="136"/>
    </row>
    <row r="183" spans="1:5">
      <c r="A183" s="136"/>
      <c r="B183" s="136"/>
      <c r="C183" s="136"/>
      <c r="D183" s="136"/>
      <c r="E183" s="136"/>
    </row>
    <row r="184" spans="1:5">
      <c r="A184" s="136"/>
      <c r="B184" s="136"/>
      <c r="C184" s="136"/>
      <c r="D184" s="136"/>
      <c r="E184" s="136"/>
    </row>
    <row r="185" spans="1:5">
      <c r="A185" s="136"/>
      <c r="B185" s="136"/>
      <c r="C185" s="136"/>
      <c r="D185" s="136"/>
      <c r="E185" s="136"/>
    </row>
    <row r="186" spans="1:5">
      <c r="A186" s="136"/>
      <c r="B186" s="136"/>
      <c r="C186" s="136"/>
      <c r="D186" s="136"/>
      <c r="E186" s="136"/>
    </row>
    <row r="187" spans="1:5">
      <c r="A187" s="136"/>
      <c r="B187" s="136"/>
      <c r="C187" s="136"/>
      <c r="D187" s="136"/>
      <c r="E187" s="136"/>
    </row>
    <row r="188" spans="1:5">
      <c r="A188" s="136"/>
      <c r="B188" s="136"/>
      <c r="C188" s="136"/>
      <c r="D188" s="136"/>
      <c r="E188" s="136"/>
    </row>
    <row r="189" spans="1:5">
      <c r="A189" s="136"/>
      <c r="B189" s="136"/>
      <c r="C189" s="136"/>
      <c r="D189" s="136"/>
      <c r="E189" s="136"/>
    </row>
    <row r="190" spans="1:5">
      <c r="A190" s="136"/>
      <c r="B190" s="136"/>
      <c r="C190" s="136"/>
      <c r="D190" s="136"/>
      <c r="E190" s="136"/>
    </row>
    <row r="191" spans="1:5">
      <c r="A191" s="136"/>
      <c r="B191" s="136"/>
      <c r="C191" s="136"/>
      <c r="D191" s="136"/>
      <c r="E191" s="136"/>
    </row>
    <row r="192" spans="1:5">
      <c r="A192" s="136"/>
      <c r="B192" s="136"/>
      <c r="C192" s="136"/>
      <c r="D192" s="136"/>
      <c r="E192" s="136"/>
    </row>
    <row r="193" spans="1:5">
      <c r="A193" s="136"/>
      <c r="B193" s="136"/>
      <c r="C193" s="136"/>
      <c r="D193" s="136"/>
      <c r="E193" s="136"/>
    </row>
    <row r="194" spans="1:5">
      <c r="A194" s="136"/>
      <c r="B194" s="136"/>
      <c r="C194" s="136"/>
      <c r="D194" s="136"/>
      <c r="E194" s="136"/>
    </row>
    <row r="195" spans="1:5">
      <c r="A195" s="136"/>
      <c r="B195" s="136"/>
      <c r="C195" s="136"/>
      <c r="D195" s="136"/>
      <c r="E195" s="136"/>
    </row>
    <row r="196" spans="1:5">
      <c r="A196" s="136"/>
      <c r="B196" s="136"/>
      <c r="C196" s="136"/>
      <c r="D196" s="136"/>
      <c r="E196" s="136"/>
    </row>
    <row r="197" spans="1:5">
      <c r="A197" s="136"/>
      <c r="B197" s="136"/>
      <c r="C197" s="136"/>
      <c r="D197" s="136"/>
      <c r="E197" s="136"/>
    </row>
    <row r="198" spans="1:5">
      <c r="A198" s="136"/>
      <c r="B198" s="136"/>
      <c r="C198" s="136"/>
      <c r="D198" s="136"/>
      <c r="E198" s="136"/>
    </row>
    <row r="199" spans="1:5">
      <c r="A199" s="136"/>
      <c r="B199" s="136"/>
      <c r="C199" s="136"/>
      <c r="D199" s="136"/>
      <c r="E199" s="136"/>
    </row>
    <row r="200" spans="1:5">
      <c r="A200" s="136"/>
      <c r="B200" s="136"/>
      <c r="C200" s="136"/>
      <c r="D200" s="136"/>
      <c r="E200" s="136"/>
    </row>
    <row r="201" spans="1:5">
      <c r="A201" s="136"/>
      <c r="B201" s="136"/>
      <c r="C201" s="136"/>
      <c r="D201" s="136"/>
      <c r="E201" s="136"/>
    </row>
    <row r="202" spans="1:5">
      <c r="A202" s="136"/>
      <c r="B202" s="136"/>
      <c r="C202" s="136"/>
      <c r="D202" s="136"/>
      <c r="E202" s="136"/>
    </row>
    <row r="203" spans="1:5">
      <c r="A203" s="136"/>
      <c r="B203" s="136"/>
      <c r="C203" s="136"/>
      <c r="D203" s="136"/>
      <c r="E203" s="136"/>
    </row>
    <row r="204" spans="1:5">
      <c r="A204" s="136"/>
      <c r="B204" s="136"/>
      <c r="C204" s="136"/>
      <c r="D204" s="136"/>
      <c r="E204" s="136"/>
    </row>
    <row r="205" spans="1:5">
      <c r="A205" s="136"/>
      <c r="B205" s="136"/>
      <c r="C205" s="136"/>
      <c r="D205" s="136"/>
      <c r="E205" s="136"/>
    </row>
    <row r="206" spans="1:5">
      <c r="A206" s="136"/>
      <c r="B206" s="136"/>
      <c r="C206" s="136"/>
      <c r="D206" s="136"/>
      <c r="E206" s="136"/>
    </row>
    <row r="207" spans="1:5">
      <c r="A207" s="136"/>
      <c r="B207" s="136"/>
      <c r="C207" s="136"/>
      <c r="D207" s="136"/>
      <c r="E207" s="136"/>
    </row>
    <row r="208" spans="1:5">
      <c r="A208" s="136"/>
      <c r="B208" s="136"/>
      <c r="C208" s="136"/>
      <c r="D208" s="136"/>
      <c r="E208" s="136"/>
    </row>
    <row r="209" spans="1:5">
      <c r="A209" s="136"/>
      <c r="B209" s="136"/>
      <c r="C209" s="136"/>
      <c r="D209" s="136"/>
      <c r="E209" s="136"/>
    </row>
    <row r="210" spans="1:5">
      <c r="A210" s="136"/>
      <c r="B210" s="136"/>
      <c r="C210" s="136"/>
      <c r="D210" s="136"/>
      <c r="E210" s="136"/>
    </row>
    <row r="211" spans="1:5">
      <c r="A211" s="136"/>
      <c r="B211" s="136"/>
      <c r="C211" s="136"/>
      <c r="D211" s="136"/>
      <c r="E211" s="136"/>
    </row>
    <row r="212" spans="1:5">
      <c r="A212" s="136"/>
      <c r="B212" s="136"/>
      <c r="C212" s="136"/>
      <c r="D212" s="136"/>
      <c r="E212" s="136"/>
    </row>
    <row r="213" spans="1:5">
      <c r="A213" s="136"/>
      <c r="B213" s="136"/>
      <c r="C213" s="136"/>
      <c r="D213" s="136"/>
      <c r="E213" s="136"/>
    </row>
    <row r="214" spans="1:5">
      <c r="A214" s="136"/>
      <c r="B214" s="136"/>
      <c r="C214" s="136"/>
      <c r="D214" s="136"/>
      <c r="E214" s="136"/>
    </row>
    <row r="215" spans="1:5">
      <c r="A215" s="136"/>
      <c r="B215" s="136"/>
      <c r="C215" s="136"/>
      <c r="D215" s="136"/>
      <c r="E215" s="136"/>
    </row>
    <row r="216" spans="1:5">
      <c r="A216" s="136"/>
      <c r="B216" s="136"/>
      <c r="C216" s="136"/>
      <c r="D216" s="136"/>
      <c r="E216" s="136"/>
    </row>
    <row r="217" spans="1:5">
      <c r="A217" s="136"/>
      <c r="B217" s="136"/>
      <c r="C217" s="136"/>
      <c r="D217" s="136"/>
      <c r="E217" s="136"/>
    </row>
    <row r="218" spans="1:5">
      <c r="A218" s="136"/>
      <c r="B218" s="136"/>
      <c r="C218" s="136"/>
      <c r="D218" s="136"/>
      <c r="E218" s="136"/>
    </row>
    <row r="219" spans="1:5">
      <c r="A219" s="136"/>
      <c r="B219" s="136"/>
      <c r="C219" s="136"/>
      <c r="D219" s="136"/>
      <c r="E219" s="136"/>
    </row>
    <row r="220" spans="1:5">
      <c r="A220" s="136"/>
      <c r="B220" s="136"/>
      <c r="C220" s="136"/>
      <c r="D220" s="136"/>
      <c r="E220" s="136"/>
    </row>
    <row r="221" spans="1:5">
      <c r="A221" s="136"/>
      <c r="B221" s="136"/>
      <c r="C221" s="136"/>
      <c r="D221" s="136"/>
      <c r="E221" s="136"/>
    </row>
    <row r="222" spans="1:5">
      <c r="A222" s="136"/>
      <c r="B222" s="136"/>
      <c r="C222" s="136"/>
      <c r="D222" s="136"/>
      <c r="E222" s="136"/>
    </row>
    <row r="223" spans="1:5">
      <c r="A223" s="136"/>
      <c r="B223" s="136"/>
      <c r="C223" s="136"/>
      <c r="D223" s="136"/>
      <c r="E223" s="136"/>
    </row>
    <row r="224" spans="1:5">
      <c r="A224" s="136"/>
      <c r="B224" s="136"/>
      <c r="C224" s="136"/>
      <c r="D224" s="136"/>
      <c r="E224" s="136"/>
    </row>
    <row r="225" spans="1:5">
      <c r="A225" s="136"/>
      <c r="B225" s="136"/>
      <c r="C225" s="136"/>
      <c r="D225" s="136"/>
      <c r="E225" s="136"/>
    </row>
    <row r="226" spans="1:5">
      <c r="A226" s="136"/>
      <c r="B226" s="136"/>
      <c r="C226" s="136"/>
      <c r="D226" s="136"/>
      <c r="E226" s="136"/>
    </row>
    <row r="227" spans="1:5">
      <c r="A227" s="136"/>
      <c r="B227" s="136"/>
      <c r="C227" s="136"/>
      <c r="D227" s="136"/>
      <c r="E227" s="136"/>
    </row>
    <row r="228" spans="1:5">
      <c r="A228" s="136"/>
      <c r="B228" s="136"/>
      <c r="C228" s="136"/>
      <c r="D228" s="136"/>
      <c r="E228" s="136"/>
    </row>
    <row r="229" spans="1:5">
      <c r="A229" s="136"/>
      <c r="B229" s="136"/>
      <c r="C229" s="136"/>
      <c r="D229" s="136"/>
      <c r="E229" s="136"/>
    </row>
    <row r="230" spans="1:5">
      <c r="A230" s="136"/>
      <c r="B230" s="136"/>
      <c r="C230" s="136"/>
      <c r="D230" s="136"/>
      <c r="E230" s="136"/>
    </row>
    <row r="231" spans="1:5">
      <c r="A231" s="136"/>
      <c r="B231" s="136"/>
      <c r="C231" s="136"/>
      <c r="D231" s="136"/>
      <c r="E231" s="136"/>
    </row>
    <row r="232" spans="1:5">
      <c r="A232" s="136"/>
      <c r="B232" s="136"/>
      <c r="C232" s="136"/>
      <c r="D232" s="136"/>
      <c r="E232" s="136"/>
    </row>
  </sheetData>
  <mergeCells count="38">
    <mergeCell ref="A25:D25"/>
    <mergeCell ref="F17:F22"/>
    <mergeCell ref="A24:E24"/>
    <mergeCell ref="A26:D26"/>
    <mergeCell ref="A1:C1"/>
    <mergeCell ref="A2:C2"/>
    <mergeCell ref="D22:E22"/>
    <mergeCell ref="A23:E23"/>
    <mergeCell ref="F23:F30"/>
    <mergeCell ref="A27:D27"/>
    <mergeCell ref="A28:D28"/>
    <mergeCell ref="A29:D29"/>
    <mergeCell ref="A30:E30"/>
    <mergeCell ref="A22:C22"/>
    <mergeCell ref="A17:E17"/>
    <mergeCell ref="A18:E18"/>
    <mergeCell ref="A15:E15"/>
    <mergeCell ref="F15:F16"/>
    <mergeCell ref="A13:E13"/>
    <mergeCell ref="F13:F14"/>
    <mergeCell ref="A14:E14"/>
    <mergeCell ref="A16:E16"/>
    <mergeCell ref="A20:D20"/>
    <mergeCell ref="A21:D21"/>
    <mergeCell ref="A3:F3"/>
    <mergeCell ref="F4:F5"/>
    <mergeCell ref="A6:B6"/>
    <mergeCell ref="A7:E7"/>
    <mergeCell ref="F7:F8"/>
    <mergeCell ref="A4:E5"/>
    <mergeCell ref="A8:E8"/>
    <mergeCell ref="A11:E11"/>
    <mergeCell ref="F11:F12"/>
    <mergeCell ref="A9:E9"/>
    <mergeCell ref="F9:F10"/>
    <mergeCell ref="A10:E10"/>
    <mergeCell ref="A12:E12"/>
    <mergeCell ref="A19:D19"/>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theme="2"/>
  </sheetPr>
  <dimension ref="A1:D38"/>
  <sheetViews>
    <sheetView showGridLines="0" zoomScale="80" zoomScaleNormal="80" workbookViewId="0">
      <pane xSplit="4" ySplit="6" topLeftCell="E7" activePane="bottomRight" state="frozen"/>
      <selection sqref="A1:D1"/>
      <selection pane="topRight" sqref="A1:D1"/>
      <selection pane="bottomLeft" sqref="A1:D1"/>
      <selection pane="bottomRight" sqref="A1:D1"/>
    </sheetView>
  </sheetViews>
  <sheetFormatPr defaultRowHeight="15" outlineLevelRow="1"/>
  <cols>
    <col min="1" max="3" width="45.7109375" customWidth="1"/>
    <col min="4" max="4" width="17" customWidth="1"/>
    <col min="5" max="5" width="9.140625" customWidth="1"/>
  </cols>
  <sheetData>
    <row r="1" spans="1:4">
      <c r="A1" s="1764" t="s">
        <v>772</v>
      </c>
      <c r="B1" s="1764"/>
      <c r="C1" s="1764"/>
      <c r="D1" s="1764"/>
    </row>
    <row r="2" spans="1:4">
      <c r="A2" s="1764" t="s">
        <v>780</v>
      </c>
      <c r="B2" s="1764"/>
      <c r="C2" s="1764"/>
      <c r="D2" s="1764"/>
    </row>
    <row r="3" spans="1:4" ht="15.75" thickBot="1">
      <c r="A3" s="1782"/>
      <c r="B3" s="1782"/>
      <c r="C3" s="1782"/>
      <c r="D3" s="1782"/>
    </row>
    <row r="4" spans="1:4">
      <c r="A4" s="1774" t="s">
        <v>776</v>
      </c>
      <c r="B4" s="1775"/>
      <c r="C4" s="1776"/>
      <c r="D4" s="923" t="s">
        <v>1042</v>
      </c>
    </row>
    <row r="5" spans="1:4" ht="15.75" thickBot="1">
      <c r="A5" s="1777"/>
      <c r="B5" s="1778"/>
      <c r="C5" s="1779"/>
      <c r="D5" s="936"/>
    </row>
    <row r="6" spans="1:4" ht="15.75" thickBot="1">
      <c r="A6" s="1780" t="str">
        <f>Obsah!A3</f>
        <v>Informace platné k datu</v>
      </c>
      <c r="B6" s="1781"/>
      <c r="C6" s="280" t="str">
        <f>Obsah!C3</f>
        <v>(31/12/2015)</v>
      </c>
      <c r="D6" s="282"/>
    </row>
    <row r="7" spans="1:4">
      <c r="A7" s="1765" t="s">
        <v>777</v>
      </c>
      <c r="B7" s="1766"/>
      <c r="C7" s="1767"/>
      <c r="D7" s="1745" t="s">
        <v>778</v>
      </c>
    </row>
    <row r="8" spans="1:4" ht="15" customHeight="1">
      <c r="A8" s="1768"/>
      <c r="B8" s="1769"/>
      <c r="C8" s="1770"/>
      <c r="D8" s="1746"/>
    </row>
    <row r="9" spans="1:4" ht="30" customHeight="1">
      <c r="A9" s="1771"/>
      <c r="B9" s="1772"/>
      <c r="C9" s="1773"/>
      <c r="D9" s="1746"/>
    </row>
    <row r="10" spans="1:4">
      <c r="A10" s="372"/>
      <c r="B10" s="373"/>
      <c r="C10" s="374"/>
      <c r="D10" s="1746"/>
    </row>
    <row r="11" spans="1:4" hidden="1" outlineLevel="1">
      <c r="A11" s="363"/>
      <c r="B11" s="364"/>
      <c r="C11" s="365"/>
      <c r="D11" s="1758" t="s">
        <v>778</v>
      </c>
    </row>
    <row r="12" spans="1:4" hidden="1" outlineLevel="1">
      <c r="A12" s="366"/>
      <c r="B12" s="367"/>
      <c r="C12" s="368"/>
      <c r="D12" s="1758"/>
    </row>
    <row r="13" spans="1:4" hidden="1" outlineLevel="1">
      <c r="A13" s="366"/>
      <c r="B13" s="367"/>
      <c r="C13" s="368"/>
      <c r="D13" s="1758"/>
    </row>
    <row r="14" spans="1:4" hidden="1" outlineLevel="1">
      <c r="A14" s="366"/>
      <c r="B14" s="367"/>
      <c r="C14" s="368"/>
      <c r="D14" s="1758"/>
    </row>
    <row r="15" spans="1:4" hidden="1" outlineLevel="1">
      <c r="A15" s="366"/>
      <c r="B15" s="367"/>
      <c r="C15" s="368"/>
      <c r="D15" s="1758"/>
    </row>
    <row r="16" spans="1:4" hidden="1" outlineLevel="1">
      <c r="A16" s="366"/>
      <c r="B16" s="367"/>
      <c r="C16" s="368"/>
      <c r="D16" s="1758"/>
    </row>
    <row r="17" spans="1:4" hidden="1" outlineLevel="1">
      <c r="A17" s="366"/>
      <c r="B17" s="367"/>
      <c r="C17" s="368"/>
      <c r="D17" s="1758"/>
    </row>
    <row r="18" spans="1:4" hidden="1" outlineLevel="1">
      <c r="A18" s="366"/>
      <c r="B18" s="367"/>
      <c r="C18" s="368"/>
      <c r="D18" s="1758"/>
    </row>
    <row r="19" spans="1:4" hidden="1" outlineLevel="1">
      <c r="A19" s="366"/>
      <c r="B19" s="367"/>
      <c r="C19" s="368"/>
      <c r="D19" s="1758"/>
    </row>
    <row r="20" spans="1:4" hidden="1" outlineLevel="1">
      <c r="A20" s="366"/>
      <c r="B20" s="367"/>
      <c r="C20" s="368"/>
      <c r="D20" s="1758"/>
    </row>
    <row r="21" spans="1:4" hidden="1" outlineLevel="1">
      <c r="A21" s="366"/>
      <c r="B21" s="367"/>
      <c r="C21" s="368"/>
      <c r="D21" s="1758"/>
    </row>
    <row r="22" spans="1:4" hidden="1" outlineLevel="1">
      <c r="A22" s="366"/>
      <c r="B22" s="367"/>
      <c r="C22" s="368"/>
      <c r="D22" s="1758"/>
    </row>
    <row r="23" spans="1:4" hidden="1" outlineLevel="1">
      <c r="A23" s="366"/>
      <c r="B23" s="367"/>
      <c r="C23" s="368"/>
      <c r="D23" s="1758"/>
    </row>
    <row r="24" spans="1:4" hidden="1" outlineLevel="1">
      <c r="A24" s="366"/>
      <c r="B24" s="367"/>
      <c r="C24" s="368"/>
      <c r="D24" s="1758"/>
    </row>
    <row r="25" spans="1:4" hidden="1" outlineLevel="1">
      <c r="A25" s="366"/>
      <c r="B25" s="367"/>
      <c r="C25" s="368"/>
      <c r="D25" s="1758"/>
    </row>
    <row r="26" spans="1:4" hidden="1" outlineLevel="1">
      <c r="A26" s="366"/>
      <c r="B26" s="367"/>
      <c r="C26" s="368"/>
      <c r="D26" s="1758"/>
    </row>
    <row r="27" spans="1:4" hidden="1" outlineLevel="1">
      <c r="A27" s="366"/>
      <c r="B27" s="367"/>
      <c r="C27" s="368"/>
      <c r="D27" s="1758"/>
    </row>
    <row r="28" spans="1:4" hidden="1" outlineLevel="1">
      <c r="A28" s="366"/>
      <c r="B28" s="367"/>
      <c r="C28" s="368"/>
      <c r="D28" s="1758"/>
    </row>
    <row r="29" spans="1:4" hidden="1" outlineLevel="1">
      <c r="A29" s="366"/>
      <c r="B29" s="367"/>
      <c r="C29" s="368"/>
      <c r="D29" s="1758"/>
    </row>
    <row r="30" spans="1:4" hidden="1" outlineLevel="1">
      <c r="A30" s="366"/>
      <c r="B30" s="367"/>
      <c r="C30" s="368"/>
      <c r="D30" s="1758"/>
    </row>
    <row r="31" spans="1:4" hidden="1" outlineLevel="1">
      <c r="A31" s="366"/>
      <c r="B31" s="367"/>
      <c r="C31" s="368"/>
      <c r="D31" s="1758"/>
    </row>
    <row r="32" spans="1:4" hidden="1" outlineLevel="1">
      <c r="A32" s="366"/>
      <c r="B32" s="367"/>
      <c r="C32" s="368"/>
      <c r="D32" s="1758"/>
    </row>
    <row r="33" spans="1:4" hidden="1" outlineLevel="1">
      <c r="A33" s="366"/>
      <c r="B33" s="367"/>
      <c r="C33" s="368"/>
      <c r="D33" s="1758"/>
    </row>
    <row r="34" spans="1:4" hidden="1" outlineLevel="1">
      <c r="A34" s="366"/>
      <c r="B34" s="367"/>
      <c r="C34" s="368"/>
      <c r="D34" s="1758"/>
    </row>
    <row r="35" spans="1:4" hidden="1" outlineLevel="1">
      <c r="A35" s="366"/>
      <c r="B35" s="367"/>
      <c r="C35" s="368"/>
      <c r="D35" s="1758"/>
    </row>
    <row r="36" spans="1:4" hidden="1" outlineLevel="1">
      <c r="A36" s="366"/>
      <c r="B36" s="367"/>
      <c r="C36" s="368"/>
      <c r="D36" s="1758"/>
    </row>
    <row r="37" spans="1:4" ht="15.75" hidden="1" outlineLevel="1" thickBot="1">
      <c r="A37" s="369"/>
      <c r="B37" s="370"/>
      <c r="C37" s="371"/>
      <c r="D37" s="1759"/>
    </row>
    <row r="38" spans="1:4" collapsed="1"/>
  </sheetData>
  <mergeCells count="9">
    <mergeCell ref="A1:D1"/>
    <mergeCell ref="A2:D2"/>
    <mergeCell ref="A7:C9"/>
    <mergeCell ref="D7:D10"/>
    <mergeCell ref="D11:D37"/>
    <mergeCell ref="A4:C5"/>
    <mergeCell ref="D4:D5"/>
    <mergeCell ref="A6:B6"/>
    <mergeCell ref="A3:D3"/>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theme="2"/>
  </sheetPr>
  <dimension ref="A1:I201"/>
  <sheetViews>
    <sheetView showGridLines="0" zoomScale="80" zoomScaleNormal="80" workbookViewId="0">
      <pane xSplit="7" ySplit="6" topLeftCell="H7" activePane="bottomRight" state="frozen"/>
      <selection sqref="A1:D1"/>
      <selection pane="topRight" sqref="A1:D1"/>
      <selection pane="bottomLeft" sqref="A1:D1"/>
      <selection pane="bottomRight" sqref="A1:C1"/>
    </sheetView>
  </sheetViews>
  <sheetFormatPr defaultRowHeight="15" outlineLevelRow="2"/>
  <cols>
    <col min="1" max="1" width="18.5703125" customWidth="1"/>
    <col min="2" max="2" width="26.5703125" customWidth="1"/>
    <col min="3" max="6" width="35.7109375" customWidth="1"/>
    <col min="7" max="7" width="17" customWidth="1"/>
  </cols>
  <sheetData>
    <row r="1" spans="1:9">
      <c r="A1" s="915" t="s">
        <v>773</v>
      </c>
      <c r="B1" s="915"/>
      <c r="C1" s="915"/>
      <c r="D1" s="241"/>
      <c r="E1" s="241"/>
      <c r="F1" s="241"/>
      <c r="G1" s="243"/>
      <c r="H1" s="200"/>
      <c r="I1" s="200"/>
    </row>
    <row r="2" spans="1:9">
      <c r="A2" s="915" t="s">
        <v>779</v>
      </c>
      <c r="B2" s="915"/>
      <c r="C2" s="915"/>
      <c r="D2" s="241"/>
      <c r="E2" s="241"/>
      <c r="F2" s="241"/>
      <c r="G2" s="243"/>
      <c r="H2" s="200"/>
      <c r="I2" s="200"/>
    </row>
    <row r="3" spans="1:9" ht="15.75" thickBot="1">
      <c r="A3" s="1440"/>
      <c r="B3" s="1440"/>
      <c r="C3" s="1440"/>
      <c r="D3" s="1440"/>
      <c r="E3" s="1440"/>
      <c r="F3" s="1440"/>
      <c r="G3" s="1440"/>
      <c r="H3" s="192"/>
    </row>
    <row r="4" spans="1:9" ht="15" customHeight="1">
      <c r="A4" s="917" t="s">
        <v>842</v>
      </c>
      <c r="B4" s="918"/>
      <c r="C4" s="918"/>
      <c r="D4" s="918"/>
      <c r="E4" s="918"/>
      <c r="F4" s="919"/>
      <c r="G4" s="923" t="s">
        <v>1042</v>
      </c>
    </row>
    <row r="5" spans="1:9" ht="15.75" thickBot="1">
      <c r="A5" s="920"/>
      <c r="B5" s="921"/>
      <c r="C5" s="921"/>
      <c r="D5" s="921"/>
      <c r="E5" s="921"/>
      <c r="F5" s="922"/>
      <c r="G5" s="936"/>
    </row>
    <row r="6" spans="1:9" ht="15.75" thickBot="1">
      <c r="A6" s="1679" t="str">
        <f>Obsah!A3</f>
        <v>Informace platné k datu</v>
      </c>
      <c r="B6" s="1680"/>
      <c r="C6" s="278" t="str">
        <f>Obsah!C3</f>
        <v>(31/12/2015)</v>
      </c>
      <c r="D6" s="284"/>
      <c r="E6" s="284"/>
      <c r="F6" s="284"/>
      <c r="G6" s="279"/>
      <c r="H6" s="186"/>
      <c r="I6" s="186"/>
    </row>
    <row r="7" spans="1:9" ht="30" customHeight="1">
      <c r="A7" s="1788" t="s">
        <v>843</v>
      </c>
      <c r="B7" s="1789"/>
      <c r="C7" s="1789"/>
      <c r="D7" s="1789"/>
      <c r="E7" s="1789"/>
      <c r="F7" s="1790"/>
      <c r="G7" s="1792" t="s">
        <v>921</v>
      </c>
      <c r="H7" s="186"/>
      <c r="I7" s="186"/>
    </row>
    <row r="8" spans="1:9" ht="30" customHeight="1">
      <c r="A8" s="1783" t="s">
        <v>844</v>
      </c>
      <c r="B8" s="1784"/>
      <c r="C8" s="1784"/>
      <c r="D8" s="1784"/>
      <c r="E8" s="1784"/>
      <c r="F8" s="1785"/>
      <c r="G8" s="1793"/>
      <c r="H8" s="186"/>
      <c r="I8" s="186"/>
    </row>
    <row r="9" spans="1:9">
      <c r="A9" s="1791" t="s">
        <v>849</v>
      </c>
      <c r="B9" s="1703"/>
      <c r="C9" s="1705" t="s">
        <v>845</v>
      </c>
      <c r="D9" s="1797"/>
      <c r="E9" s="1705" t="s">
        <v>846</v>
      </c>
      <c r="F9" s="1797"/>
      <c r="G9" s="1793"/>
      <c r="H9" s="186"/>
      <c r="I9" s="186"/>
    </row>
    <row r="10" spans="1:9">
      <c r="A10" s="1795"/>
      <c r="B10" s="1796"/>
      <c r="C10" s="1786"/>
      <c r="D10" s="1787"/>
      <c r="E10" s="1786"/>
      <c r="F10" s="1787"/>
      <c r="G10" s="1793"/>
      <c r="H10" s="186"/>
      <c r="I10" s="186"/>
    </row>
    <row r="11" spans="1:9">
      <c r="A11" s="1795"/>
      <c r="B11" s="1796"/>
      <c r="C11" s="1786"/>
      <c r="D11" s="1787"/>
      <c r="E11" s="1786"/>
      <c r="F11" s="1787"/>
      <c r="G11" s="1793"/>
      <c r="H11" s="186"/>
      <c r="I11" s="186"/>
    </row>
    <row r="12" spans="1:9">
      <c r="A12" s="1795"/>
      <c r="B12" s="1796"/>
      <c r="C12" s="1786"/>
      <c r="D12" s="1787"/>
      <c r="E12" s="1786"/>
      <c r="F12" s="1787"/>
      <c r="G12" s="1793"/>
      <c r="H12" s="186"/>
      <c r="I12" s="186"/>
    </row>
    <row r="13" spans="1:9">
      <c r="A13" s="1795"/>
      <c r="B13" s="1796"/>
      <c r="C13" s="1786"/>
      <c r="D13" s="1787"/>
      <c r="E13" s="1786"/>
      <c r="F13" s="1787"/>
      <c r="G13" s="1793"/>
      <c r="H13" s="186"/>
      <c r="I13" s="186"/>
    </row>
    <row r="14" spans="1:9">
      <c r="A14" s="1795"/>
      <c r="B14" s="1796"/>
      <c r="C14" s="1786"/>
      <c r="D14" s="1787"/>
      <c r="E14" s="1786"/>
      <c r="F14" s="1787"/>
      <c r="G14" s="1793"/>
      <c r="H14" s="186"/>
      <c r="I14" s="186"/>
    </row>
    <row r="15" spans="1:9">
      <c r="A15" s="1795"/>
      <c r="B15" s="1796"/>
      <c r="C15" s="1786"/>
      <c r="D15" s="1787"/>
      <c r="E15" s="1786"/>
      <c r="F15" s="1787"/>
      <c r="G15" s="1793"/>
      <c r="H15" s="186"/>
      <c r="I15" s="186"/>
    </row>
    <row r="16" spans="1:9">
      <c r="A16" s="1795"/>
      <c r="B16" s="1796"/>
      <c r="C16" s="1786"/>
      <c r="D16" s="1787"/>
      <c r="E16" s="1786"/>
      <c r="F16" s="1787"/>
      <c r="G16" s="1793"/>
      <c r="H16" s="186"/>
      <c r="I16" s="186"/>
    </row>
    <row r="17" spans="1:9">
      <c r="A17" s="1795"/>
      <c r="B17" s="1796"/>
      <c r="C17" s="1786"/>
      <c r="D17" s="1787"/>
      <c r="E17" s="1786"/>
      <c r="F17" s="1787"/>
      <c r="G17" s="1793"/>
      <c r="H17" s="186"/>
      <c r="I17" s="186"/>
    </row>
    <row r="18" spans="1:9">
      <c r="A18" s="1795"/>
      <c r="B18" s="1796"/>
      <c r="C18" s="1786"/>
      <c r="D18" s="1787"/>
      <c r="E18" s="1786"/>
      <c r="F18" s="1787"/>
      <c r="G18" s="1794"/>
      <c r="H18" s="186"/>
      <c r="I18" s="186"/>
    </row>
    <row r="19" spans="1:9" ht="45" customHeight="1">
      <c r="A19" s="1783" t="s">
        <v>847</v>
      </c>
      <c r="B19" s="1784"/>
      <c r="C19" s="1784"/>
      <c r="D19" s="1784"/>
      <c r="E19" s="1784"/>
      <c r="F19" s="1785"/>
      <c r="G19" s="1758" t="s">
        <v>921</v>
      </c>
      <c r="H19" s="186"/>
      <c r="I19" s="186"/>
    </row>
    <row r="20" spans="1:9" ht="15.75" thickBot="1">
      <c r="A20" s="380"/>
      <c r="B20" s="381"/>
      <c r="C20" s="381"/>
      <c r="D20" s="381"/>
      <c r="E20" s="381"/>
      <c r="F20" s="382"/>
      <c r="G20" s="1758"/>
      <c r="H20" s="186"/>
      <c r="I20" s="186"/>
    </row>
    <row r="21" spans="1:9" hidden="1" outlineLevel="1">
      <c r="A21" s="380"/>
      <c r="B21" s="381"/>
      <c r="C21" s="381"/>
      <c r="D21" s="381"/>
      <c r="E21" s="381"/>
      <c r="F21" s="382"/>
      <c r="G21" s="1803" t="s">
        <v>921</v>
      </c>
      <c r="H21" s="186"/>
      <c r="I21" s="186"/>
    </row>
    <row r="22" spans="1:9" hidden="1" outlineLevel="1">
      <c r="A22" s="453"/>
      <c r="B22" s="383"/>
      <c r="C22" s="383"/>
      <c r="D22" s="383"/>
      <c r="E22" s="383"/>
      <c r="F22" s="384"/>
      <c r="G22" s="1800"/>
      <c r="H22" s="186"/>
      <c r="I22" s="186"/>
    </row>
    <row r="23" spans="1:9" hidden="1" outlineLevel="1">
      <c r="A23" s="453"/>
      <c r="B23" s="383"/>
      <c r="C23" s="383"/>
      <c r="D23" s="383"/>
      <c r="E23" s="383"/>
      <c r="F23" s="384"/>
      <c r="G23" s="1800"/>
      <c r="H23" s="186"/>
      <c r="I23" s="186"/>
    </row>
    <row r="24" spans="1:9" hidden="1" outlineLevel="1">
      <c r="A24" s="453"/>
      <c r="B24" s="383"/>
      <c r="C24" s="383"/>
      <c r="D24" s="383"/>
      <c r="E24" s="383"/>
      <c r="F24" s="384"/>
      <c r="G24" s="1800"/>
      <c r="H24" s="186"/>
      <c r="I24" s="186"/>
    </row>
    <row r="25" spans="1:9" hidden="1" outlineLevel="1">
      <c r="A25" s="453"/>
      <c r="B25" s="383"/>
      <c r="C25" s="383"/>
      <c r="D25" s="383"/>
      <c r="E25" s="383"/>
      <c r="F25" s="384"/>
      <c r="G25" s="1800"/>
      <c r="H25" s="186"/>
      <c r="I25" s="186"/>
    </row>
    <row r="26" spans="1:9" hidden="1" outlineLevel="1">
      <c r="A26" s="453"/>
      <c r="B26" s="383"/>
      <c r="C26" s="383"/>
      <c r="D26" s="383"/>
      <c r="E26" s="383"/>
      <c r="F26" s="384"/>
      <c r="G26" s="1800"/>
      <c r="H26" s="186"/>
      <c r="I26" s="186"/>
    </row>
    <row r="27" spans="1:9" hidden="1" outlineLevel="1">
      <c r="A27" s="453"/>
      <c r="B27" s="383"/>
      <c r="C27" s="383"/>
      <c r="D27" s="383"/>
      <c r="E27" s="383"/>
      <c r="F27" s="384"/>
      <c r="G27" s="1800"/>
      <c r="H27" s="186"/>
      <c r="I27" s="186"/>
    </row>
    <row r="28" spans="1:9" hidden="1" outlineLevel="1">
      <c r="A28" s="453"/>
      <c r="B28" s="383"/>
      <c r="C28" s="383"/>
      <c r="D28" s="383"/>
      <c r="E28" s="383"/>
      <c r="F28" s="384"/>
      <c r="G28" s="1800"/>
      <c r="H28" s="186"/>
      <c r="I28" s="186"/>
    </row>
    <row r="29" spans="1:9" hidden="1" outlineLevel="1">
      <c r="A29" s="453"/>
      <c r="B29" s="383"/>
      <c r="C29" s="383"/>
      <c r="D29" s="383"/>
      <c r="E29" s="383"/>
      <c r="F29" s="384"/>
      <c r="G29" s="1800"/>
      <c r="H29" s="186"/>
      <c r="I29" s="186"/>
    </row>
    <row r="30" spans="1:9" hidden="1" outlineLevel="1">
      <c r="A30" s="453"/>
      <c r="B30" s="383"/>
      <c r="C30" s="383"/>
      <c r="D30" s="383"/>
      <c r="E30" s="383"/>
      <c r="F30" s="384"/>
      <c r="G30" s="1800"/>
      <c r="H30" s="186"/>
      <c r="I30" s="186"/>
    </row>
    <row r="31" spans="1:9" hidden="1" outlineLevel="1">
      <c r="A31" s="453"/>
      <c r="B31" s="383"/>
      <c r="C31" s="383"/>
      <c r="D31" s="383"/>
      <c r="E31" s="383"/>
      <c r="F31" s="384"/>
      <c r="G31" s="1800"/>
      <c r="H31" s="186"/>
      <c r="I31" s="186"/>
    </row>
    <row r="32" spans="1:9" hidden="1" outlineLevel="1">
      <c r="A32" s="453"/>
      <c r="B32" s="383"/>
      <c r="C32" s="383"/>
      <c r="D32" s="383"/>
      <c r="E32" s="383"/>
      <c r="F32" s="384"/>
      <c r="G32" s="1800"/>
      <c r="H32" s="186"/>
      <c r="I32" s="186"/>
    </row>
    <row r="33" spans="1:9" ht="15.75" hidden="1" outlineLevel="1" thickBot="1">
      <c r="A33" s="453"/>
      <c r="B33" s="383"/>
      <c r="C33" s="383"/>
      <c r="D33" s="383"/>
      <c r="E33" s="383"/>
      <c r="F33" s="384"/>
      <c r="G33" s="1800"/>
      <c r="H33" s="186"/>
      <c r="I33" s="186"/>
    </row>
    <row r="34" spans="1:9" ht="30" customHeight="1" collapsed="1">
      <c r="A34" s="1783" t="s">
        <v>848</v>
      </c>
      <c r="B34" s="1784"/>
      <c r="C34" s="1784"/>
      <c r="D34" s="1784"/>
      <c r="E34" s="1784"/>
      <c r="F34" s="1785"/>
      <c r="G34" s="1815" t="s">
        <v>921</v>
      </c>
      <c r="H34" s="186"/>
      <c r="I34" s="186"/>
    </row>
    <row r="35" spans="1:9">
      <c r="A35" s="1697" t="s">
        <v>849</v>
      </c>
      <c r="B35" s="1698"/>
      <c r="C35" s="1809" t="s">
        <v>850</v>
      </c>
      <c r="D35" s="1810"/>
      <c r="E35" s="1810"/>
      <c r="F35" s="1811"/>
      <c r="G35" s="1685"/>
      <c r="H35" s="186"/>
      <c r="I35" s="186"/>
    </row>
    <row r="36" spans="1:9">
      <c r="A36" s="1704"/>
      <c r="B36" s="1804"/>
      <c r="C36" s="378"/>
      <c r="D36" s="364"/>
      <c r="E36" s="364"/>
      <c r="F36" s="365"/>
      <c r="G36" s="1685"/>
      <c r="H36" s="186"/>
      <c r="I36" s="186"/>
    </row>
    <row r="37" spans="1:9">
      <c r="A37" s="1704"/>
      <c r="B37" s="1804"/>
      <c r="C37" s="375"/>
      <c r="D37" s="367"/>
      <c r="E37" s="367"/>
      <c r="F37" s="368"/>
      <c r="G37" s="1685"/>
      <c r="H37" s="186"/>
      <c r="I37" s="186"/>
    </row>
    <row r="38" spans="1:9">
      <c r="A38" s="1704"/>
      <c r="B38" s="1804"/>
      <c r="C38" s="375"/>
      <c r="D38" s="367"/>
      <c r="E38" s="367"/>
      <c r="F38" s="368"/>
      <c r="G38" s="1685"/>
      <c r="H38" s="186"/>
      <c r="I38" s="186"/>
    </row>
    <row r="39" spans="1:9">
      <c r="A39" s="1704"/>
      <c r="B39" s="1804"/>
      <c r="C39" s="375"/>
      <c r="D39" s="367"/>
      <c r="E39" s="367"/>
      <c r="F39" s="368"/>
      <c r="G39" s="1685"/>
      <c r="H39" s="186"/>
      <c r="I39" s="186"/>
    </row>
    <row r="40" spans="1:9" ht="15.75" thickBot="1">
      <c r="A40" s="1805"/>
      <c r="B40" s="1806"/>
      <c r="C40" s="460"/>
      <c r="D40" s="370"/>
      <c r="E40" s="370"/>
      <c r="F40" s="371"/>
      <c r="G40" s="1686"/>
      <c r="H40" s="186"/>
      <c r="I40" s="186"/>
    </row>
    <row r="41" spans="1:9" hidden="1" outlineLevel="1">
      <c r="A41" s="1807"/>
      <c r="B41" s="1808"/>
      <c r="C41" s="375"/>
      <c r="D41" s="367"/>
      <c r="E41" s="367"/>
      <c r="F41" s="368"/>
      <c r="G41" s="1801" t="s">
        <v>921</v>
      </c>
      <c r="H41" s="186"/>
      <c r="I41" s="186"/>
    </row>
    <row r="42" spans="1:9" hidden="1" outlineLevel="1">
      <c r="A42" s="1704"/>
      <c r="B42" s="1804"/>
      <c r="C42" s="375"/>
      <c r="D42" s="367"/>
      <c r="E42" s="367"/>
      <c r="F42" s="368"/>
      <c r="G42" s="1802"/>
      <c r="H42" s="186"/>
      <c r="I42" s="186"/>
    </row>
    <row r="43" spans="1:9" hidden="1" outlineLevel="1">
      <c r="A43" s="1704"/>
      <c r="B43" s="1804"/>
      <c r="C43" s="375"/>
      <c r="D43" s="367"/>
      <c r="E43" s="367"/>
      <c r="F43" s="368"/>
      <c r="G43" s="1802"/>
      <c r="H43" s="186"/>
      <c r="I43" s="186"/>
    </row>
    <row r="44" spans="1:9" hidden="1" outlineLevel="1">
      <c r="A44" s="1704"/>
      <c r="B44" s="1804"/>
      <c r="C44" s="375"/>
      <c r="D44" s="367"/>
      <c r="E44" s="367"/>
      <c r="F44" s="368"/>
      <c r="G44" s="1802"/>
      <c r="H44" s="186"/>
      <c r="I44" s="186"/>
    </row>
    <row r="45" spans="1:9" hidden="1" outlineLevel="1">
      <c r="A45" s="1704"/>
      <c r="B45" s="1804"/>
      <c r="C45" s="375"/>
      <c r="D45" s="367"/>
      <c r="E45" s="367"/>
      <c r="F45" s="368"/>
      <c r="G45" s="1803"/>
      <c r="H45" s="186"/>
      <c r="I45" s="186"/>
    </row>
    <row r="46" spans="1:9" ht="15.75" hidden="1" outlineLevel="1" thickBot="1">
      <c r="A46" s="1812"/>
      <c r="B46" s="1813"/>
      <c r="C46" s="375"/>
      <c r="D46" s="367"/>
      <c r="E46" s="367"/>
      <c r="F46" s="368"/>
      <c r="G46" s="406"/>
      <c r="H46" s="186"/>
      <c r="I46" s="186"/>
    </row>
    <row r="47" spans="1:9" ht="30" customHeight="1" collapsed="1">
      <c r="A47" s="1783" t="s">
        <v>940</v>
      </c>
      <c r="B47" s="1784"/>
      <c r="C47" s="1784"/>
      <c r="D47" s="1784"/>
      <c r="E47" s="1784"/>
      <c r="F47" s="1785"/>
      <c r="G47" s="1756" t="s">
        <v>921</v>
      </c>
      <c r="H47" s="186"/>
      <c r="I47" s="186"/>
    </row>
    <row r="48" spans="1:9" ht="15.75" thickBot="1">
      <c r="A48" s="457"/>
      <c r="B48" s="458"/>
      <c r="C48" s="458"/>
      <c r="D48" s="458"/>
      <c r="E48" s="458"/>
      <c r="F48" s="459"/>
      <c r="G48" s="1759"/>
      <c r="H48" s="186"/>
      <c r="I48" s="186"/>
    </row>
    <row r="49" spans="1:9" hidden="1" outlineLevel="1">
      <c r="A49" s="366"/>
      <c r="B49" s="367"/>
      <c r="C49" s="367"/>
      <c r="D49" s="367"/>
      <c r="E49" s="367"/>
      <c r="F49" s="368"/>
      <c r="G49" s="1800" t="s">
        <v>921</v>
      </c>
      <c r="H49" s="186"/>
      <c r="I49" s="186"/>
    </row>
    <row r="50" spans="1:9" hidden="1" outlineLevel="1">
      <c r="A50" s="366"/>
      <c r="B50" s="367"/>
      <c r="C50" s="367"/>
      <c r="D50" s="367"/>
      <c r="E50" s="367"/>
      <c r="F50" s="368"/>
      <c r="G50" s="1800"/>
      <c r="H50" s="186"/>
      <c r="I50" s="186"/>
    </row>
    <row r="51" spans="1:9" hidden="1" outlineLevel="1">
      <c r="A51" s="366"/>
      <c r="B51" s="367"/>
      <c r="C51" s="367"/>
      <c r="D51" s="367"/>
      <c r="E51" s="367"/>
      <c r="F51" s="368"/>
      <c r="G51" s="1800"/>
      <c r="H51" s="186"/>
      <c r="I51" s="186"/>
    </row>
    <row r="52" spans="1:9" hidden="1" outlineLevel="1">
      <c r="A52" s="366"/>
      <c r="B52" s="367"/>
      <c r="C52" s="367"/>
      <c r="D52" s="367"/>
      <c r="E52" s="367"/>
      <c r="F52" s="368"/>
      <c r="G52" s="1800"/>
      <c r="H52" s="186"/>
      <c r="I52" s="186"/>
    </row>
    <row r="53" spans="1:9" hidden="1" outlineLevel="1">
      <c r="A53" s="366"/>
      <c r="B53" s="367"/>
      <c r="C53" s="367"/>
      <c r="D53" s="367"/>
      <c r="E53" s="367"/>
      <c r="F53" s="368"/>
      <c r="G53" s="1800"/>
      <c r="H53" s="186"/>
      <c r="I53" s="186"/>
    </row>
    <row r="54" spans="1:9" hidden="1" outlineLevel="1">
      <c r="A54" s="354"/>
      <c r="B54" s="355"/>
      <c r="C54" s="355"/>
      <c r="D54" s="355"/>
      <c r="E54" s="355"/>
      <c r="F54" s="356"/>
      <c r="G54" s="1800"/>
      <c r="H54" s="186"/>
      <c r="I54" s="186"/>
    </row>
    <row r="55" spans="1:9" hidden="1" outlineLevel="1">
      <c r="A55" s="366"/>
      <c r="B55" s="367"/>
      <c r="C55" s="367"/>
      <c r="D55" s="367"/>
      <c r="E55" s="367"/>
      <c r="F55" s="368"/>
      <c r="G55" s="1800"/>
      <c r="H55" s="186"/>
      <c r="I55" s="186"/>
    </row>
    <row r="56" spans="1:9" hidden="1" outlineLevel="1">
      <c r="A56" s="366"/>
      <c r="B56" s="367"/>
      <c r="C56" s="367"/>
      <c r="D56" s="367"/>
      <c r="E56" s="367"/>
      <c r="F56" s="368"/>
      <c r="G56" s="1800"/>
      <c r="H56" s="186"/>
      <c r="I56" s="186"/>
    </row>
    <row r="57" spans="1:9" hidden="1" outlineLevel="1">
      <c r="A57" s="366"/>
      <c r="B57" s="367"/>
      <c r="C57" s="367"/>
      <c r="D57" s="367"/>
      <c r="E57" s="367"/>
      <c r="F57" s="368"/>
      <c r="G57" s="1800"/>
      <c r="H57" s="186"/>
      <c r="I57" s="186"/>
    </row>
    <row r="58" spans="1:9" hidden="1" outlineLevel="1">
      <c r="A58" s="366"/>
      <c r="B58" s="367"/>
      <c r="C58" s="367"/>
      <c r="D58" s="367"/>
      <c r="E58" s="367"/>
      <c r="F58" s="368"/>
      <c r="G58" s="1800"/>
      <c r="H58" s="186"/>
      <c r="I58" s="186"/>
    </row>
    <row r="59" spans="1:9" hidden="1" outlineLevel="1">
      <c r="A59" s="366"/>
      <c r="B59" s="367"/>
      <c r="C59" s="367"/>
      <c r="D59" s="367"/>
      <c r="E59" s="367"/>
      <c r="F59" s="368"/>
      <c r="G59" s="1800"/>
      <c r="H59" s="186"/>
      <c r="I59" s="186"/>
    </row>
    <row r="60" spans="1:9" hidden="1" outlineLevel="1">
      <c r="A60" s="366"/>
      <c r="B60" s="367"/>
      <c r="C60" s="367"/>
      <c r="D60" s="367"/>
      <c r="E60" s="367"/>
      <c r="F60" s="368"/>
      <c r="G60" s="1800"/>
      <c r="H60" s="186"/>
      <c r="I60" s="186"/>
    </row>
    <row r="61" spans="1:9" hidden="1" outlineLevel="1">
      <c r="A61" s="366"/>
      <c r="B61" s="367"/>
      <c r="C61" s="367"/>
      <c r="D61" s="367"/>
      <c r="E61" s="367"/>
      <c r="F61" s="368"/>
      <c r="G61" s="1800"/>
      <c r="H61" s="186"/>
      <c r="I61" s="186"/>
    </row>
    <row r="62" spans="1:9" hidden="1" outlineLevel="1">
      <c r="A62" s="366"/>
      <c r="B62" s="367"/>
      <c r="C62" s="367"/>
      <c r="D62" s="367"/>
      <c r="E62" s="367"/>
      <c r="F62" s="368"/>
      <c r="G62" s="1800"/>
      <c r="H62" s="186"/>
      <c r="I62" s="186"/>
    </row>
    <row r="63" spans="1:9" ht="15.75" hidden="1" outlineLevel="1" thickBot="1">
      <c r="A63" s="369"/>
      <c r="B63" s="370"/>
      <c r="C63" s="370"/>
      <c r="D63" s="370"/>
      <c r="E63" s="370"/>
      <c r="F63" s="371"/>
      <c r="G63" s="1814"/>
      <c r="H63" s="186"/>
      <c r="I63" s="186"/>
    </row>
    <row r="64" spans="1:9" ht="30" customHeight="1" collapsed="1">
      <c r="A64" s="1783" t="s">
        <v>851</v>
      </c>
      <c r="B64" s="1784"/>
      <c r="C64" s="1784"/>
      <c r="D64" s="1784"/>
      <c r="E64" s="1784"/>
      <c r="F64" s="1785"/>
      <c r="G64" s="1798" t="s">
        <v>922</v>
      </c>
      <c r="H64" s="186"/>
      <c r="I64" s="186"/>
    </row>
    <row r="65" spans="1:9" ht="15.75" thickBot="1">
      <c r="A65" s="454"/>
      <c r="B65" s="455"/>
      <c r="C65" s="455"/>
      <c r="D65" s="455"/>
      <c r="E65" s="455"/>
      <c r="F65" s="456"/>
      <c r="G65" s="1799"/>
      <c r="H65" s="186"/>
      <c r="I65" s="186"/>
    </row>
    <row r="66" spans="1:9" hidden="1" outlineLevel="1">
      <c r="A66" s="393"/>
      <c r="B66" s="391"/>
      <c r="C66" s="391"/>
      <c r="D66" s="391"/>
      <c r="E66" s="391"/>
      <c r="F66" s="392"/>
      <c r="G66" s="1800" t="s">
        <v>922</v>
      </c>
      <c r="H66" s="186"/>
      <c r="I66" s="186"/>
    </row>
    <row r="67" spans="1:9" hidden="1" outlineLevel="1">
      <c r="A67" s="393"/>
      <c r="B67" s="391"/>
      <c r="C67" s="391"/>
      <c r="D67" s="391"/>
      <c r="E67" s="391"/>
      <c r="F67" s="392"/>
      <c r="G67" s="1800"/>
      <c r="H67" s="186"/>
      <c r="I67" s="186"/>
    </row>
    <row r="68" spans="1:9" hidden="1" outlineLevel="1">
      <c r="A68" s="393"/>
      <c r="B68" s="391"/>
      <c r="C68" s="391"/>
      <c r="D68" s="391"/>
      <c r="E68" s="391"/>
      <c r="F68" s="392"/>
      <c r="G68" s="1800"/>
      <c r="H68" s="186"/>
      <c r="I68" s="186"/>
    </row>
    <row r="69" spans="1:9" hidden="1" outlineLevel="1">
      <c r="A69" s="393"/>
      <c r="B69" s="391"/>
      <c r="C69" s="391"/>
      <c r="D69" s="391"/>
      <c r="E69" s="391"/>
      <c r="F69" s="392"/>
      <c r="G69" s="1800"/>
      <c r="H69" s="186"/>
      <c r="I69" s="186"/>
    </row>
    <row r="70" spans="1:9" ht="15.75" hidden="1" outlineLevel="1" thickBot="1">
      <c r="A70" s="393"/>
      <c r="B70" s="391"/>
      <c r="C70" s="391"/>
      <c r="D70" s="391"/>
      <c r="E70" s="391"/>
      <c r="F70" s="392"/>
      <c r="G70" s="1800"/>
      <c r="H70" s="186"/>
      <c r="I70" s="186"/>
    </row>
    <row r="71" spans="1:9" ht="30" customHeight="1" collapsed="1">
      <c r="A71" s="1783" t="s">
        <v>852</v>
      </c>
      <c r="B71" s="1784"/>
      <c r="C71" s="1784"/>
      <c r="D71" s="1784"/>
      <c r="E71" s="1784"/>
      <c r="F71" s="1785"/>
      <c r="G71" s="1798" t="s">
        <v>923</v>
      </c>
      <c r="H71" s="186"/>
      <c r="I71" s="186"/>
    </row>
    <row r="72" spans="1:9">
      <c r="A72" s="385"/>
      <c r="B72" s="386"/>
      <c r="C72" s="386"/>
      <c r="D72" s="386"/>
      <c r="E72" s="386"/>
      <c r="F72" s="387"/>
      <c r="G72" s="1819"/>
      <c r="H72" s="186"/>
      <c r="I72" s="186"/>
    </row>
    <row r="73" spans="1:9" hidden="1" outlineLevel="1">
      <c r="A73" s="1823"/>
      <c r="B73" s="1824"/>
      <c r="C73" s="1824"/>
      <c r="D73" s="1824"/>
      <c r="E73" s="1824"/>
      <c r="F73" s="1825"/>
      <c r="G73" s="1803" t="s">
        <v>923</v>
      </c>
      <c r="H73" s="186"/>
      <c r="I73" s="186"/>
    </row>
    <row r="74" spans="1:9" hidden="1" outlineLevel="1">
      <c r="A74" s="1820"/>
      <c r="B74" s="1821"/>
      <c r="C74" s="1821"/>
      <c r="D74" s="1821"/>
      <c r="E74" s="1821"/>
      <c r="F74" s="1822"/>
      <c r="G74" s="1800"/>
      <c r="H74" s="186"/>
      <c r="I74" s="186"/>
    </row>
    <row r="75" spans="1:9" hidden="1" outlineLevel="1">
      <c r="A75" s="1820"/>
      <c r="B75" s="1821"/>
      <c r="C75" s="1821"/>
      <c r="D75" s="1821"/>
      <c r="E75" s="1821"/>
      <c r="F75" s="1822"/>
      <c r="G75" s="1800"/>
      <c r="H75" s="186"/>
      <c r="I75" s="186"/>
    </row>
    <row r="76" spans="1:9" hidden="1" outlineLevel="1">
      <c r="A76" s="1820"/>
      <c r="B76" s="1821"/>
      <c r="C76" s="1821"/>
      <c r="D76" s="1821"/>
      <c r="E76" s="1821"/>
      <c r="F76" s="1822"/>
      <c r="G76" s="1800"/>
      <c r="H76" s="186"/>
      <c r="I76" s="186"/>
    </row>
    <row r="77" spans="1:9" hidden="1" outlineLevel="1">
      <c r="A77" s="1820"/>
      <c r="B77" s="1821"/>
      <c r="C77" s="1821"/>
      <c r="D77" s="1821"/>
      <c r="E77" s="1821"/>
      <c r="F77" s="1822"/>
      <c r="G77" s="1800"/>
      <c r="H77" s="186"/>
      <c r="I77" s="186"/>
    </row>
    <row r="78" spans="1:9" hidden="1" outlineLevel="1">
      <c r="A78" s="1820"/>
      <c r="B78" s="1821"/>
      <c r="C78" s="1821"/>
      <c r="D78" s="1821"/>
      <c r="E78" s="1821"/>
      <c r="F78" s="1822"/>
      <c r="G78" s="1800"/>
      <c r="H78" s="186"/>
      <c r="I78" s="186"/>
    </row>
    <row r="79" spans="1:9" hidden="1" outlineLevel="1">
      <c r="A79" s="1820"/>
      <c r="B79" s="1821"/>
      <c r="C79" s="1821"/>
      <c r="D79" s="1821"/>
      <c r="E79" s="1821"/>
      <c r="F79" s="1822"/>
      <c r="G79" s="1800"/>
      <c r="H79" s="186"/>
      <c r="I79" s="186"/>
    </row>
    <row r="80" spans="1:9" hidden="1" outlineLevel="1">
      <c r="A80" s="1820"/>
      <c r="B80" s="1821"/>
      <c r="C80" s="1821"/>
      <c r="D80" s="1821"/>
      <c r="E80" s="1821"/>
      <c r="F80" s="1822"/>
      <c r="G80" s="1800"/>
      <c r="H80" s="186"/>
      <c r="I80" s="186"/>
    </row>
    <row r="81" spans="1:9" hidden="1" outlineLevel="1">
      <c r="A81" s="1820"/>
      <c r="B81" s="1821"/>
      <c r="C81" s="1821"/>
      <c r="D81" s="1821"/>
      <c r="E81" s="1821"/>
      <c r="F81" s="1822"/>
      <c r="G81" s="1800"/>
      <c r="H81" s="186"/>
      <c r="I81" s="186"/>
    </row>
    <row r="82" spans="1:9" hidden="1" outlineLevel="1">
      <c r="A82" s="1820"/>
      <c r="B82" s="1821"/>
      <c r="C82" s="1821"/>
      <c r="D82" s="1821"/>
      <c r="E82" s="1821"/>
      <c r="F82" s="1822"/>
      <c r="G82" s="1800"/>
      <c r="H82" s="186"/>
      <c r="I82" s="186"/>
    </row>
    <row r="83" spans="1:9" hidden="1" outlineLevel="1">
      <c r="A83" s="1820"/>
      <c r="B83" s="1821"/>
      <c r="C83" s="1821"/>
      <c r="D83" s="1821"/>
      <c r="E83" s="1821"/>
      <c r="F83" s="1822"/>
      <c r="G83" s="1800"/>
      <c r="H83" s="186"/>
      <c r="I83" s="186"/>
    </row>
    <row r="84" spans="1:9" hidden="1" outlineLevel="1">
      <c r="A84" s="1820"/>
      <c r="B84" s="1821"/>
      <c r="C84" s="1821"/>
      <c r="D84" s="1821"/>
      <c r="E84" s="1821"/>
      <c r="F84" s="1822"/>
      <c r="G84" s="1800"/>
      <c r="H84" s="186"/>
      <c r="I84" s="186"/>
    </row>
    <row r="85" spans="1:9" hidden="1" outlineLevel="1">
      <c r="A85" s="1820"/>
      <c r="B85" s="1821"/>
      <c r="C85" s="1821"/>
      <c r="D85" s="1821"/>
      <c r="E85" s="1821"/>
      <c r="F85" s="1822"/>
      <c r="G85" s="1800"/>
      <c r="H85" s="186"/>
      <c r="I85" s="186"/>
    </row>
    <row r="86" spans="1:9" hidden="1" outlineLevel="1">
      <c r="A86" s="1820"/>
      <c r="B86" s="1821"/>
      <c r="C86" s="1821"/>
      <c r="D86" s="1821"/>
      <c r="E86" s="1821"/>
      <c r="F86" s="1822"/>
      <c r="G86" s="1800"/>
      <c r="H86" s="186"/>
      <c r="I86" s="186"/>
    </row>
    <row r="87" spans="1:9" ht="15.75" hidden="1" outlineLevel="1" thickBot="1">
      <c r="A87" s="1816"/>
      <c r="B87" s="1817"/>
      <c r="C87" s="1817"/>
      <c r="D87" s="1817"/>
      <c r="E87" s="1817"/>
      <c r="F87" s="1818"/>
      <c r="G87" s="1814"/>
      <c r="H87" s="186"/>
      <c r="I87" s="186"/>
    </row>
    <row r="88" spans="1:9" ht="30" customHeight="1" collapsed="1">
      <c r="A88" s="1783" t="s">
        <v>853</v>
      </c>
      <c r="B88" s="1784"/>
      <c r="C88" s="1784"/>
      <c r="D88" s="1784"/>
      <c r="E88" s="1784"/>
      <c r="F88" s="1785"/>
      <c r="G88" s="1685" t="s">
        <v>924</v>
      </c>
      <c r="H88" s="186"/>
      <c r="I88" s="186"/>
    </row>
    <row r="89" spans="1:9">
      <c r="A89" s="1695" t="s">
        <v>854</v>
      </c>
      <c r="B89" s="1695"/>
      <c r="C89" s="1695" t="s">
        <v>1248</v>
      </c>
      <c r="D89" s="1695"/>
      <c r="E89" s="1695" t="s">
        <v>856</v>
      </c>
      <c r="F89" s="1695"/>
      <c r="G89" s="1685"/>
      <c r="H89" s="186"/>
      <c r="I89" s="186"/>
    </row>
    <row r="90" spans="1:9">
      <c r="A90" s="1820"/>
      <c r="B90" s="1821"/>
      <c r="C90" s="1821"/>
      <c r="D90" s="1821"/>
      <c r="E90" s="1821"/>
      <c r="F90" s="1821"/>
      <c r="G90" s="1685"/>
      <c r="H90" s="186"/>
      <c r="I90" s="186"/>
    </row>
    <row r="91" spans="1:9" ht="30" customHeight="1">
      <c r="A91" s="1783" t="s">
        <v>857</v>
      </c>
      <c r="B91" s="1784"/>
      <c r="C91" s="1784"/>
      <c r="D91" s="1784"/>
      <c r="E91" s="1784"/>
      <c r="F91" s="1785"/>
      <c r="G91" s="1685"/>
      <c r="H91" s="186"/>
      <c r="I91" s="186"/>
    </row>
    <row r="92" spans="1:9">
      <c r="A92" s="1695" t="s">
        <v>854</v>
      </c>
      <c r="B92" s="1695"/>
      <c r="C92" s="1695" t="s">
        <v>938</v>
      </c>
      <c r="D92" s="1695"/>
      <c r="E92" s="1695" t="s">
        <v>856</v>
      </c>
      <c r="F92" s="1695"/>
      <c r="G92" s="1685"/>
      <c r="H92" s="186"/>
      <c r="I92" s="186"/>
    </row>
    <row r="93" spans="1:9">
      <c r="A93" s="1820"/>
      <c r="B93" s="1821"/>
      <c r="C93" s="1821"/>
      <c r="D93" s="1821"/>
      <c r="E93" s="1821"/>
      <c r="F93" s="1821"/>
      <c r="G93" s="1685"/>
      <c r="H93" s="186"/>
      <c r="I93" s="186"/>
    </row>
    <row r="94" spans="1:9" ht="30" customHeight="1">
      <c r="A94" s="1783" t="s">
        <v>858</v>
      </c>
      <c r="B94" s="1784"/>
      <c r="C94" s="1784"/>
      <c r="D94" s="1784"/>
      <c r="E94" s="1784"/>
      <c r="F94" s="1785"/>
      <c r="G94" s="1685"/>
      <c r="H94" s="186"/>
      <c r="I94" s="186"/>
    </row>
    <row r="95" spans="1:9">
      <c r="A95" s="1695" t="s">
        <v>854</v>
      </c>
      <c r="B95" s="1695"/>
      <c r="C95" s="1695" t="s">
        <v>855</v>
      </c>
      <c r="D95" s="1695"/>
      <c r="E95" s="1695" t="s">
        <v>856</v>
      </c>
      <c r="F95" s="1695"/>
      <c r="G95" s="1685"/>
      <c r="H95" s="186"/>
      <c r="I95" s="186"/>
    </row>
    <row r="96" spans="1:9" ht="15.75" thickBot="1">
      <c r="A96" s="1820"/>
      <c r="B96" s="1821"/>
      <c r="C96" s="1821"/>
      <c r="D96" s="1821"/>
      <c r="E96" s="1821"/>
      <c r="F96" s="1821"/>
      <c r="G96" s="1685"/>
      <c r="H96" s="186"/>
      <c r="I96" s="186"/>
    </row>
    <row r="97" spans="1:9" ht="30" customHeight="1">
      <c r="A97" s="1783" t="s">
        <v>859</v>
      </c>
      <c r="B97" s="1784"/>
      <c r="C97" s="1784"/>
      <c r="D97" s="1784"/>
      <c r="E97" s="1784"/>
      <c r="F97" s="1785"/>
      <c r="G97" s="1756" t="s">
        <v>925</v>
      </c>
      <c r="H97" s="186"/>
      <c r="I97" s="186"/>
    </row>
    <row r="98" spans="1:9" ht="15.75" thickBot="1">
      <c r="A98" s="385"/>
      <c r="B98" s="386"/>
      <c r="C98" s="386"/>
      <c r="D98" s="386"/>
      <c r="E98" s="386"/>
      <c r="F98" s="387"/>
      <c r="G98" s="1758"/>
      <c r="H98" s="186"/>
      <c r="I98" s="186"/>
    </row>
    <row r="99" spans="1:9" hidden="1" outlineLevel="2">
      <c r="A99" s="388"/>
      <c r="B99" s="389"/>
      <c r="C99" s="389"/>
      <c r="D99" s="389"/>
      <c r="E99" s="389"/>
      <c r="F99" s="390"/>
      <c r="G99" s="1802" t="s">
        <v>926</v>
      </c>
      <c r="H99" s="186"/>
      <c r="I99" s="186"/>
    </row>
    <row r="100" spans="1:9" hidden="1" outlineLevel="2">
      <c r="A100" s="393"/>
      <c r="B100" s="391"/>
      <c r="C100" s="391"/>
      <c r="D100" s="391"/>
      <c r="E100" s="391"/>
      <c r="F100" s="392"/>
      <c r="G100" s="1802"/>
      <c r="H100" s="186"/>
      <c r="I100" s="186"/>
    </row>
    <row r="101" spans="1:9" hidden="1" outlineLevel="2">
      <c r="A101" s="393"/>
      <c r="B101" s="391"/>
      <c r="C101" s="391"/>
      <c r="D101" s="391"/>
      <c r="E101" s="391"/>
      <c r="F101" s="392"/>
      <c r="G101" s="1802"/>
      <c r="H101" s="186"/>
      <c r="I101" s="186"/>
    </row>
    <row r="102" spans="1:9" hidden="1" outlineLevel="2">
      <c r="A102" s="393"/>
      <c r="B102" s="391"/>
      <c r="C102" s="391"/>
      <c r="D102" s="391"/>
      <c r="E102" s="391"/>
      <c r="F102" s="392"/>
      <c r="G102" s="1802"/>
      <c r="H102" s="186"/>
      <c r="I102" s="186"/>
    </row>
    <row r="103" spans="1:9" hidden="1" outlineLevel="2">
      <c r="A103" s="393"/>
      <c r="B103" s="391"/>
      <c r="C103" s="391"/>
      <c r="D103" s="391"/>
      <c r="E103" s="391"/>
      <c r="F103" s="392"/>
      <c r="G103" s="1802"/>
      <c r="H103" s="186"/>
      <c r="I103" s="186"/>
    </row>
    <row r="104" spans="1:9" hidden="1" outlineLevel="2">
      <c r="A104" s="393"/>
      <c r="B104" s="391"/>
      <c r="C104" s="391"/>
      <c r="D104" s="391"/>
      <c r="E104" s="391"/>
      <c r="F104" s="392"/>
      <c r="G104" s="1802"/>
      <c r="H104" s="186"/>
      <c r="I104" s="186"/>
    </row>
    <row r="105" spans="1:9" hidden="1" outlineLevel="2">
      <c r="A105" s="393"/>
      <c r="B105" s="391"/>
      <c r="C105" s="391"/>
      <c r="D105" s="391"/>
      <c r="E105" s="391"/>
      <c r="F105" s="392"/>
      <c r="G105" s="1802"/>
      <c r="H105" s="186"/>
      <c r="I105" s="186"/>
    </row>
    <row r="106" spans="1:9" hidden="1" outlineLevel="2">
      <c r="A106" s="393"/>
      <c r="B106" s="391"/>
      <c r="C106" s="391"/>
      <c r="D106" s="391"/>
      <c r="E106" s="391"/>
      <c r="F106" s="392"/>
      <c r="G106" s="1802"/>
      <c r="H106" s="186"/>
      <c r="I106" s="186"/>
    </row>
    <row r="107" spans="1:9" hidden="1" outlineLevel="2">
      <c r="A107" s="393"/>
      <c r="B107" s="391"/>
      <c r="C107" s="391"/>
      <c r="D107" s="391"/>
      <c r="E107" s="391"/>
      <c r="F107" s="392"/>
      <c r="G107" s="1802"/>
      <c r="H107" s="186"/>
      <c r="I107" s="186"/>
    </row>
    <row r="108" spans="1:9" ht="15.75" hidden="1" outlineLevel="2" thickBot="1">
      <c r="A108" s="393"/>
      <c r="B108" s="391"/>
      <c r="C108" s="391"/>
      <c r="D108" s="391"/>
      <c r="E108" s="391"/>
      <c r="F108" s="392"/>
      <c r="G108" s="1803"/>
      <c r="H108" s="186"/>
      <c r="I108" s="186"/>
    </row>
    <row r="109" spans="1:9" ht="30" customHeight="1" collapsed="1">
      <c r="A109" s="1783" t="s">
        <v>860</v>
      </c>
      <c r="B109" s="1784"/>
      <c r="C109" s="1784"/>
      <c r="D109" s="1784"/>
      <c r="E109" s="1784"/>
      <c r="F109" s="1785"/>
      <c r="G109" s="1815" t="s">
        <v>927</v>
      </c>
      <c r="H109" s="186"/>
      <c r="I109" s="186"/>
    </row>
    <row r="110" spans="1:9">
      <c r="A110" s="1828" t="s">
        <v>861</v>
      </c>
      <c r="B110" s="1695"/>
      <c r="C110" s="1695"/>
      <c r="D110" s="1695"/>
      <c r="E110" s="1695" t="s">
        <v>862</v>
      </c>
      <c r="F110" s="1695"/>
      <c r="G110" s="1685"/>
      <c r="H110" s="186"/>
      <c r="I110" s="186"/>
    </row>
    <row r="111" spans="1:9">
      <c r="A111" s="1826"/>
      <c r="B111" s="1827"/>
      <c r="C111" s="1827"/>
      <c r="D111" s="1827"/>
      <c r="E111" s="1827"/>
      <c r="F111" s="1827"/>
      <c r="G111" s="1685"/>
      <c r="H111" s="186"/>
      <c r="I111" s="186"/>
    </row>
    <row r="112" spans="1:9">
      <c r="A112" s="1826"/>
      <c r="B112" s="1827"/>
      <c r="C112" s="1827"/>
      <c r="D112" s="1827"/>
      <c r="E112" s="1827"/>
      <c r="F112" s="1827"/>
      <c r="G112" s="1685"/>
      <c r="H112" s="186"/>
      <c r="I112" s="186"/>
    </row>
    <row r="113" spans="1:9">
      <c r="A113" s="1826"/>
      <c r="B113" s="1827"/>
      <c r="C113" s="1827"/>
      <c r="D113" s="1827"/>
      <c r="E113" s="1827"/>
      <c r="F113" s="1827"/>
      <c r="G113" s="1685"/>
      <c r="H113" s="186"/>
      <c r="I113" s="186"/>
    </row>
    <row r="114" spans="1:9">
      <c r="A114" s="1826"/>
      <c r="B114" s="1827"/>
      <c r="C114" s="1827"/>
      <c r="D114" s="1827"/>
      <c r="E114" s="1827"/>
      <c r="F114" s="1827"/>
      <c r="G114" s="1685"/>
      <c r="H114" s="186"/>
      <c r="I114" s="186"/>
    </row>
    <row r="115" spans="1:9" ht="15.75" thickBot="1">
      <c r="A115" s="1826"/>
      <c r="B115" s="1827"/>
      <c r="C115" s="1827"/>
      <c r="D115" s="1827"/>
      <c r="E115" s="1827"/>
      <c r="F115" s="1827"/>
      <c r="G115" s="1757"/>
      <c r="H115" s="186"/>
      <c r="I115" s="186"/>
    </row>
    <row r="116" spans="1:9" hidden="1" outlineLevel="1">
      <c r="A116" s="1826"/>
      <c r="B116" s="1827"/>
      <c r="C116" s="1827"/>
      <c r="D116" s="1827"/>
      <c r="E116" s="1827"/>
      <c r="F116" s="1827"/>
      <c r="G116" s="1829" t="s">
        <v>927</v>
      </c>
      <c r="H116" s="186"/>
      <c r="I116" s="186"/>
    </row>
    <row r="117" spans="1:9" hidden="1" outlineLevel="1">
      <c r="A117" s="1826"/>
      <c r="B117" s="1827"/>
      <c r="C117" s="1827"/>
      <c r="D117" s="1827"/>
      <c r="E117" s="1827"/>
      <c r="F117" s="1827"/>
      <c r="G117" s="1685"/>
      <c r="H117" s="186"/>
      <c r="I117" s="186"/>
    </row>
    <row r="118" spans="1:9" hidden="1" outlineLevel="1">
      <c r="A118" s="1826"/>
      <c r="B118" s="1827"/>
      <c r="C118" s="1827"/>
      <c r="D118" s="1827"/>
      <c r="E118" s="1827"/>
      <c r="F118" s="1827"/>
      <c r="G118" s="1685"/>
      <c r="H118" s="186"/>
      <c r="I118" s="186"/>
    </row>
    <row r="119" spans="1:9" hidden="1" outlineLevel="1">
      <c r="A119" s="1826"/>
      <c r="B119" s="1827"/>
      <c r="C119" s="1827"/>
      <c r="D119" s="1827"/>
      <c r="E119" s="1827"/>
      <c r="F119" s="1827"/>
      <c r="G119" s="1685"/>
      <c r="H119" s="186"/>
      <c r="I119" s="186"/>
    </row>
    <row r="120" spans="1:9" hidden="1" outlineLevel="1">
      <c r="A120" s="1826"/>
      <c r="B120" s="1827"/>
      <c r="C120" s="1827"/>
      <c r="D120" s="1827"/>
      <c r="E120" s="1827"/>
      <c r="F120" s="1827"/>
      <c r="G120" s="1685"/>
      <c r="H120" s="186"/>
      <c r="I120" s="186"/>
    </row>
    <row r="121" spans="1:9" ht="15.75" hidden="1" outlineLevel="1" thickBot="1">
      <c r="A121" s="1830"/>
      <c r="B121" s="1831"/>
      <c r="C121" s="1831"/>
      <c r="D121" s="1831"/>
      <c r="E121" s="1831"/>
      <c r="F121" s="1831"/>
      <c r="G121" s="1686"/>
      <c r="H121" s="186"/>
      <c r="I121" s="186"/>
    </row>
    <row r="122" spans="1:9" ht="30" customHeight="1" collapsed="1">
      <c r="A122" s="1783" t="s">
        <v>863</v>
      </c>
      <c r="B122" s="1784"/>
      <c r="C122" s="1784"/>
      <c r="D122" s="1784"/>
      <c r="E122" s="1784"/>
      <c r="F122" s="1785"/>
      <c r="G122" s="1756" t="s">
        <v>928</v>
      </c>
      <c r="H122" s="186"/>
      <c r="I122" s="186"/>
    </row>
    <row r="123" spans="1:9">
      <c r="A123" s="1695" t="s">
        <v>849</v>
      </c>
      <c r="B123" s="1695"/>
      <c r="C123" s="1695" t="s">
        <v>864</v>
      </c>
      <c r="D123" s="1695"/>
      <c r="E123" s="1695" t="s">
        <v>865</v>
      </c>
      <c r="F123" s="1695"/>
      <c r="G123" s="1758"/>
      <c r="H123" s="186"/>
      <c r="I123" s="186"/>
    </row>
    <row r="124" spans="1:9">
      <c r="A124" s="1826"/>
      <c r="B124" s="1827"/>
      <c r="C124" s="1827"/>
      <c r="D124" s="1827"/>
      <c r="E124" s="1827"/>
      <c r="F124" s="1827"/>
      <c r="G124" s="1758"/>
      <c r="H124" s="186"/>
      <c r="I124" s="186"/>
    </row>
    <row r="125" spans="1:9">
      <c r="A125" s="1826"/>
      <c r="B125" s="1827"/>
      <c r="C125" s="1827"/>
      <c r="D125" s="1827"/>
      <c r="E125" s="1827"/>
      <c r="F125" s="1827"/>
      <c r="G125" s="1758"/>
      <c r="H125" s="186"/>
      <c r="I125" s="186"/>
    </row>
    <row r="126" spans="1:9">
      <c r="A126" s="1826"/>
      <c r="B126" s="1827"/>
      <c r="C126" s="1827"/>
      <c r="D126" s="1827"/>
      <c r="E126" s="1827"/>
      <c r="F126" s="1827"/>
      <c r="G126" s="1758"/>
      <c r="H126" s="186"/>
      <c r="I126" s="186"/>
    </row>
    <row r="127" spans="1:9">
      <c r="A127" s="1826"/>
      <c r="B127" s="1827"/>
      <c r="C127" s="1827"/>
      <c r="D127" s="1827"/>
      <c r="E127" s="1827"/>
      <c r="F127" s="1827"/>
      <c r="G127" s="1758"/>
      <c r="H127" s="186"/>
      <c r="I127" s="186"/>
    </row>
    <row r="128" spans="1:9" hidden="1" outlineLevel="1">
      <c r="A128" s="1826"/>
      <c r="B128" s="1827"/>
      <c r="C128" s="1827"/>
      <c r="D128" s="1827"/>
      <c r="E128" s="1827"/>
      <c r="F128" s="1827"/>
      <c r="G128" s="1758" t="s">
        <v>928</v>
      </c>
      <c r="H128" s="186"/>
      <c r="I128" s="186"/>
    </row>
    <row r="129" spans="1:9" hidden="1" outlineLevel="1">
      <c r="A129" s="1826"/>
      <c r="B129" s="1827"/>
      <c r="C129" s="1827"/>
      <c r="D129" s="1827"/>
      <c r="E129" s="1827"/>
      <c r="F129" s="1827"/>
      <c r="G129" s="1758"/>
      <c r="H129" s="186"/>
      <c r="I129" s="186"/>
    </row>
    <row r="130" spans="1:9" hidden="1" outlineLevel="1">
      <c r="A130" s="1826"/>
      <c r="B130" s="1827"/>
      <c r="C130" s="1827"/>
      <c r="D130" s="1827"/>
      <c r="E130" s="1827"/>
      <c r="F130" s="1827"/>
      <c r="G130" s="1758"/>
      <c r="H130" s="186"/>
      <c r="I130" s="186"/>
    </row>
    <row r="131" spans="1:9" hidden="1" outlineLevel="1">
      <c r="A131" s="1826"/>
      <c r="B131" s="1827"/>
      <c r="C131" s="1827"/>
      <c r="D131" s="1827"/>
      <c r="E131" s="1827"/>
      <c r="F131" s="1827"/>
      <c r="G131" s="1758"/>
      <c r="H131" s="186"/>
      <c r="I131" s="186"/>
    </row>
    <row r="132" spans="1:9" hidden="1" outlineLevel="1">
      <c r="A132" s="1826"/>
      <c r="B132" s="1827"/>
      <c r="C132" s="1827"/>
      <c r="D132" s="1827"/>
      <c r="E132" s="1827"/>
      <c r="F132" s="1827"/>
      <c r="G132" s="1758"/>
      <c r="H132" s="186"/>
      <c r="I132" s="186"/>
    </row>
    <row r="133" spans="1:9" hidden="1" outlineLevel="1">
      <c r="A133" s="1826"/>
      <c r="B133" s="1827"/>
      <c r="C133" s="1827"/>
      <c r="D133" s="1827"/>
      <c r="E133" s="1827"/>
      <c r="F133" s="1827"/>
      <c r="G133" s="1758"/>
      <c r="H133" s="186"/>
      <c r="I133" s="186"/>
    </row>
    <row r="134" spans="1:9" hidden="1" outlineLevel="1">
      <c r="A134" s="1826"/>
      <c r="B134" s="1827"/>
      <c r="C134" s="1827"/>
      <c r="D134" s="1827"/>
      <c r="E134" s="1827"/>
      <c r="F134" s="1827"/>
      <c r="G134" s="1758"/>
      <c r="H134" s="186"/>
      <c r="I134" s="186"/>
    </row>
    <row r="135" spans="1:9" hidden="1" outlineLevel="1">
      <c r="A135" s="1826"/>
      <c r="B135" s="1827"/>
      <c r="C135" s="1827"/>
      <c r="D135" s="1827"/>
      <c r="E135" s="1827"/>
      <c r="F135" s="1827"/>
      <c r="G135" s="1758"/>
      <c r="H135" s="186"/>
      <c r="I135" s="186"/>
    </row>
    <row r="136" spans="1:9" hidden="1" outlineLevel="1">
      <c r="A136" s="1826"/>
      <c r="B136" s="1827"/>
      <c r="C136" s="1827"/>
      <c r="D136" s="1827"/>
      <c r="E136" s="1827"/>
      <c r="F136" s="1827"/>
      <c r="G136" s="1758"/>
      <c r="H136" s="186"/>
      <c r="I136" s="186"/>
    </row>
    <row r="137" spans="1:9" hidden="1" outlineLevel="1">
      <c r="A137" s="1826"/>
      <c r="B137" s="1827"/>
      <c r="C137" s="1827"/>
      <c r="D137" s="1827"/>
      <c r="E137" s="1827"/>
      <c r="F137" s="1827"/>
      <c r="G137" s="1758"/>
      <c r="H137" s="186"/>
      <c r="I137" s="186"/>
    </row>
    <row r="138" spans="1:9" hidden="1" outlineLevel="1">
      <c r="A138" s="1826"/>
      <c r="B138" s="1827"/>
      <c r="C138" s="1827"/>
      <c r="D138" s="1827"/>
      <c r="E138" s="1827"/>
      <c r="F138" s="1827"/>
      <c r="G138" s="1758"/>
      <c r="H138" s="186"/>
      <c r="I138" s="186"/>
    </row>
    <row r="139" spans="1:9" hidden="1" outlineLevel="1">
      <c r="A139" s="1826"/>
      <c r="B139" s="1827"/>
      <c r="C139" s="1827"/>
      <c r="D139" s="1827"/>
      <c r="E139" s="1827"/>
      <c r="F139" s="1827"/>
      <c r="G139" s="1758"/>
      <c r="H139" s="186"/>
      <c r="I139" s="186"/>
    </row>
    <row r="140" spans="1:9" hidden="1" outlineLevel="1">
      <c r="A140" s="1826"/>
      <c r="B140" s="1827"/>
      <c r="C140" s="1827"/>
      <c r="D140" s="1827"/>
      <c r="E140" s="1827"/>
      <c r="F140" s="1827"/>
      <c r="G140" s="1758"/>
      <c r="H140" s="186"/>
      <c r="I140" s="186"/>
    </row>
    <row r="141" spans="1:9" ht="30" customHeight="1" collapsed="1">
      <c r="A141" s="1783" t="s">
        <v>866</v>
      </c>
      <c r="B141" s="1784"/>
      <c r="C141" s="1784"/>
      <c r="D141" s="1784"/>
      <c r="E141" s="1784"/>
      <c r="F141" s="1785"/>
      <c r="G141" s="1758" t="s">
        <v>928</v>
      </c>
      <c r="H141" s="186"/>
      <c r="I141" s="186"/>
    </row>
    <row r="142" spans="1:9">
      <c r="A142" s="385"/>
      <c r="B142" s="386"/>
      <c r="C142" s="386"/>
      <c r="D142" s="386"/>
      <c r="E142" s="386"/>
      <c r="F142" s="387"/>
      <c r="G142" s="1758"/>
      <c r="H142" s="186"/>
      <c r="I142" s="186"/>
    </row>
    <row r="143" spans="1:9" hidden="1" outlineLevel="1">
      <c r="A143" s="388"/>
      <c r="B143" s="389"/>
      <c r="C143" s="389"/>
      <c r="D143" s="389"/>
      <c r="E143" s="389"/>
      <c r="F143" s="390"/>
      <c r="G143" s="1685" t="s">
        <v>928</v>
      </c>
      <c r="H143" s="186"/>
      <c r="I143" s="186"/>
    </row>
    <row r="144" spans="1:9" hidden="1" outlineLevel="1">
      <c r="A144" s="393"/>
      <c r="B144" s="391"/>
      <c r="C144" s="391"/>
      <c r="D144" s="391"/>
      <c r="E144" s="391"/>
      <c r="F144" s="392"/>
      <c r="G144" s="1685"/>
      <c r="H144" s="186"/>
      <c r="I144" s="186"/>
    </row>
    <row r="145" spans="1:9" hidden="1" outlineLevel="1">
      <c r="A145" s="393"/>
      <c r="B145" s="391"/>
      <c r="C145" s="391"/>
      <c r="D145" s="391"/>
      <c r="E145" s="391"/>
      <c r="F145" s="392"/>
      <c r="G145" s="1685"/>
      <c r="H145" s="186"/>
      <c r="I145" s="186"/>
    </row>
    <row r="146" spans="1:9" hidden="1" outlineLevel="1">
      <c r="A146" s="393"/>
      <c r="B146" s="391"/>
      <c r="C146" s="391"/>
      <c r="D146" s="391"/>
      <c r="E146" s="391"/>
      <c r="F146" s="392"/>
      <c r="G146" s="1685"/>
      <c r="H146" s="186"/>
      <c r="I146" s="186"/>
    </row>
    <row r="147" spans="1:9" ht="15.75" hidden="1" outlineLevel="1" thickBot="1">
      <c r="A147" s="394"/>
      <c r="B147" s="395"/>
      <c r="C147" s="395"/>
      <c r="D147" s="395"/>
      <c r="E147" s="395"/>
      <c r="F147" s="396"/>
      <c r="G147" s="1686"/>
      <c r="H147" s="186"/>
      <c r="I147" s="186"/>
    </row>
    <row r="148" spans="1:9" collapsed="1">
      <c r="A148" s="201"/>
      <c r="B148" s="201"/>
      <c r="C148" s="201"/>
      <c r="D148" s="201"/>
      <c r="E148" s="201"/>
      <c r="F148" s="201"/>
      <c r="G148" s="186"/>
      <c r="H148" s="186"/>
      <c r="I148" s="186"/>
    </row>
    <row r="149" spans="1:9">
      <c r="A149" s="201"/>
      <c r="B149" s="201"/>
      <c r="C149" s="201"/>
      <c r="D149" s="201"/>
      <c r="E149" s="201"/>
      <c r="F149" s="201"/>
      <c r="G149" s="186"/>
      <c r="H149" s="186"/>
      <c r="I149" s="186"/>
    </row>
    <row r="150" spans="1:9">
      <c r="A150" s="201"/>
      <c r="B150" s="201"/>
      <c r="C150" s="201"/>
      <c r="D150" s="201"/>
      <c r="E150" s="201"/>
      <c r="F150" s="201"/>
      <c r="G150" s="186"/>
      <c r="H150" s="186"/>
      <c r="I150" s="186"/>
    </row>
    <row r="151" spans="1:9">
      <c r="A151" s="201"/>
      <c r="B151" s="201"/>
      <c r="C151" s="201"/>
      <c r="D151" s="201"/>
      <c r="E151" s="201"/>
      <c r="F151" s="201"/>
      <c r="G151" s="186"/>
      <c r="H151" s="186"/>
      <c r="I151" s="186"/>
    </row>
    <row r="152" spans="1:9">
      <c r="A152" s="201"/>
      <c r="B152" s="201"/>
      <c r="C152" s="201"/>
      <c r="D152" s="201"/>
      <c r="E152" s="201"/>
      <c r="F152" s="201"/>
      <c r="G152" s="186"/>
      <c r="H152" s="186"/>
      <c r="I152" s="186"/>
    </row>
    <row r="153" spans="1:9">
      <c r="A153" s="201"/>
      <c r="B153" s="201"/>
      <c r="C153" s="201"/>
      <c r="D153" s="201"/>
      <c r="E153" s="201"/>
      <c r="F153" s="201"/>
      <c r="G153" s="186"/>
      <c r="H153" s="186"/>
      <c r="I153" s="186"/>
    </row>
    <row r="154" spans="1:9">
      <c r="A154" s="201"/>
      <c r="B154" s="201"/>
      <c r="C154" s="201"/>
      <c r="D154" s="201"/>
      <c r="E154" s="201"/>
      <c r="F154" s="201"/>
      <c r="G154" s="186"/>
      <c r="H154" s="186"/>
      <c r="I154" s="186"/>
    </row>
    <row r="155" spans="1:9">
      <c r="A155" s="201"/>
      <c r="B155" s="201"/>
      <c r="C155" s="201"/>
      <c r="D155" s="201"/>
      <c r="E155" s="201"/>
      <c r="F155" s="201"/>
      <c r="G155" s="186"/>
      <c r="H155" s="186"/>
      <c r="I155" s="186"/>
    </row>
    <row r="156" spans="1:9">
      <c r="A156" s="201"/>
      <c r="B156" s="201"/>
      <c r="C156" s="201"/>
      <c r="D156" s="201"/>
      <c r="E156" s="201"/>
      <c r="F156" s="201"/>
      <c r="G156" s="186"/>
      <c r="H156" s="186"/>
      <c r="I156" s="186"/>
    </row>
    <row r="157" spans="1:9">
      <c r="A157" s="201"/>
      <c r="B157" s="201"/>
      <c r="C157" s="201"/>
      <c r="D157" s="201"/>
      <c r="E157" s="201"/>
      <c r="F157" s="201"/>
      <c r="G157" s="186"/>
      <c r="H157" s="186"/>
      <c r="I157" s="186"/>
    </row>
    <row r="158" spans="1:9">
      <c r="A158" s="201"/>
      <c r="B158" s="201"/>
      <c r="C158" s="201"/>
      <c r="D158" s="201"/>
      <c r="E158" s="201"/>
      <c r="F158" s="201"/>
      <c r="G158" s="186"/>
      <c r="H158" s="186"/>
      <c r="I158" s="186"/>
    </row>
    <row r="159" spans="1:9">
      <c r="A159" s="201"/>
      <c r="B159" s="201"/>
      <c r="C159" s="201"/>
      <c r="D159" s="201"/>
      <c r="E159" s="201"/>
      <c r="F159" s="201"/>
      <c r="G159" s="186"/>
      <c r="H159" s="186"/>
      <c r="I159" s="186"/>
    </row>
    <row r="160" spans="1:9">
      <c r="A160" s="201"/>
      <c r="B160" s="201"/>
      <c r="C160" s="201"/>
      <c r="D160" s="201"/>
      <c r="E160" s="201"/>
      <c r="F160" s="201"/>
      <c r="G160" s="186"/>
      <c r="H160" s="186"/>
      <c r="I160" s="186"/>
    </row>
    <row r="161" spans="1:9">
      <c r="A161" s="201"/>
      <c r="B161" s="201"/>
      <c r="C161" s="201"/>
      <c r="D161" s="201"/>
      <c r="E161" s="201"/>
      <c r="F161" s="201"/>
      <c r="G161" s="186"/>
      <c r="H161" s="186"/>
      <c r="I161" s="186"/>
    </row>
    <row r="162" spans="1:9">
      <c r="A162" s="201"/>
      <c r="B162" s="201"/>
      <c r="C162" s="201"/>
      <c r="D162" s="201"/>
      <c r="E162" s="201"/>
      <c r="F162" s="201"/>
      <c r="G162" s="186"/>
      <c r="H162" s="186"/>
      <c r="I162" s="186"/>
    </row>
    <row r="163" spans="1:9">
      <c r="A163" s="201"/>
      <c r="B163" s="201"/>
      <c r="C163" s="201"/>
      <c r="D163" s="201"/>
      <c r="E163" s="201"/>
      <c r="F163" s="201"/>
      <c r="G163" s="186"/>
      <c r="H163" s="186"/>
      <c r="I163" s="186"/>
    </row>
    <row r="164" spans="1:9">
      <c r="A164" s="201"/>
      <c r="B164" s="201"/>
      <c r="C164" s="201"/>
      <c r="D164" s="201"/>
      <c r="E164" s="201"/>
      <c r="F164" s="201"/>
      <c r="G164" s="186"/>
      <c r="H164" s="186"/>
      <c r="I164" s="186"/>
    </row>
    <row r="165" spans="1:9">
      <c r="A165" s="201"/>
      <c r="B165" s="201"/>
      <c r="C165" s="201"/>
      <c r="D165" s="201"/>
      <c r="E165" s="201"/>
      <c r="F165" s="201"/>
      <c r="G165" s="186"/>
      <c r="H165" s="186"/>
      <c r="I165" s="186"/>
    </row>
    <row r="166" spans="1:9">
      <c r="A166" s="201"/>
      <c r="B166" s="201"/>
      <c r="C166" s="201"/>
      <c r="D166" s="201"/>
      <c r="E166" s="201"/>
      <c r="F166" s="201"/>
      <c r="G166" s="186"/>
      <c r="H166" s="186"/>
      <c r="I166" s="186"/>
    </row>
    <row r="167" spans="1:9">
      <c r="A167" s="201"/>
      <c r="B167" s="201"/>
      <c r="C167" s="201"/>
      <c r="D167" s="201"/>
      <c r="E167" s="201"/>
      <c r="F167" s="201"/>
      <c r="G167" s="186"/>
      <c r="H167" s="186"/>
      <c r="I167" s="186"/>
    </row>
    <row r="168" spans="1:9">
      <c r="A168" s="201"/>
      <c r="B168" s="201"/>
      <c r="C168" s="201"/>
      <c r="D168" s="201"/>
      <c r="E168" s="201"/>
      <c r="F168" s="201"/>
      <c r="G168" s="186"/>
      <c r="H168" s="186"/>
      <c r="I168" s="186"/>
    </row>
    <row r="169" spans="1:9">
      <c r="A169" s="201"/>
      <c r="B169" s="201"/>
      <c r="C169" s="201"/>
      <c r="D169" s="201"/>
      <c r="E169" s="201"/>
      <c r="F169" s="201"/>
      <c r="G169" s="186"/>
      <c r="H169" s="186"/>
      <c r="I169" s="186"/>
    </row>
    <row r="170" spans="1:9">
      <c r="A170" s="201"/>
      <c r="B170" s="201"/>
      <c r="C170" s="201"/>
      <c r="D170" s="201"/>
      <c r="E170" s="201"/>
      <c r="F170" s="201"/>
      <c r="G170" s="186"/>
      <c r="H170" s="186"/>
      <c r="I170" s="186"/>
    </row>
    <row r="171" spans="1:9">
      <c r="A171" s="201"/>
      <c r="B171" s="201"/>
      <c r="C171" s="201"/>
      <c r="D171" s="201"/>
      <c r="E171" s="201"/>
      <c r="F171" s="201"/>
      <c r="G171" s="186"/>
      <c r="H171" s="186"/>
      <c r="I171" s="186"/>
    </row>
    <row r="172" spans="1:9">
      <c r="A172" s="201"/>
      <c r="B172" s="201"/>
      <c r="C172" s="201"/>
      <c r="D172" s="201"/>
      <c r="E172" s="201"/>
      <c r="F172" s="201"/>
      <c r="G172" s="186"/>
      <c r="H172" s="186"/>
      <c r="I172" s="186"/>
    </row>
    <row r="173" spans="1:9">
      <c r="A173" s="201"/>
      <c r="B173" s="201"/>
      <c r="C173" s="201"/>
      <c r="D173" s="201"/>
      <c r="E173" s="201"/>
      <c r="F173" s="201"/>
      <c r="G173" s="186"/>
      <c r="H173" s="186"/>
      <c r="I173" s="186"/>
    </row>
    <row r="174" spans="1:9">
      <c r="A174" s="201"/>
      <c r="B174" s="201"/>
      <c r="C174" s="201"/>
      <c r="D174" s="201"/>
      <c r="E174" s="201"/>
      <c r="F174" s="201"/>
      <c r="G174" s="186"/>
      <c r="H174" s="186"/>
      <c r="I174" s="186"/>
    </row>
    <row r="175" spans="1:9">
      <c r="A175" s="201"/>
      <c r="B175" s="201"/>
      <c r="C175" s="201"/>
      <c r="D175" s="201"/>
      <c r="E175" s="201"/>
      <c r="F175" s="201"/>
      <c r="G175" s="186"/>
      <c r="H175" s="186"/>
      <c r="I175" s="186"/>
    </row>
    <row r="176" spans="1:9">
      <c r="A176" s="201"/>
      <c r="B176" s="201"/>
      <c r="C176" s="201"/>
      <c r="D176" s="201"/>
      <c r="E176" s="201"/>
      <c r="F176" s="201"/>
      <c r="G176" s="186"/>
      <c r="H176" s="186"/>
      <c r="I176" s="186"/>
    </row>
    <row r="177" spans="1:9">
      <c r="A177" s="201"/>
      <c r="B177" s="201"/>
      <c r="C177" s="201"/>
      <c r="D177" s="201"/>
      <c r="E177" s="201"/>
      <c r="F177" s="201"/>
      <c r="G177" s="186"/>
      <c r="H177" s="186"/>
      <c r="I177" s="186"/>
    </row>
    <row r="178" spans="1:9">
      <c r="A178" s="201"/>
      <c r="B178" s="201"/>
      <c r="C178" s="201"/>
      <c r="D178" s="201"/>
      <c r="E178" s="201"/>
      <c r="F178" s="201"/>
      <c r="G178" s="186"/>
      <c r="H178" s="186"/>
      <c r="I178" s="186"/>
    </row>
    <row r="179" spans="1:9">
      <c r="A179" s="201"/>
      <c r="B179" s="201"/>
      <c r="C179" s="201"/>
      <c r="D179" s="201"/>
      <c r="E179" s="201"/>
      <c r="F179" s="201"/>
      <c r="G179" s="186"/>
      <c r="H179" s="186"/>
      <c r="I179" s="186"/>
    </row>
    <row r="180" spans="1:9">
      <c r="A180" s="201"/>
      <c r="B180" s="201"/>
      <c r="C180" s="201"/>
      <c r="D180" s="201"/>
      <c r="E180" s="201"/>
      <c r="F180" s="201"/>
      <c r="G180" s="186"/>
      <c r="H180" s="186"/>
      <c r="I180" s="186"/>
    </row>
    <row r="181" spans="1:9">
      <c r="A181" s="201"/>
      <c r="B181" s="201"/>
      <c r="C181" s="201"/>
      <c r="D181" s="201"/>
      <c r="E181" s="201"/>
      <c r="F181" s="201"/>
      <c r="G181" s="186"/>
      <c r="H181" s="186"/>
      <c r="I181" s="186"/>
    </row>
    <row r="182" spans="1:9">
      <c r="A182" s="201"/>
      <c r="B182" s="201"/>
      <c r="C182" s="201"/>
      <c r="D182" s="201"/>
      <c r="E182" s="201"/>
      <c r="F182" s="201"/>
      <c r="G182" s="186"/>
      <c r="H182" s="186"/>
      <c r="I182" s="186"/>
    </row>
    <row r="183" spans="1:9">
      <c r="A183" s="201"/>
      <c r="B183" s="201"/>
      <c r="C183" s="201"/>
      <c r="D183" s="201"/>
      <c r="E183" s="201"/>
      <c r="F183" s="201"/>
      <c r="G183" s="186"/>
      <c r="H183" s="186"/>
      <c r="I183" s="186"/>
    </row>
    <row r="184" spans="1:9">
      <c r="A184" s="201"/>
      <c r="B184" s="201"/>
      <c r="C184" s="201"/>
      <c r="D184" s="201"/>
      <c r="E184" s="201"/>
      <c r="F184" s="201"/>
      <c r="G184" s="186"/>
      <c r="H184" s="186"/>
      <c r="I184" s="186"/>
    </row>
    <row r="185" spans="1:9">
      <c r="A185" s="201"/>
      <c r="B185" s="201"/>
      <c r="C185" s="201"/>
      <c r="D185" s="201"/>
      <c r="E185" s="201"/>
      <c r="F185" s="201"/>
      <c r="G185" s="186"/>
      <c r="H185" s="186"/>
      <c r="I185" s="186"/>
    </row>
    <row r="186" spans="1:9">
      <c r="A186" s="201"/>
      <c r="B186" s="201"/>
      <c r="C186" s="201"/>
      <c r="D186" s="201"/>
      <c r="E186" s="201"/>
      <c r="F186" s="201"/>
      <c r="G186" s="186"/>
      <c r="H186" s="186"/>
      <c r="I186" s="186"/>
    </row>
    <row r="187" spans="1:9">
      <c r="A187" s="201"/>
      <c r="B187" s="201"/>
      <c r="C187" s="201"/>
      <c r="D187" s="201"/>
      <c r="E187" s="201"/>
      <c r="F187" s="201"/>
      <c r="G187" s="186"/>
      <c r="H187" s="186"/>
      <c r="I187" s="186"/>
    </row>
    <row r="188" spans="1:9">
      <c r="A188" s="201"/>
      <c r="B188" s="201"/>
      <c r="C188" s="201"/>
      <c r="D188" s="201"/>
      <c r="E188" s="201"/>
      <c r="F188" s="201"/>
      <c r="G188" s="186"/>
      <c r="H188" s="186"/>
      <c r="I188" s="186"/>
    </row>
    <row r="189" spans="1:9">
      <c r="A189" s="201"/>
      <c r="B189" s="201"/>
      <c r="C189" s="201"/>
      <c r="D189" s="201"/>
      <c r="E189" s="201"/>
      <c r="F189" s="201"/>
      <c r="G189" s="186"/>
      <c r="H189" s="186"/>
      <c r="I189" s="186"/>
    </row>
    <row r="190" spans="1:9">
      <c r="A190" s="201"/>
      <c r="B190" s="201"/>
      <c r="C190" s="201"/>
      <c r="D190" s="201"/>
      <c r="E190" s="201"/>
      <c r="F190" s="201"/>
      <c r="G190" s="186"/>
      <c r="H190" s="186"/>
      <c r="I190" s="186"/>
    </row>
    <row r="191" spans="1:9">
      <c r="A191" s="201"/>
      <c r="B191" s="201"/>
      <c r="C191" s="201"/>
      <c r="D191" s="201"/>
      <c r="E191" s="201"/>
      <c r="F191" s="201"/>
      <c r="G191" s="186"/>
      <c r="H191" s="186"/>
      <c r="I191" s="186"/>
    </row>
    <row r="192" spans="1:9">
      <c r="A192" s="201"/>
      <c r="B192" s="201"/>
      <c r="C192" s="201"/>
      <c r="D192" s="201"/>
      <c r="E192" s="201"/>
      <c r="F192" s="201"/>
      <c r="G192" s="186"/>
      <c r="H192" s="186"/>
      <c r="I192" s="186"/>
    </row>
    <row r="193" spans="1:9">
      <c r="A193" s="201"/>
      <c r="B193" s="201"/>
      <c r="C193" s="201"/>
      <c r="D193" s="201"/>
      <c r="E193" s="201"/>
      <c r="F193" s="201"/>
      <c r="G193" s="186"/>
      <c r="H193" s="186"/>
      <c r="I193" s="186"/>
    </row>
    <row r="194" spans="1:9">
      <c r="A194" s="201"/>
      <c r="B194" s="201"/>
      <c r="C194" s="201"/>
      <c r="D194" s="201"/>
      <c r="E194" s="201"/>
      <c r="F194" s="201"/>
      <c r="G194" s="186"/>
      <c r="H194" s="186"/>
      <c r="I194" s="186"/>
    </row>
    <row r="195" spans="1:9">
      <c r="A195" s="201"/>
      <c r="B195" s="201"/>
      <c r="C195" s="201"/>
      <c r="D195" s="201"/>
      <c r="E195" s="201"/>
      <c r="F195" s="201"/>
      <c r="G195" s="186"/>
      <c r="H195" s="186"/>
      <c r="I195" s="186"/>
    </row>
    <row r="196" spans="1:9">
      <c r="A196" s="186"/>
      <c r="B196" s="186"/>
      <c r="C196" s="186"/>
      <c r="D196" s="186"/>
      <c r="E196" s="186"/>
      <c r="F196" s="186"/>
      <c r="G196" s="186"/>
      <c r="H196" s="186"/>
      <c r="I196" s="186"/>
    </row>
    <row r="197" spans="1:9">
      <c r="A197" s="186"/>
      <c r="B197" s="186"/>
      <c r="C197" s="186"/>
      <c r="D197" s="186"/>
      <c r="E197" s="186"/>
      <c r="F197" s="186"/>
      <c r="G197" s="186"/>
      <c r="H197" s="186"/>
      <c r="I197" s="186"/>
    </row>
    <row r="198" spans="1:9">
      <c r="A198" s="186"/>
      <c r="B198" s="186"/>
      <c r="C198" s="186"/>
      <c r="D198" s="186"/>
      <c r="E198" s="186"/>
      <c r="F198" s="186"/>
      <c r="G198" s="186"/>
      <c r="H198" s="186"/>
      <c r="I198" s="186"/>
    </row>
    <row r="199" spans="1:9">
      <c r="A199" s="186"/>
      <c r="B199" s="186"/>
      <c r="C199" s="186"/>
      <c r="D199" s="186"/>
      <c r="E199" s="186"/>
      <c r="F199" s="186"/>
      <c r="G199" s="186"/>
      <c r="H199" s="186"/>
      <c r="I199" s="186"/>
    </row>
    <row r="200" spans="1:9">
      <c r="A200" s="186"/>
      <c r="B200" s="186"/>
      <c r="C200" s="186"/>
      <c r="D200" s="186"/>
      <c r="E200" s="186"/>
      <c r="F200" s="186"/>
      <c r="G200" s="186"/>
      <c r="H200" s="186"/>
      <c r="I200" s="186"/>
    </row>
    <row r="201" spans="1:9">
      <c r="A201" s="186"/>
      <c r="B201" s="186"/>
      <c r="C201" s="186"/>
      <c r="D201" s="186"/>
      <c r="E201" s="186"/>
      <c r="F201" s="186"/>
      <c r="G201" s="186"/>
      <c r="H201" s="186"/>
      <c r="I201" s="186"/>
    </row>
  </sheetData>
  <mergeCells count="194">
    <mergeCell ref="G143:G147"/>
    <mergeCell ref="G141:G142"/>
    <mergeCell ref="G128:G140"/>
    <mergeCell ref="A139:B139"/>
    <mergeCell ref="A140:B140"/>
    <mergeCell ref="A141:F141"/>
    <mergeCell ref="C139:D139"/>
    <mergeCell ref="C140:D140"/>
    <mergeCell ref="E139:F139"/>
    <mergeCell ref="E140:F140"/>
    <mergeCell ref="C138:D138"/>
    <mergeCell ref="A128:B128"/>
    <mergeCell ref="A129:B129"/>
    <mergeCell ref="A130:B130"/>
    <mergeCell ref="A131:B131"/>
    <mergeCell ref="A132:B132"/>
    <mergeCell ref="A133:B133"/>
    <mergeCell ref="A136:B136"/>
    <mergeCell ref="A137:B137"/>
    <mergeCell ref="A138:B138"/>
    <mergeCell ref="E136:F136"/>
    <mergeCell ref="E137:F137"/>
    <mergeCell ref="E138:F138"/>
    <mergeCell ref="C134:D134"/>
    <mergeCell ref="C135:D135"/>
    <mergeCell ref="C136:D136"/>
    <mergeCell ref="C137:D137"/>
    <mergeCell ref="E131:F131"/>
    <mergeCell ref="E132:F132"/>
    <mergeCell ref="E133:F133"/>
    <mergeCell ref="A125:B125"/>
    <mergeCell ref="A126:B126"/>
    <mergeCell ref="E134:F134"/>
    <mergeCell ref="E135:F135"/>
    <mergeCell ref="E126:F126"/>
    <mergeCell ref="E127:F127"/>
    <mergeCell ref="E128:F128"/>
    <mergeCell ref="E129:F129"/>
    <mergeCell ref="E130:F130"/>
    <mergeCell ref="C125:D125"/>
    <mergeCell ref="C126:D126"/>
    <mergeCell ref="C127:D127"/>
    <mergeCell ref="C128:D128"/>
    <mergeCell ref="C129:D129"/>
    <mergeCell ref="C130:D130"/>
    <mergeCell ref="C131:D131"/>
    <mergeCell ref="C132:D132"/>
    <mergeCell ref="C133:D133"/>
    <mergeCell ref="A124:B124"/>
    <mergeCell ref="C124:D124"/>
    <mergeCell ref="A134:B134"/>
    <mergeCell ref="A135:B135"/>
    <mergeCell ref="A127:B127"/>
    <mergeCell ref="E123:F123"/>
    <mergeCell ref="E124:F124"/>
    <mergeCell ref="E125:F125"/>
    <mergeCell ref="G116:G121"/>
    <mergeCell ref="A122:F122"/>
    <mergeCell ref="C123:D123"/>
    <mergeCell ref="A123:B123"/>
    <mergeCell ref="G122:G127"/>
    <mergeCell ref="A121:D121"/>
    <mergeCell ref="E116:F116"/>
    <mergeCell ref="E117:F117"/>
    <mergeCell ref="E118:F118"/>
    <mergeCell ref="E119:F119"/>
    <mergeCell ref="E120:F120"/>
    <mergeCell ref="E121:F121"/>
    <mergeCell ref="A116:D116"/>
    <mergeCell ref="A117:D117"/>
    <mergeCell ref="A118:D118"/>
    <mergeCell ref="A119:D119"/>
    <mergeCell ref="A120:D120"/>
    <mergeCell ref="A109:F109"/>
    <mergeCell ref="A110:D110"/>
    <mergeCell ref="E110:F110"/>
    <mergeCell ref="G109:G115"/>
    <mergeCell ref="E111:F111"/>
    <mergeCell ref="E112:F112"/>
    <mergeCell ref="E113:F113"/>
    <mergeCell ref="E114:F114"/>
    <mergeCell ref="E115:F115"/>
    <mergeCell ref="A111:D111"/>
    <mergeCell ref="A112:D112"/>
    <mergeCell ref="A113:D113"/>
    <mergeCell ref="A114:D114"/>
    <mergeCell ref="A115:D115"/>
    <mergeCell ref="G97:G98"/>
    <mergeCell ref="G99:G108"/>
    <mergeCell ref="A97:F97"/>
    <mergeCell ref="A96:B96"/>
    <mergeCell ref="C96:D96"/>
    <mergeCell ref="E96:F96"/>
    <mergeCell ref="G88:G96"/>
    <mergeCell ref="A93:B93"/>
    <mergeCell ref="C93:D93"/>
    <mergeCell ref="E93:F93"/>
    <mergeCell ref="A94:F94"/>
    <mergeCell ref="A95:B95"/>
    <mergeCell ref="C95:D95"/>
    <mergeCell ref="E95:F95"/>
    <mergeCell ref="A90:B90"/>
    <mergeCell ref="C90:D90"/>
    <mergeCell ref="E90:F90"/>
    <mergeCell ref="A91:F91"/>
    <mergeCell ref="A92:B92"/>
    <mergeCell ref="C92:D92"/>
    <mergeCell ref="E92:F92"/>
    <mergeCell ref="A87:F87"/>
    <mergeCell ref="G73:G87"/>
    <mergeCell ref="G71:G72"/>
    <mergeCell ref="A88:F88"/>
    <mergeCell ref="A89:B89"/>
    <mergeCell ref="C89:D89"/>
    <mergeCell ref="E89:F89"/>
    <mergeCell ref="A82:F82"/>
    <mergeCell ref="A83:F83"/>
    <mergeCell ref="A84:F84"/>
    <mergeCell ref="A85:F85"/>
    <mergeCell ref="A86:F86"/>
    <mergeCell ref="A77:F77"/>
    <mergeCell ref="A78:F78"/>
    <mergeCell ref="A79:F79"/>
    <mergeCell ref="A80:F80"/>
    <mergeCell ref="A81:F81"/>
    <mergeCell ref="A73:F73"/>
    <mergeCell ref="A74:F74"/>
    <mergeCell ref="A75:F75"/>
    <mergeCell ref="A76:F76"/>
    <mergeCell ref="A71:F71"/>
    <mergeCell ref="G64:G65"/>
    <mergeCell ref="G66:G70"/>
    <mergeCell ref="A64:F64"/>
    <mergeCell ref="G41:G45"/>
    <mergeCell ref="G19:G20"/>
    <mergeCell ref="A44:B44"/>
    <mergeCell ref="A45:B45"/>
    <mergeCell ref="A39:B39"/>
    <mergeCell ref="A40:B40"/>
    <mergeCell ref="A41:B41"/>
    <mergeCell ref="A42:B42"/>
    <mergeCell ref="A43:B43"/>
    <mergeCell ref="A35:B35"/>
    <mergeCell ref="C35:F35"/>
    <mergeCell ref="A36:B36"/>
    <mergeCell ref="A37:B37"/>
    <mergeCell ref="A38:B38"/>
    <mergeCell ref="A34:F34"/>
    <mergeCell ref="A46:B46"/>
    <mergeCell ref="G49:G63"/>
    <mergeCell ref="G47:G48"/>
    <mergeCell ref="A47:F47"/>
    <mergeCell ref="G21:G33"/>
    <mergeCell ref="G34:G40"/>
    <mergeCell ref="G4:G5"/>
    <mergeCell ref="A6:B6"/>
    <mergeCell ref="A1:C1"/>
    <mergeCell ref="A2:C2"/>
    <mergeCell ref="A3:G3"/>
    <mergeCell ref="A4:F5"/>
    <mergeCell ref="A7:F7"/>
    <mergeCell ref="A9:B9"/>
    <mergeCell ref="A8:F8"/>
    <mergeCell ref="G7:G18"/>
    <mergeCell ref="A18:B18"/>
    <mergeCell ref="A16:B16"/>
    <mergeCell ref="A17:B17"/>
    <mergeCell ref="A10:B10"/>
    <mergeCell ref="A11:B11"/>
    <mergeCell ref="A12:B12"/>
    <mergeCell ref="A13:B13"/>
    <mergeCell ref="A14:B14"/>
    <mergeCell ref="A15:B15"/>
    <mergeCell ref="C9:D9"/>
    <mergeCell ref="E9:F9"/>
    <mergeCell ref="C10:D10"/>
    <mergeCell ref="C11:D11"/>
    <mergeCell ref="C12:D12"/>
    <mergeCell ref="A19:F19"/>
    <mergeCell ref="C13:D13"/>
    <mergeCell ref="C14:D14"/>
    <mergeCell ref="C15:D15"/>
    <mergeCell ref="C16:D16"/>
    <mergeCell ref="C17:D17"/>
    <mergeCell ref="C18:D18"/>
    <mergeCell ref="E10:F10"/>
    <mergeCell ref="E11:F11"/>
    <mergeCell ref="E12:F12"/>
    <mergeCell ref="E13:F13"/>
    <mergeCell ref="E14:F14"/>
    <mergeCell ref="E15:F15"/>
    <mergeCell ref="E16:F16"/>
    <mergeCell ref="E17:F17"/>
    <mergeCell ref="E18:F1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2"/>
  </sheetPr>
  <dimension ref="A1:E19"/>
  <sheetViews>
    <sheetView showGridLines="0" zoomScale="80" zoomScaleNormal="80" workbookViewId="0">
      <pane xSplit="4" ySplit="6" topLeftCell="E7" activePane="bottomRight" state="frozen"/>
      <selection sqref="A1:D1"/>
      <selection pane="topRight" sqref="A1:D1"/>
      <selection pane="bottomLeft" sqref="A1:D1"/>
      <selection pane="bottomRight" sqref="A1:C1"/>
    </sheetView>
  </sheetViews>
  <sheetFormatPr defaultRowHeight="15"/>
  <cols>
    <col min="1" max="2" width="45.7109375" customWidth="1"/>
    <col min="3" max="3" width="30.7109375" customWidth="1"/>
    <col min="4" max="4" width="15.7109375" customWidth="1"/>
  </cols>
  <sheetData>
    <row r="1" spans="1:5">
      <c r="A1" s="915" t="s">
        <v>718</v>
      </c>
      <c r="B1" s="915"/>
      <c r="C1" s="915"/>
      <c r="D1" s="240"/>
      <c r="E1" s="161"/>
    </row>
    <row r="2" spans="1:5">
      <c r="A2" s="915" t="s">
        <v>21</v>
      </c>
      <c r="B2" s="915"/>
      <c r="C2" s="915"/>
      <c r="D2" s="240"/>
      <c r="E2" s="161"/>
    </row>
    <row r="3" spans="1:5" ht="15.75" thickBot="1">
      <c r="A3" s="916"/>
      <c r="B3" s="916"/>
      <c r="C3" s="916"/>
      <c r="D3" s="916"/>
    </row>
    <row r="4" spans="1:5">
      <c r="A4" s="917" t="s">
        <v>21</v>
      </c>
      <c r="B4" s="918"/>
      <c r="C4" s="918"/>
      <c r="D4" s="923" t="s">
        <v>1042</v>
      </c>
    </row>
    <row r="5" spans="1:5" ht="15.75" thickBot="1">
      <c r="A5" s="934"/>
      <c r="B5" s="935"/>
      <c r="C5" s="935"/>
      <c r="D5" s="936"/>
    </row>
    <row r="6" spans="1:5" ht="15.75" thickBot="1">
      <c r="A6" s="252" t="str">
        <f>Obsah!A3</f>
        <v>Informace platné k datu</v>
      </c>
      <c r="B6" s="253"/>
      <c r="C6" s="254" t="str">
        <f>Obsah!C3</f>
        <v>(31/12/2015)</v>
      </c>
      <c r="D6" s="255"/>
    </row>
    <row r="7" spans="1:5" ht="30" customHeight="1" thickBot="1">
      <c r="A7" s="707" t="s">
        <v>41</v>
      </c>
      <c r="B7" s="981" t="s">
        <v>1240</v>
      </c>
      <c r="C7" s="982"/>
      <c r="D7" s="101" t="s">
        <v>205</v>
      </c>
    </row>
    <row r="8" spans="1:5" ht="90" customHeight="1" thickBot="1">
      <c r="A8" s="990" t="s">
        <v>1239</v>
      </c>
      <c r="B8" s="991"/>
      <c r="C8" s="992"/>
      <c r="D8" s="708"/>
    </row>
    <row r="9" spans="1:5" ht="24.95" customHeight="1">
      <c r="A9" s="963" t="s">
        <v>212</v>
      </c>
      <c r="B9" s="964"/>
      <c r="C9" s="965"/>
      <c r="D9" s="961" t="s">
        <v>206</v>
      </c>
    </row>
    <row r="10" spans="1:5" ht="24.95" customHeight="1">
      <c r="A10" s="966"/>
      <c r="B10" s="967"/>
      <c r="C10" s="968"/>
      <c r="D10" s="962"/>
    </row>
    <row r="11" spans="1:5">
      <c r="A11" s="286" t="s">
        <v>44</v>
      </c>
      <c r="B11" s="988" t="s">
        <v>43</v>
      </c>
      <c r="C11" s="989"/>
      <c r="D11" s="962"/>
    </row>
    <row r="12" spans="1:5" ht="15.75" thickBot="1">
      <c r="A12" s="20"/>
      <c r="B12" s="988"/>
      <c r="C12" s="989"/>
      <c r="D12" s="962"/>
    </row>
    <row r="13" spans="1:5" ht="30" customHeight="1">
      <c r="A13" s="972" t="s">
        <v>42</v>
      </c>
      <c r="B13" s="973"/>
      <c r="C13" s="117"/>
      <c r="D13" s="969" t="s">
        <v>207</v>
      </c>
    </row>
    <row r="14" spans="1:5" ht="15" customHeight="1">
      <c r="A14" s="983" t="s">
        <v>45</v>
      </c>
      <c r="B14" s="984"/>
      <c r="C14" s="985"/>
      <c r="D14" s="970"/>
    </row>
    <row r="15" spans="1:5" ht="15.75" thickBot="1">
      <c r="A15" s="986"/>
      <c r="B15" s="986"/>
      <c r="C15" s="987"/>
      <c r="D15" s="970"/>
    </row>
    <row r="16" spans="1:5" ht="30" customHeight="1">
      <c r="A16" s="972" t="s">
        <v>211</v>
      </c>
      <c r="B16" s="973"/>
      <c r="C16" s="974"/>
      <c r="D16" s="961" t="s">
        <v>208</v>
      </c>
    </row>
    <row r="17" spans="1:4" ht="15.75" thickBot="1">
      <c r="A17" s="975"/>
      <c r="B17" s="976"/>
      <c r="C17" s="977"/>
      <c r="D17" s="971"/>
    </row>
    <row r="18" spans="1:4" ht="15" customHeight="1">
      <c r="A18" s="972" t="s">
        <v>46</v>
      </c>
      <c r="B18" s="973"/>
      <c r="C18" s="974"/>
      <c r="D18" s="961" t="s">
        <v>209</v>
      </c>
    </row>
    <row r="19" spans="1:4" ht="15.75" thickBot="1">
      <c r="A19" s="978"/>
      <c r="B19" s="979"/>
      <c r="C19" s="980"/>
      <c r="D19" s="971"/>
    </row>
  </sheetData>
  <mergeCells count="21">
    <mergeCell ref="B7:C7"/>
    <mergeCell ref="A13:B13"/>
    <mergeCell ref="A14:C14"/>
    <mergeCell ref="A15:C15"/>
    <mergeCell ref="B11:C11"/>
    <mergeCell ref="B12:C12"/>
    <mergeCell ref="A8:C8"/>
    <mergeCell ref="A1:C1"/>
    <mergeCell ref="A2:C2"/>
    <mergeCell ref="A3:D3"/>
    <mergeCell ref="A4:C5"/>
    <mergeCell ref="D4:D5"/>
    <mergeCell ref="D9:D12"/>
    <mergeCell ref="A9:C10"/>
    <mergeCell ref="D13:D15"/>
    <mergeCell ref="D16:D17"/>
    <mergeCell ref="D18:D19"/>
    <mergeCell ref="A16:C16"/>
    <mergeCell ref="A17:C17"/>
    <mergeCell ref="A18:C18"/>
    <mergeCell ref="A19:C19"/>
  </mergeCells>
  <phoneticPr fontId="10" type="noConversion"/>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dimension ref="A1:E68"/>
  <sheetViews>
    <sheetView showGridLines="0" zoomScale="80" zoomScaleNormal="80" workbookViewId="0">
      <pane xSplit="5" ySplit="6" topLeftCell="F7" activePane="bottomRight" state="frozen"/>
      <selection sqref="A1:D1"/>
      <selection pane="topRight" sqref="A1:D1"/>
      <selection pane="bottomLeft" sqref="A1:D1"/>
      <selection pane="bottomRight"/>
    </sheetView>
  </sheetViews>
  <sheetFormatPr defaultRowHeight="15" outlineLevelRow="1"/>
  <cols>
    <col min="1" max="1" width="55.5703125" customWidth="1"/>
    <col min="2" max="2" width="10.7109375" customWidth="1"/>
    <col min="3" max="4" width="11.7109375" customWidth="1"/>
    <col min="5" max="5" width="57.42578125" customWidth="1"/>
  </cols>
  <sheetData>
    <row r="1" spans="1:5" ht="17.25" customHeight="1">
      <c r="A1" s="260" t="s">
        <v>719</v>
      </c>
      <c r="B1" s="299"/>
      <c r="C1" s="1001" t="s">
        <v>253</v>
      </c>
      <c r="D1" s="1001"/>
      <c r="E1" s="1001"/>
    </row>
    <row r="2" spans="1:5" ht="31.5" customHeight="1">
      <c r="A2" s="260" t="s">
        <v>966</v>
      </c>
      <c r="B2" s="299"/>
      <c r="C2" s="1001"/>
      <c r="D2" s="1001"/>
      <c r="E2" s="1001"/>
    </row>
    <row r="3" spans="1:5" ht="15.75" thickBot="1">
      <c r="A3" s="1002" t="s">
        <v>1043</v>
      </c>
      <c r="B3" s="1002"/>
      <c r="C3" s="1002"/>
      <c r="D3" s="1002"/>
      <c r="E3" s="1002"/>
    </row>
    <row r="4" spans="1:5">
      <c r="A4" s="1003" t="s">
        <v>955</v>
      </c>
      <c r="B4" s="1004"/>
      <c r="C4" s="1004"/>
      <c r="D4" s="1005"/>
      <c r="E4" s="1009" t="s">
        <v>1135</v>
      </c>
    </row>
    <row r="5" spans="1:5" ht="15.75" thickBot="1">
      <c r="A5" s="1006"/>
      <c r="B5" s="1007"/>
      <c r="C5" s="1007"/>
      <c r="D5" s="1008"/>
      <c r="E5" s="1010"/>
    </row>
    <row r="6" spans="1:5" ht="15.75" thickBot="1">
      <c r="A6" s="1011" t="s">
        <v>832</v>
      </c>
      <c r="B6" s="1012"/>
      <c r="C6" s="1012"/>
      <c r="D6" s="549" t="str">
        <f>Obsah!$C$3</f>
        <v>(31/12/2015)</v>
      </c>
      <c r="E6" s="300"/>
    </row>
    <row r="7" spans="1:5" ht="27" customHeight="1">
      <c r="A7" s="993" t="s">
        <v>983</v>
      </c>
      <c r="B7" s="994"/>
      <c r="C7" s="994"/>
      <c r="D7" s="995"/>
      <c r="E7" s="999" t="s">
        <v>964</v>
      </c>
    </row>
    <row r="8" spans="1:5" ht="27" customHeight="1" thickBot="1">
      <c r="A8" s="996"/>
      <c r="B8" s="997"/>
      <c r="C8" s="997"/>
      <c r="D8" s="998"/>
      <c r="E8" s="1000"/>
    </row>
    <row r="9" spans="1:5">
      <c r="A9" s="551" t="s">
        <v>1110</v>
      </c>
      <c r="B9" s="524"/>
      <c r="C9" s="539"/>
      <c r="D9" s="539"/>
    </row>
    <row r="10" spans="1:5" ht="6" customHeight="1" outlineLevel="1">
      <c r="B10" s="524"/>
      <c r="C10" s="539"/>
      <c r="D10" s="539"/>
    </row>
    <row r="11" spans="1:5" ht="15.75" outlineLevel="1" thickBot="1">
      <c r="A11" s="552" t="s">
        <v>1111</v>
      </c>
      <c r="B11" s="553" t="s">
        <v>1084</v>
      </c>
      <c r="C11" s="554" t="s">
        <v>1097</v>
      </c>
      <c r="D11" s="554" t="s">
        <v>1097</v>
      </c>
      <c r="E11" s="161"/>
    </row>
    <row r="12" spans="1:5" ht="33.75" outlineLevel="1" thickTop="1" thickBot="1">
      <c r="A12" s="555"/>
      <c r="B12" s="556"/>
      <c r="C12" s="557" t="s">
        <v>1098</v>
      </c>
      <c r="D12" s="557" t="s">
        <v>1099</v>
      </c>
      <c r="E12" s="161"/>
    </row>
    <row r="13" spans="1:5" ht="15.75" outlineLevel="1" thickTop="1">
      <c r="A13" s="558" t="s">
        <v>1112</v>
      </c>
      <c r="B13" s="559"/>
      <c r="C13" s="560"/>
      <c r="D13" s="560"/>
      <c r="E13" s="550"/>
    </row>
    <row r="14" spans="1:5" ht="12.6" customHeight="1" outlineLevel="1">
      <c r="A14" s="561" t="s">
        <v>1113</v>
      </c>
      <c r="B14" s="540">
        <f>[1]Rozvaha!$C$3</f>
        <v>2000</v>
      </c>
      <c r="C14" s="541"/>
      <c r="D14" s="541"/>
      <c r="E14" s="550"/>
    </row>
    <row r="15" spans="1:5" ht="12.6" customHeight="1" outlineLevel="1">
      <c r="A15" s="562" t="s">
        <v>1101</v>
      </c>
      <c r="B15" s="540">
        <f>[1]Rozvaha!$C$4</f>
        <v>8</v>
      </c>
      <c r="C15" s="541"/>
      <c r="D15" s="541"/>
      <c r="E15" s="550"/>
    </row>
    <row r="16" spans="1:5" ht="12.6" customHeight="1" outlineLevel="1">
      <c r="A16" s="562" t="s">
        <v>1102</v>
      </c>
      <c r="B16" s="540">
        <f>[1]Rozvaha!$C$5</f>
        <v>4970</v>
      </c>
      <c r="C16" s="541"/>
      <c r="D16" s="541"/>
      <c r="E16" s="550"/>
    </row>
    <row r="17" spans="1:5" ht="12.6" customHeight="1" outlineLevel="1">
      <c r="A17" s="562" t="s">
        <v>1103</v>
      </c>
      <c r="B17" s="540">
        <f>[1]Rozvaha!$C$6</f>
        <v>76447</v>
      </c>
      <c r="C17" s="541"/>
      <c r="D17" s="541"/>
      <c r="E17" s="550"/>
    </row>
    <row r="18" spans="1:5" ht="12.6" customHeight="1" outlineLevel="1">
      <c r="A18" s="562" t="s">
        <v>1104</v>
      </c>
      <c r="B18" s="540">
        <f>[1]Rozvaha!$C$7</f>
        <v>1193</v>
      </c>
      <c r="C18" s="541"/>
      <c r="D18" s="541"/>
      <c r="E18" s="550"/>
    </row>
    <row r="19" spans="1:5" ht="12.6" customHeight="1" outlineLevel="1">
      <c r="A19" s="562" t="s">
        <v>1114</v>
      </c>
      <c r="B19" s="537">
        <f>[1]Rozvaha!$C$8</f>
        <v>2</v>
      </c>
      <c r="C19" s="542"/>
      <c r="D19" s="542"/>
      <c r="E19" s="550"/>
    </row>
    <row r="20" spans="1:5" ht="12.6" customHeight="1" outlineLevel="1">
      <c r="A20" s="562" t="s">
        <v>1115</v>
      </c>
      <c r="B20" s="540">
        <f>[1]Rozvaha!$C$9</f>
        <v>28</v>
      </c>
      <c r="C20" s="541"/>
      <c r="D20" s="541"/>
      <c r="E20" s="550"/>
    </row>
    <row r="21" spans="1:5" ht="12.6" customHeight="1" outlineLevel="1">
      <c r="A21" s="562" t="s">
        <v>1116</v>
      </c>
      <c r="B21" s="540">
        <f>[1]Rozvaha!$C$10</f>
        <v>54</v>
      </c>
      <c r="C21" s="541">
        <f>'[1]18'!$B$11</f>
        <v>242</v>
      </c>
      <c r="D21" s="541">
        <f>'[1]18'!$B$12</f>
        <v>-188</v>
      </c>
      <c r="E21" s="550"/>
    </row>
    <row r="22" spans="1:5" ht="12.6" customHeight="1" outlineLevel="1">
      <c r="A22" s="562" t="s">
        <v>1016</v>
      </c>
      <c r="B22" s="540">
        <f>[1]Rozvaha!$C$11</f>
        <v>3910</v>
      </c>
      <c r="C22" s="541"/>
      <c r="D22" s="541"/>
      <c r="E22" s="550"/>
    </row>
    <row r="23" spans="1:5" ht="12.6" customHeight="1" outlineLevel="1">
      <c r="A23" s="562" t="s">
        <v>1117</v>
      </c>
      <c r="B23" s="540">
        <f>[1]Rozvaha!$C$12</f>
        <v>0</v>
      </c>
      <c r="C23" s="541"/>
      <c r="D23" s="541"/>
      <c r="E23" s="550"/>
    </row>
    <row r="24" spans="1:5" ht="12.6" customHeight="1" outlineLevel="1">
      <c r="A24" s="563" t="s">
        <v>1118</v>
      </c>
      <c r="B24" s="564">
        <f>[1]Rozvaha!$C$13</f>
        <v>74</v>
      </c>
      <c r="C24" s="565"/>
      <c r="D24" s="565"/>
      <c r="E24" s="550"/>
    </row>
    <row r="25" spans="1:5" ht="15.75" outlineLevel="1" thickBot="1">
      <c r="A25" s="566" t="s">
        <v>1100</v>
      </c>
      <c r="B25" s="567">
        <f>SUM(B14:B24)</f>
        <v>88686</v>
      </c>
      <c r="C25" s="542"/>
      <c r="D25" s="542"/>
      <c r="E25" s="550"/>
    </row>
    <row r="26" spans="1:5" ht="33.75" outlineLevel="1" thickTop="1" thickBot="1">
      <c r="A26" s="568"/>
      <c r="B26" s="556"/>
      <c r="C26" s="569" t="s">
        <v>1105</v>
      </c>
      <c r="D26" s="569" t="s">
        <v>1254</v>
      </c>
      <c r="E26" s="550"/>
    </row>
    <row r="27" spans="1:5" ht="15.75" outlineLevel="1" thickTop="1">
      <c r="A27" s="558" t="s">
        <v>1119</v>
      </c>
      <c r="B27" s="559"/>
      <c r="C27" s="560"/>
      <c r="D27" s="560"/>
      <c r="E27" s="550"/>
    </row>
    <row r="28" spans="1:5" ht="12.6" customHeight="1" outlineLevel="1">
      <c r="A28" s="547" t="s">
        <v>1120</v>
      </c>
      <c r="B28" s="540">
        <f>[1]Rozvaha!$C$16</f>
        <v>265</v>
      </c>
      <c r="C28" s="541"/>
      <c r="D28" s="541"/>
      <c r="E28" s="550"/>
    </row>
    <row r="29" spans="1:5" ht="12.6" customHeight="1" outlineLevel="1">
      <c r="A29" s="547" t="s">
        <v>1121</v>
      </c>
      <c r="B29" s="540">
        <f>[1]Rozvaha!$C$17</f>
        <v>81512</v>
      </c>
      <c r="C29" s="541"/>
      <c r="D29" s="541"/>
      <c r="E29" s="550"/>
    </row>
    <row r="30" spans="1:5" ht="12.6" customHeight="1" outlineLevel="1">
      <c r="A30" s="547" t="s">
        <v>1122</v>
      </c>
      <c r="B30" s="537">
        <f>[1]Rozvaha!$C$18</f>
        <v>1295</v>
      </c>
      <c r="C30" s="542"/>
      <c r="D30" s="542"/>
      <c r="E30" s="550"/>
    </row>
    <row r="31" spans="1:5" ht="12.6" customHeight="1" outlineLevel="1">
      <c r="A31" s="547" t="s">
        <v>1108</v>
      </c>
      <c r="B31" s="540">
        <f>[1]Rozvaha!$C$19</f>
        <v>99</v>
      </c>
      <c r="C31" s="541"/>
      <c r="D31" s="541"/>
      <c r="E31" s="550"/>
    </row>
    <row r="32" spans="1:5" ht="12.6" customHeight="1" outlineLevel="1">
      <c r="A32" s="547" t="s">
        <v>1107</v>
      </c>
      <c r="B32" s="540">
        <f>[1]Rozvaha!$C$20</f>
        <v>94</v>
      </c>
      <c r="C32" s="541"/>
      <c r="D32" s="541"/>
      <c r="E32" s="550"/>
    </row>
    <row r="33" spans="1:5" ht="12.6" customHeight="1" outlineLevel="1">
      <c r="A33" s="570" t="s">
        <v>1255</v>
      </c>
      <c r="B33" s="564">
        <f>[1]Rozvaha!$C$21</f>
        <v>488</v>
      </c>
      <c r="C33" s="565"/>
      <c r="D33" s="565"/>
      <c r="E33" s="550"/>
    </row>
    <row r="34" spans="1:5" outlineLevel="1">
      <c r="A34" s="571" t="s">
        <v>1106</v>
      </c>
      <c r="B34" s="572">
        <f>SUM(B28:B33)</f>
        <v>83753</v>
      </c>
      <c r="C34" s="573"/>
      <c r="D34" s="573"/>
      <c r="E34" s="550"/>
    </row>
    <row r="35" spans="1:5" ht="12.6" customHeight="1" outlineLevel="1">
      <c r="A35" s="547" t="s">
        <v>1090</v>
      </c>
      <c r="B35" s="540">
        <f>[1]Rozvaha!$C$24</f>
        <v>4000</v>
      </c>
      <c r="C35" s="541"/>
      <c r="D35" s="541"/>
      <c r="E35" s="550"/>
    </row>
    <row r="36" spans="1:5" ht="12.6" customHeight="1" outlineLevel="1">
      <c r="A36" s="574" t="s">
        <v>1123</v>
      </c>
      <c r="B36" s="543">
        <f>[1]Rozvaha!$C$25</f>
        <v>-242</v>
      </c>
      <c r="C36" s="544">
        <f>SUM(C37:C38)</f>
        <v>-299</v>
      </c>
      <c r="D36" s="544">
        <f>SUM(D37:D38)</f>
        <v>57</v>
      </c>
      <c r="E36" s="831"/>
    </row>
    <row r="37" spans="1:5" ht="12.6" customHeight="1" outlineLevel="1">
      <c r="A37" s="575" t="s">
        <v>1124</v>
      </c>
      <c r="B37" s="576">
        <f>'[1]25'!$C$17</f>
        <v>-351</v>
      </c>
      <c r="C37" s="545">
        <v>-434</v>
      </c>
      <c r="D37" s="545">
        <v>83</v>
      </c>
      <c r="E37" s="831"/>
    </row>
    <row r="38" spans="1:5" ht="12.6" customHeight="1" outlineLevel="1">
      <c r="A38" s="578" t="s">
        <v>1125</v>
      </c>
      <c r="B38" s="579">
        <f>'[1]25'!$C$9</f>
        <v>109</v>
      </c>
      <c r="C38" s="546">
        <v>135</v>
      </c>
      <c r="D38" s="546">
        <v>-26</v>
      </c>
      <c r="E38" s="831"/>
    </row>
    <row r="39" spans="1:5" ht="12.6" customHeight="1" outlineLevel="1">
      <c r="A39" s="547" t="s">
        <v>1092</v>
      </c>
      <c r="B39" s="540">
        <f>[1]Rozvaha!$C$26</f>
        <v>739</v>
      </c>
      <c r="C39" s="541"/>
      <c r="D39" s="541"/>
      <c r="E39" s="580"/>
    </row>
    <row r="40" spans="1:5" ht="12.6" customHeight="1" outlineLevel="1">
      <c r="A40" s="547" t="s">
        <v>1126</v>
      </c>
      <c r="B40" s="540">
        <f>[1]Rozvaha!$C$27</f>
        <v>577</v>
      </c>
      <c r="C40" s="541"/>
      <c r="D40" s="541"/>
      <c r="E40" s="577"/>
    </row>
    <row r="41" spans="1:5" ht="12.6" customHeight="1" outlineLevel="1">
      <c r="A41" s="570" t="s">
        <v>1256</v>
      </c>
      <c r="B41" s="564">
        <f>[1]Rozvaha!$C$28</f>
        <v>-141</v>
      </c>
      <c r="C41" s="565"/>
      <c r="D41" s="565"/>
      <c r="E41" s="581"/>
    </row>
    <row r="42" spans="1:5" outlineLevel="1">
      <c r="A42" s="571" t="s">
        <v>1109</v>
      </c>
      <c r="B42" s="572">
        <f>SUM(B35:B36,B39:B41)</f>
        <v>4933</v>
      </c>
      <c r="C42" s="573"/>
      <c r="D42" s="573"/>
      <c r="E42" s="550"/>
    </row>
    <row r="43" spans="1:5" ht="15.75" outlineLevel="1" thickBot="1">
      <c r="A43" s="582" t="s">
        <v>1127</v>
      </c>
      <c r="B43" s="583">
        <f>B34+B42</f>
        <v>88686</v>
      </c>
      <c r="C43" s="584"/>
      <c r="D43" s="584"/>
      <c r="E43" s="550"/>
    </row>
    <row r="44" spans="1:5" ht="15.75" outlineLevel="1" thickTop="1">
      <c r="A44" s="161"/>
      <c r="B44" s="585"/>
      <c r="C44" s="586"/>
      <c r="D44" s="586"/>
      <c r="E44" s="161"/>
    </row>
    <row r="45" spans="1:5" ht="15.75" outlineLevel="1" thickBot="1">
      <c r="A45" s="552" t="s">
        <v>1086</v>
      </c>
      <c r="B45" s="553" t="s">
        <v>1084</v>
      </c>
      <c r="C45" s="587"/>
      <c r="D45" s="587" t="s">
        <v>1111</v>
      </c>
      <c r="E45" s="554"/>
    </row>
    <row r="46" spans="1:5" ht="16.5" outlineLevel="1" thickTop="1" thickBot="1">
      <c r="A46" s="588" t="s">
        <v>1128</v>
      </c>
      <c r="B46" s="556"/>
      <c r="C46" s="589"/>
      <c r="D46" s="589"/>
      <c r="E46" s="589" t="s">
        <v>1085</v>
      </c>
    </row>
    <row r="47" spans="1:5" ht="16.5" outlineLevel="1" thickTop="1" thickBot="1">
      <c r="A47" s="590" t="s">
        <v>1086</v>
      </c>
      <c r="B47" s="534">
        <f>'[2]1'!$C$5/1000000</f>
        <v>5223.8448908379996</v>
      </c>
      <c r="C47" s="1019">
        <f>B47</f>
        <v>5223.8448908379996</v>
      </c>
      <c r="D47" s="1020"/>
      <c r="E47" s="591"/>
    </row>
    <row r="48" spans="1:5" ht="12.6" customHeight="1" outlineLevel="1">
      <c r="A48" s="592" t="s">
        <v>1087</v>
      </c>
      <c r="B48" s="535">
        <f>'[2]1'!$C$6/1000000</f>
        <v>5223.8448908379996</v>
      </c>
      <c r="C48" s="1021">
        <f>C49</f>
        <v>5223.6037573579997</v>
      </c>
      <c r="D48" s="1022"/>
      <c r="E48" s="593"/>
    </row>
    <row r="49" spans="1:5" ht="12.6" customHeight="1" outlineLevel="1">
      <c r="A49" s="594" t="s">
        <v>1088</v>
      </c>
      <c r="B49" s="536">
        <f>SUM(B50:B56,B59:B60)</f>
        <v>5223.8448928380003</v>
      </c>
      <c r="C49" s="1023">
        <f>SUM(C50:D52,C56,C59:D60)</f>
        <v>5223.6037573579997</v>
      </c>
      <c r="D49" s="1024"/>
      <c r="E49" s="595"/>
    </row>
    <row r="50" spans="1:5" ht="12.6" customHeight="1" outlineLevel="1">
      <c r="A50" s="596" t="s">
        <v>1089</v>
      </c>
      <c r="B50" s="537">
        <f>'[2]1'!$C$8/1000000</f>
        <v>4000</v>
      </c>
      <c r="C50" s="1025">
        <f>[1]Rozvaha!$C$24</f>
        <v>4000</v>
      </c>
      <c r="D50" s="1026"/>
      <c r="E50" s="597" t="s">
        <v>1090</v>
      </c>
    </row>
    <row r="51" spans="1:5" ht="12.6" customHeight="1" outlineLevel="1">
      <c r="A51" s="596" t="s">
        <v>1257</v>
      </c>
      <c r="B51" s="537">
        <f>'[2]1'!$C$21/1000000</f>
        <v>-140.56818582</v>
      </c>
      <c r="C51" s="829"/>
      <c r="D51" s="832">
        <f>[1]Výsledovka!$C$17</f>
        <v>-141</v>
      </c>
      <c r="E51" s="597"/>
    </row>
    <row r="52" spans="1:5" ht="12.6" customHeight="1" outlineLevel="1">
      <c r="A52" s="598" t="s">
        <v>1129</v>
      </c>
      <c r="B52" s="538">
        <f>('[2]1'!$C$23+'[2]1'!$C$24)/1000000+1</f>
        <v>1073.5220513500001</v>
      </c>
      <c r="C52" s="1027">
        <f>SUM(C53:D55)</f>
        <v>1074</v>
      </c>
      <c r="D52" s="1028"/>
      <c r="E52" s="599" t="s">
        <v>1130</v>
      </c>
    </row>
    <row r="53" spans="1:5" ht="12.6" customHeight="1" outlineLevel="1">
      <c r="A53" s="596"/>
      <c r="B53" s="537"/>
      <c r="C53" s="1030">
        <f>[1]Rozvaha!$C$25</f>
        <v>-242</v>
      </c>
      <c r="D53" s="1034"/>
      <c r="E53" s="600" t="s">
        <v>1091</v>
      </c>
    </row>
    <row r="54" spans="1:5" ht="12.6" customHeight="1" outlineLevel="1">
      <c r="A54" s="596"/>
      <c r="B54" s="537"/>
      <c r="C54" s="1035">
        <f>[1]Rozvaha!$C$26</f>
        <v>739</v>
      </c>
      <c r="D54" s="1036"/>
      <c r="E54" s="600" t="s">
        <v>1092</v>
      </c>
    </row>
    <row r="55" spans="1:5" ht="12.6" customHeight="1" outlineLevel="1">
      <c r="A55" s="598"/>
      <c r="B55" s="538"/>
      <c r="C55" s="1027">
        <f>[1]Rozvaha!$C$27</f>
        <v>577</v>
      </c>
      <c r="D55" s="1028"/>
      <c r="E55" s="601" t="s">
        <v>1126</v>
      </c>
    </row>
    <row r="56" spans="1:5" ht="12.6" customHeight="1" outlineLevel="1">
      <c r="A56" s="598" t="s">
        <v>1093</v>
      </c>
      <c r="B56" s="538">
        <f>SUM(B57:B58)</f>
        <v>344.62679260800002</v>
      </c>
      <c r="C56" s="1027">
        <f>SUM(C57:C58)</f>
        <v>344.603757358</v>
      </c>
      <c r="D56" s="1028"/>
      <c r="E56" s="599" t="s">
        <v>1130</v>
      </c>
    </row>
    <row r="57" spans="1:5" ht="12.6" customHeight="1" outlineLevel="1">
      <c r="A57" s="602" t="s">
        <v>1131</v>
      </c>
      <c r="B57" s="603">
        <f>'[2]1'!$C$31/1000000-1</f>
        <v>351.02303525000002</v>
      </c>
      <c r="C57" s="1030">
        <f>'[1]25'!$C$17*-1</f>
        <v>351</v>
      </c>
      <c r="D57" s="1034"/>
      <c r="E57" s="600" t="s">
        <v>1132</v>
      </c>
    </row>
    <row r="58" spans="1:5" ht="12.6" customHeight="1" outlineLevel="1">
      <c r="A58" s="604" t="s">
        <v>1133</v>
      </c>
      <c r="B58" s="579">
        <f>'[2]1'!$C$34/1000000</f>
        <v>-6.3962426419999998</v>
      </c>
      <c r="C58" s="1027">
        <f>B58</f>
        <v>-6.3962426419999998</v>
      </c>
      <c r="D58" s="1029"/>
      <c r="E58" s="601"/>
    </row>
    <row r="59" spans="1:5" ht="12.6" customHeight="1" outlineLevel="1">
      <c r="A59" s="596" t="s">
        <v>1134</v>
      </c>
      <c r="B59" s="537">
        <f>'[2]1'!$C$39/1000000</f>
        <v>-241.6724983</v>
      </c>
      <c r="C59" s="1030">
        <f>C21*-1</f>
        <v>-242</v>
      </c>
      <c r="D59" s="1031"/>
      <c r="E59" s="600" t="s">
        <v>1094</v>
      </c>
    </row>
    <row r="60" spans="1:5" ht="12.6" customHeight="1" outlineLevel="1" thickBot="1">
      <c r="A60" s="605" t="s">
        <v>1095</v>
      </c>
      <c r="B60" s="606">
        <f>'[2]1'!$C$59/1000000</f>
        <v>187.936733</v>
      </c>
      <c r="C60" s="1032">
        <f>D21*-1</f>
        <v>188</v>
      </c>
      <c r="D60" s="1033"/>
      <c r="E60" s="607" t="s">
        <v>1096</v>
      </c>
    </row>
    <row r="61" spans="1:5" ht="15.75" outlineLevel="1" thickTop="1">
      <c r="B61" s="524"/>
      <c r="C61" s="539"/>
      <c r="D61" s="539"/>
      <c r="E61" s="548"/>
    </row>
    <row r="62" spans="1:5" ht="37.5" customHeight="1">
      <c r="A62" s="1013" t="s">
        <v>956</v>
      </c>
      <c r="B62" s="1014"/>
      <c r="C62" s="1014"/>
      <c r="D62" s="1014"/>
      <c r="E62" s="1015"/>
    </row>
    <row r="63" spans="1:5" ht="93" customHeight="1">
      <c r="A63" s="1013" t="s">
        <v>957</v>
      </c>
      <c r="B63" s="1014"/>
      <c r="C63" s="1014"/>
      <c r="D63" s="1014"/>
      <c r="E63" s="1015"/>
    </row>
    <row r="64" spans="1:5" ht="64.5" customHeight="1">
      <c r="A64" s="1013" t="s">
        <v>958</v>
      </c>
      <c r="B64" s="1014"/>
      <c r="C64" s="1014"/>
      <c r="D64" s="1014"/>
      <c r="E64" s="1015"/>
    </row>
    <row r="65" spans="1:5" ht="30" customHeight="1">
      <c r="A65" s="1013" t="s">
        <v>959</v>
      </c>
      <c r="B65" s="1014"/>
      <c r="C65" s="1014"/>
      <c r="D65" s="1014"/>
      <c r="E65" s="1015"/>
    </row>
    <row r="66" spans="1:5" ht="60" customHeight="1">
      <c r="A66" s="1013" t="s">
        <v>960</v>
      </c>
      <c r="B66" s="1014"/>
      <c r="C66" s="1014"/>
      <c r="D66" s="1014"/>
      <c r="E66" s="1015"/>
    </row>
    <row r="67" spans="1:5" ht="30" customHeight="1">
      <c r="A67" s="1013" t="s">
        <v>961</v>
      </c>
      <c r="B67" s="1014"/>
      <c r="C67" s="1014"/>
      <c r="D67" s="1014"/>
      <c r="E67" s="1015"/>
    </row>
    <row r="68" spans="1:5" ht="15.75" thickBot="1">
      <c r="A68" s="1016" t="s">
        <v>962</v>
      </c>
      <c r="B68" s="1017"/>
      <c r="C68" s="1017"/>
      <c r="D68" s="1017"/>
      <c r="E68" s="1018"/>
    </row>
  </sheetData>
  <mergeCells count="27">
    <mergeCell ref="C58:D58"/>
    <mergeCell ref="C59:D59"/>
    <mergeCell ref="C60:D60"/>
    <mergeCell ref="C53:D53"/>
    <mergeCell ref="C54:D54"/>
    <mergeCell ref="C55:D55"/>
    <mergeCell ref="C56:D56"/>
    <mergeCell ref="C57:D57"/>
    <mergeCell ref="C47:D47"/>
    <mergeCell ref="C48:D48"/>
    <mergeCell ref="C49:D49"/>
    <mergeCell ref="C50:D50"/>
    <mergeCell ref="C52:D52"/>
    <mergeCell ref="A67:E67"/>
    <mergeCell ref="A68:E68"/>
    <mergeCell ref="A62:E62"/>
    <mergeCell ref="A63:E63"/>
    <mergeCell ref="A64:E64"/>
    <mergeCell ref="A65:E65"/>
    <mergeCell ref="A66:E66"/>
    <mergeCell ref="A7:D8"/>
    <mergeCell ref="E7:E8"/>
    <mergeCell ref="C1:E2"/>
    <mergeCell ref="A3:E3"/>
    <mergeCell ref="A4:D5"/>
    <mergeCell ref="E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dimension ref="A1:H96"/>
  <sheetViews>
    <sheetView showGridLines="0" zoomScale="80" zoomScaleNormal="80" workbookViewId="0">
      <pane xSplit="6" ySplit="8" topLeftCell="G9" activePane="bottomRight" state="frozen"/>
      <selection sqref="A1:D1"/>
      <selection pane="topRight" sqref="A1:D1"/>
      <selection pane="bottomLeft" sqref="A1:D1"/>
      <selection pane="bottomRight" sqref="A1:B1"/>
    </sheetView>
  </sheetViews>
  <sheetFormatPr defaultRowHeight="15"/>
  <cols>
    <col min="1" max="1" width="5.7109375" customWidth="1"/>
    <col min="2" max="2" width="7" customWidth="1"/>
    <col min="3" max="3" width="55.7109375" customWidth="1"/>
    <col min="4" max="4" width="48.28515625" customWidth="1"/>
    <col min="5" max="6" width="25.7109375" style="518" customWidth="1"/>
    <col min="8" max="8" width="10.28515625" customWidth="1"/>
  </cols>
  <sheetData>
    <row r="1" spans="1:8" ht="15" customHeight="1">
      <c r="A1" s="1040" t="s">
        <v>720</v>
      </c>
      <c r="B1" s="1041"/>
      <c r="C1" s="1038" t="s">
        <v>253</v>
      </c>
      <c r="D1" s="1038"/>
      <c r="E1" s="1038"/>
      <c r="F1" s="709"/>
    </row>
    <row r="2" spans="1:8" ht="15" customHeight="1">
      <c r="A2" s="1042" t="s">
        <v>247</v>
      </c>
      <c r="B2" s="1043"/>
      <c r="C2" s="1039"/>
      <c r="D2" s="1039"/>
      <c r="E2" s="1039"/>
      <c r="F2" s="709"/>
    </row>
    <row r="3" spans="1:8" ht="15.75" thickBot="1">
      <c r="A3" s="1058" t="s">
        <v>1044</v>
      </c>
      <c r="B3" s="1059"/>
      <c r="C3" s="1059"/>
      <c r="D3" s="1059"/>
      <c r="E3" s="1059"/>
    </row>
    <row r="4" spans="1:8" ht="14.25" customHeight="1">
      <c r="A4" s="1003" t="s">
        <v>948</v>
      </c>
      <c r="B4" s="1004"/>
      <c r="C4" s="1004"/>
      <c r="D4" s="1051"/>
      <c r="E4" s="1051"/>
      <c r="F4" s="710"/>
    </row>
    <row r="5" spans="1:8" ht="14.25" customHeight="1" thickBot="1">
      <c r="A5" s="1052"/>
      <c r="B5" s="1053"/>
      <c r="C5" s="1053"/>
      <c r="D5" s="1054"/>
      <c r="E5" s="1054"/>
      <c r="F5" s="710"/>
    </row>
    <row r="6" spans="1:8" ht="14.25" customHeight="1">
      <c r="A6" s="1055" t="s">
        <v>832</v>
      </c>
      <c r="B6" s="1056"/>
      <c r="C6" s="1057"/>
      <c r="D6" s="718" t="str">
        <f>Obsah!$C$3</f>
        <v>(31/12/2015)</v>
      </c>
      <c r="E6" s="711"/>
      <c r="F6" s="711"/>
    </row>
    <row r="7" spans="1:8">
      <c r="A7" s="141">
        <v>1</v>
      </c>
      <c r="B7" s="1037" t="s">
        <v>258</v>
      </c>
      <c r="C7" s="1037"/>
      <c r="D7" s="1044"/>
      <c r="E7" s="712" t="s">
        <v>1065</v>
      </c>
      <c r="F7" s="712" t="s">
        <v>1065</v>
      </c>
    </row>
    <row r="8" spans="1:8" ht="15" customHeight="1">
      <c r="A8" s="141">
        <v>2</v>
      </c>
      <c r="B8" s="1037" t="s">
        <v>259</v>
      </c>
      <c r="C8" s="1037"/>
      <c r="D8" s="1037"/>
      <c r="E8" s="712" t="s">
        <v>1068</v>
      </c>
      <c r="F8" s="712" t="s">
        <v>1069</v>
      </c>
    </row>
    <row r="9" spans="1:8" ht="90" customHeight="1">
      <c r="A9" s="141">
        <v>3</v>
      </c>
      <c r="B9" s="1045" t="s">
        <v>260</v>
      </c>
      <c r="C9" s="1046"/>
      <c r="D9" s="1047"/>
      <c r="E9" s="712" t="s">
        <v>1076</v>
      </c>
      <c r="F9" s="713" t="s">
        <v>1076</v>
      </c>
    </row>
    <row r="10" spans="1:8" ht="15" customHeight="1">
      <c r="A10" s="1048" t="s">
        <v>261</v>
      </c>
      <c r="B10" s="1049"/>
      <c r="C10" s="1049"/>
      <c r="D10" s="1049"/>
      <c r="E10" s="1050"/>
      <c r="F10" s="714"/>
    </row>
    <row r="11" spans="1:8">
      <c r="A11" s="141">
        <v>4</v>
      </c>
      <c r="B11" s="1037" t="s">
        <v>262</v>
      </c>
      <c r="C11" s="1037"/>
      <c r="D11" s="1037"/>
      <c r="E11" s="712" t="s">
        <v>416</v>
      </c>
      <c r="F11" s="712" t="s">
        <v>416</v>
      </c>
    </row>
    <row r="12" spans="1:8">
      <c r="A12" s="141">
        <v>5</v>
      </c>
      <c r="B12" s="1037" t="s">
        <v>263</v>
      </c>
      <c r="C12" s="1037"/>
      <c r="D12" s="1037"/>
      <c r="E12" s="712" t="s">
        <v>416</v>
      </c>
      <c r="F12" s="712" t="s">
        <v>416</v>
      </c>
    </row>
    <row r="13" spans="1:8">
      <c r="A13" s="141">
        <v>6</v>
      </c>
      <c r="B13" s="1037" t="s">
        <v>264</v>
      </c>
      <c r="C13" s="1037"/>
      <c r="D13" s="1037"/>
      <c r="E13" s="712" t="s">
        <v>1067</v>
      </c>
      <c r="F13" s="712" t="s">
        <v>1067</v>
      </c>
    </row>
    <row r="14" spans="1:8" ht="33.75" customHeight="1">
      <c r="A14" s="141">
        <v>7</v>
      </c>
      <c r="B14" s="1037" t="s">
        <v>265</v>
      </c>
      <c r="C14" s="1037"/>
      <c r="D14" s="1037"/>
      <c r="E14" s="712" t="s">
        <v>1072</v>
      </c>
      <c r="F14" s="712" t="s">
        <v>1072</v>
      </c>
    </row>
    <row r="15" spans="1:8">
      <c r="A15" s="141">
        <v>8</v>
      </c>
      <c r="B15" s="1037" t="s">
        <v>266</v>
      </c>
      <c r="C15" s="1037"/>
      <c r="D15" s="1037"/>
      <c r="E15" s="715">
        <v>150</v>
      </c>
      <c r="F15" s="715">
        <v>2500</v>
      </c>
      <c r="H15" s="524"/>
    </row>
    <row r="16" spans="1:8">
      <c r="A16" s="141">
        <v>9</v>
      </c>
      <c r="B16" s="1037" t="s">
        <v>267</v>
      </c>
      <c r="C16" s="1037"/>
      <c r="D16" s="1037"/>
      <c r="E16" s="715" t="s">
        <v>1071</v>
      </c>
      <c r="F16" s="715">
        <v>1</v>
      </c>
      <c r="H16" s="524"/>
    </row>
    <row r="17" spans="1:8">
      <c r="A17" s="142" t="s">
        <v>254</v>
      </c>
      <c r="B17" s="1037" t="s">
        <v>268</v>
      </c>
      <c r="C17" s="1037"/>
      <c r="D17" s="1037"/>
      <c r="E17" s="715">
        <v>10</v>
      </c>
      <c r="F17" s="715">
        <v>1</v>
      </c>
    </row>
    <row r="18" spans="1:8">
      <c r="A18" s="142" t="s">
        <v>255</v>
      </c>
      <c r="B18" s="1037" t="s">
        <v>269</v>
      </c>
      <c r="C18" s="1037"/>
      <c r="D18" s="1037"/>
      <c r="E18" s="715">
        <v>10</v>
      </c>
      <c r="F18" s="715">
        <v>1</v>
      </c>
    </row>
    <row r="19" spans="1:8">
      <c r="A19" s="141">
        <v>10</v>
      </c>
      <c r="B19" s="1037" t="s">
        <v>270</v>
      </c>
      <c r="C19" s="1037"/>
      <c r="D19" s="1037"/>
      <c r="E19" s="712" t="s">
        <v>1070</v>
      </c>
      <c r="F19" s="712" t="s">
        <v>1070</v>
      </c>
      <c r="H19" s="523"/>
    </row>
    <row r="20" spans="1:8">
      <c r="A20" s="141">
        <v>11</v>
      </c>
      <c r="B20" s="1037" t="s">
        <v>271</v>
      </c>
      <c r="C20" s="1037"/>
      <c r="D20" s="1037"/>
      <c r="E20" s="716">
        <v>1995</v>
      </c>
      <c r="F20" s="716">
        <v>2000</v>
      </c>
      <c r="H20" s="523"/>
    </row>
    <row r="21" spans="1:8">
      <c r="A21" s="141">
        <v>12</v>
      </c>
      <c r="B21" s="1037" t="s">
        <v>272</v>
      </c>
      <c r="C21" s="1037"/>
      <c r="D21" s="1037"/>
      <c r="E21" s="712" t="s">
        <v>1066</v>
      </c>
      <c r="F21" s="712" t="s">
        <v>1066</v>
      </c>
      <c r="H21" s="523"/>
    </row>
    <row r="22" spans="1:8">
      <c r="A22" s="141">
        <v>13</v>
      </c>
      <c r="B22" s="1037" t="s">
        <v>273</v>
      </c>
      <c r="C22" s="1037"/>
      <c r="D22" s="1037"/>
      <c r="E22" s="712" t="s">
        <v>1073</v>
      </c>
      <c r="F22" s="712" t="s">
        <v>1073</v>
      </c>
    </row>
    <row r="23" spans="1:8">
      <c r="A23" s="141">
        <v>14</v>
      </c>
      <c r="B23" s="1037" t="s">
        <v>274</v>
      </c>
      <c r="C23" s="1037"/>
      <c r="D23" s="1037"/>
      <c r="E23" s="712" t="s">
        <v>1073</v>
      </c>
      <c r="F23" s="712" t="s">
        <v>1073</v>
      </c>
    </row>
    <row r="24" spans="1:8">
      <c r="A24" s="141">
        <v>15</v>
      </c>
      <c r="B24" s="1037" t="s">
        <v>275</v>
      </c>
      <c r="C24" s="1037"/>
      <c r="D24" s="1037"/>
      <c r="E24" s="712" t="s">
        <v>1073</v>
      </c>
      <c r="F24" s="712" t="s">
        <v>1073</v>
      </c>
    </row>
    <row r="25" spans="1:8" ht="15.75" thickBot="1">
      <c r="A25" s="141">
        <v>16</v>
      </c>
      <c r="B25" s="1037" t="s">
        <v>276</v>
      </c>
      <c r="C25" s="1037"/>
      <c r="D25" s="1037"/>
      <c r="E25" s="712" t="s">
        <v>1073</v>
      </c>
      <c r="F25" s="712" t="s">
        <v>1073</v>
      </c>
    </row>
    <row r="26" spans="1:8" ht="15" customHeight="1">
      <c r="A26" s="1048" t="s">
        <v>277</v>
      </c>
      <c r="B26" s="1049"/>
      <c r="C26" s="1049"/>
      <c r="D26" s="1049"/>
      <c r="E26" s="1050"/>
      <c r="F26" s="711"/>
    </row>
    <row r="27" spans="1:8">
      <c r="A27" s="141">
        <v>17</v>
      </c>
      <c r="B27" s="1037" t="s">
        <v>278</v>
      </c>
      <c r="C27" s="1037"/>
      <c r="D27" s="1037"/>
      <c r="E27" s="712" t="s">
        <v>1073</v>
      </c>
      <c r="F27" s="712" t="s">
        <v>1073</v>
      </c>
    </row>
    <row r="28" spans="1:8">
      <c r="A28" s="141">
        <v>18</v>
      </c>
      <c r="B28" s="1037" t="s">
        <v>279</v>
      </c>
      <c r="C28" s="1037"/>
      <c r="D28" s="1037"/>
      <c r="E28" s="712" t="s">
        <v>1073</v>
      </c>
      <c r="F28" s="712" t="s">
        <v>1073</v>
      </c>
    </row>
    <row r="29" spans="1:8">
      <c r="A29" s="141">
        <v>19</v>
      </c>
      <c r="B29" s="1037" t="s">
        <v>280</v>
      </c>
      <c r="C29" s="1037"/>
      <c r="D29" s="1037"/>
      <c r="E29" s="712" t="s">
        <v>1073</v>
      </c>
      <c r="F29" s="712" t="s">
        <v>1073</v>
      </c>
    </row>
    <row r="30" spans="1:8">
      <c r="A30" s="142" t="s">
        <v>256</v>
      </c>
      <c r="B30" s="1037" t="s">
        <v>281</v>
      </c>
      <c r="C30" s="1037"/>
      <c r="D30" s="1037"/>
      <c r="E30" s="712" t="s">
        <v>1073</v>
      </c>
      <c r="F30" s="712" t="s">
        <v>1073</v>
      </c>
    </row>
    <row r="31" spans="1:8">
      <c r="A31" s="142" t="s">
        <v>257</v>
      </c>
      <c r="B31" s="1037" t="s">
        <v>282</v>
      </c>
      <c r="C31" s="1037"/>
      <c r="D31" s="1037"/>
      <c r="E31" s="712" t="s">
        <v>1073</v>
      </c>
      <c r="F31" s="712" t="s">
        <v>1073</v>
      </c>
    </row>
    <row r="32" spans="1:8">
      <c r="A32" s="141">
        <v>21</v>
      </c>
      <c r="B32" s="1037" t="s">
        <v>283</v>
      </c>
      <c r="C32" s="1037"/>
      <c r="D32" s="1037"/>
      <c r="E32" s="712" t="s">
        <v>1073</v>
      </c>
      <c r="F32" s="712" t="s">
        <v>1073</v>
      </c>
    </row>
    <row r="33" spans="1:6">
      <c r="A33" s="141">
        <v>22</v>
      </c>
      <c r="B33" s="1037" t="s">
        <v>284</v>
      </c>
      <c r="C33" s="1037"/>
      <c r="D33" s="1037"/>
      <c r="E33" s="712" t="s">
        <v>1073</v>
      </c>
      <c r="F33" s="712" t="s">
        <v>1073</v>
      </c>
    </row>
    <row r="34" spans="1:6">
      <c r="A34" s="141">
        <v>23</v>
      </c>
      <c r="B34" s="1037" t="s">
        <v>285</v>
      </c>
      <c r="C34" s="1037"/>
      <c r="D34" s="1037"/>
      <c r="E34" s="712" t="s">
        <v>1073</v>
      </c>
      <c r="F34" s="712" t="s">
        <v>1073</v>
      </c>
    </row>
    <row r="35" spans="1:6">
      <c r="A35" s="141">
        <v>24</v>
      </c>
      <c r="B35" s="1037" t="s">
        <v>286</v>
      </c>
      <c r="C35" s="1037"/>
      <c r="D35" s="1037"/>
      <c r="E35" s="712" t="s">
        <v>1073</v>
      </c>
      <c r="F35" s="712" t="s">
        <v>1073</v>
      </c>
    </row>
    <row r="36" spans="1:6">
      <c r="A36" s="141">
        <v>25</v>
      </c>
      <c r="B36" s="1037" t="s">
        <v>287</v>
      </c>
      <c r="C36" s="1037"/>
      <c r="D36" s="1037"/>
      <c r="E36" s="712" t="s">
        <v>1073</v>
      </c>
      <c r="F36" s="712" t="s">
        <v>1073</v>
      </c>
    </row>
    <row r="37" spans="1:6">
      <c r="A37" s="141">
        <v>26</v>
      </c>
      <c r="B37" s="1037" t="s">
        <v>288</v>
      </c>
      <c r="C37" s="1037"/>
      <c r="D37" s="1037"/>
      <c r="E37" s="712" t="s">
        <v>1073</v>
      </c>
      <c r="F37" s="712" t="s">
        <v>1073</v>
      </c>
    </row>
    <row r="38" spans="1:6">
      <c r="A38" s="141">
        <v>27</v>
      </c>
      <c r="B38" s="1037" t="s">
        <v>289</v>
      </c>
      <c r="C38" s="1037"/>
      <c r="D38" s="1037"/>
      <c r="E38" s="712" t="s">
        <v>1073</v>
      </c>
      <c r="F38" s="712" t="s">
        <v>1073</v>
      </c>
    </row>
    <row r="39" spans="1:6">
      <c r="A39" s="141">
        <v>28</v>
      </c>
      <c r="B39" s="1037" t="s">
        <v>290</v>
      </c>
      <c r="C39" s="1037"/>
      <c r="D39" s="1037"/>
      <c r="E39" s="712" t="s">
        <v>1073</v>
      </c>
      <c r="F39" s="712" t="s">
        <v>1073</v>
      </c>
    </row>
    <row r="40" spans="1:6">
      <c r="A40" s="141">
        <v>29</v>
      </c>
      <c r="B40" s="1037" t="s">
        <v>291</v>
      </c>
      <c r="C40" s="1037"/>
      <c r="D40" s="1037"/>
      <c r="E40" s="712" t="s">
        <v>1073</v>
      </c>
      <c r="F40" s="712" t="s">
        <v>1073</v>
      </c>
    </row>
    <row r="41" spans="1:6">
      <c r="A41" s="141">
        <v>30</v>
      </c>
      <c r="B41" s="1037" t="s">
        <v>292</v>
      </c>
      <c r="C41" s="1037"/>
      <c r="D41" s="1037"/>
      <c r="E41" s="712" t="s">
        <v>1073</v>
      </c>
      <c r="F41" s="712" t="s">
        <v>1073</v>
      </c>
    </row>
    <row r="42" spans="1:6">
      <c r="A42" s="141">
        <v>31</v>
      </c>
      <c r="B42" s="1037" t="s">
        <v>293</v>
      </c>
      <c r="C42" s="1037"/>
      <c r="D42" s="1037"/>
      <c r="E42" s="712" t="s">
        <v>1073</v>
      </c>
      <c r="F42" s="712" t="s">
        <v>1073</v>
      </c>
    </row>
    <row r="43" spans="1:6">
      <c r="A43" s="141">
        <v>32</v>
      </c>
      <c r="B43" s="1037" t="s">
        <v>294</v>
      </c>
      <c r="C43" s="1037"/>
      <c r="D43" s="1037"/>
      <c r="E43" s="712" t="s">
        <v>1073</v>
      </c>
      <c r="F43" s="712" t="s">
        <v>1073</v>
      </c>
    </row>
    <row r="44" spans="1:6">
      <c r="A44" s="141">
        <v>33</v>
      </c>
      <c r="B44" s="1037" t="s">
        <v>295</v>
      </c>
      <c r="C44" s="1037"/>
      <c r="D44" s="1037"/>
      <c r="E44" s="712" t="s">
        <v>1073</v>
      </c>
      <c r="F44" s="712" t="s">
        <v>1073</v>
      </c>
    </row>
    <row r="45" spans="1:6">
      <c r="A45" s="141">
        <v>34</v>
      </c>
      <c r="B45" s="1037" t="s">
        <v>296</v>
      </c>
      <c r="C45" s="1037"/>
      <c r="D45" s="1037"/>
      <c r="E45" s="712" t="s">
        <v>1073</v>
      </c>
      <c r="F45" s="712" t="s">
        <v>1073</v>
      </c>
    </row>
    <row r="46" spans="1:6">
      <c r="A46" s="141">
        <v>35</v>
      </c>
      <c r="B46" s="1037" t="s">
        <v>297</v>
      </c>
      <c r="C46" s="1037"/>
      <c r="D46" s="1037"/>
      <c r="E46" s="712" t="s">
        <v>1073</v>
      </c>
      <c r="F46" s="712" t="s">
        <v>1073</v>
      </c>
    </row>
    <row r="47" spans="1:6">
      <c r="A47" s="141">
        <v>36</v>
      </c>
      <c r="B47" s="1037" t="s">
        <v>298</v>
      </c>
      <c r="C47" s="1037"/>
      <c r="D47" s="1037"/>
      <c r="E47" s="712" t="s">
        <v>1073</v>
      </c>
      <c r="F47" s="712" t="s">
        <v>1073</v>
      </c>
    </row>
    <row r="48" spans="1:6">
      <c r="A48" s="141">
        <v>37</v>
      </c>
      <c r="B48" s="1037" t="s">
        <v>299</v>
      </c>
      <c r="C48" s="1037"/>
      <c r="D48" s="1037"/>
      <c r="E48" s="712" t="s">
        <v>1073</v>
      </c>
      <c r="F48" s="712" t="s">
        <v>1073</v>
      </c>
    </row>
    <row r="49" spans="1:6" ht="15.75" thickBot="1">
      <c r="A49" s="1069" t="s">
        <v>774</v>
      </c>
      <c r="B49" s="1070"/>
      <c r="C49" s="1070"/>
      <c r="D49" s="1070"/>
      <c r="E49" s="1071"/>
      <c r="F49" s="717"/>
    </row>
    <row r="50" spans="1:6" ht="15.75" thickBot="1">
      <c r="A50" s="1072"/>
      <c r="B50" s="1072"/>
      <c r="C50" s="1072"/>
      <c r="D50" s="1072"/>
      <c r="E50" s="1072"/>
      <c r="F50" s="717"/>
    </row>
    <row r="51" spans="1:6" ht="15" customHeight="1">
      <c r="A51" s="1062" t="s">
        <v>300</v>
      </c>
      <c r="B51" s="1063"/>
      <c r="C51" s="1063"/>
      <c r="D51" s="1063"/>
      <c r="E51" s="1064"/>
      <c r="F51" s="717"/>
    </row>
    <row r="52" spans="1:6" ht="45" customHeight="1">
      <c r="A52" s="1065" t="s">
        <v>949</v>
      </c>
      <c r="B52" s="1037"/>
      <c r="C52" s="1037"/>
      <c r="D52" s="1037"/>
      <c r="E52" s="1060"/>
      <c r="F52" s="717"/>
    </row>
    <row r="53" spans="1:6" ht="30" customHeight="1">
      <c r="A53" s="1065" t="s">
        <v>301</v>
      </c>
      <c r="B53" s="1037"/>
      <c r="C53" s="1037"/>
      <c r="D53" s="1037"/>
      <c r="E53" s="1060"/>
      <c r="F53" s="717"/>
    </row>
    <row r="54" spans="1:6" ht="30" customHeight="1" thickBot="1">
      <c r="A54" s="1066" t="s">
        <v>302</v>
      </c>
      <c r="B54" s="1067"/>
      <c r="C54" s="1067"/>
      <c r="D54" s="1067"/>
      <c r="E54" s="1068"/>
      <c r="F54" s="717"/>
    </row>
    <row r="55" spans="1:6" ht="15.75" thickBot="1">
      <c r="A55" s="1061"/>
      <c r="B55" s="1061"/>
      <c r="C55" s="1061"/>
      <c r="D55" s="1061"/>
      <c r="E55" s="1061"/>
      <c r="F55" s="717"/>
    </row>
    <row r="56" spans="1:6" ht="15" customHeight="1">
      <c r="A56" s="1062" t="s">
        <v>300</v>
      </c>
      <c r="B56" s="1063"/>
      <c r="C56" s="1063"/>
      <c r="D56" s="1063"/>
      <c r="E56" s="1064"/>
      <c r="F56" s="717"/>
    </row>
    <row r="57" spans="1:6" ht="30" customHeight="1">
      <c r="A57" s="141">
        <v>1</v>
      </c>
      <c r="B57" s="1037" t="s">
        <v>303</v>
      </c>
      <c r="C57" s="1037"/>
      <c r="D57" s="1037"/>
      <c r="E57" s="1060"/>
      <c r="F57" s="717"/>
    </row>
    <row r="58" spans="1:6" ht="30" customHeight="1">
      <c r="A58" s="141">
        <v>2</v>
      </c>
      <c r="B58" s="1037" t="s">
        <v>304</v>
      </c>
      <c r="C58" s="1037"/>
      <c r="D58" s="1037"/>
      <c r="E58" s="1060"/>
      <c r="F58" s="717"/>
    </row>
    <row r="59" spans="1:6" ht="30" customHeight="1">
      <c r="A59" s="141">
        <v>3</v>
      </c>
      <c r="B59" s="1037" t="s">
        <v>305</v>
      </c>
      <c r="C59" s="1037"/>
      <c r="D59" s="1037"/>
      <c r="E59" s="1060"/>
      <c r="F59" s="717"/>
    </row>
    <row r="60" spans="1:6" ht="60" customHeight="1">
      <c r="A60" s="141">
        <v>4</v>
      </c>
      <c r="B60" s="1037" t="s">
        <v>306</v>
      </c>
      <c r="C60" s="1037"/>
      <c r="D60" s="1037"/>
      <c r="E60" s="1060"/>
      <c r="F60" s="717"/>
    </row>
    <row r="61" spans="1:6" ht="30" customHeight="1">
      <c r="A61" s="141">
        <v>5</v>
      </c>
      <c r="B61" s="1037" t="s">
        <v>307</v>
      </c>
      <c r="C61" s="1037"/>
      <c r="D61" s="1037"/>
      <c r="E61" s="1060"/>
      <c r="F61" s="717"/>
    </row>
    <row r="62" spans="1:6" ht="30" customHeight="1">
      <c r="A62" s="141">
        <v>6</v>
      </c>
      <c r="B62" s="1037" t="s">
        <v>308</v>
      </c>
      <c r="C62" s="1037"/>
      <c r="D62" s="1037"/>
      <c r="E62" s="1060"/>
      <c r="F62" s="717"/>
    </row>
    <row r="63" spans="1:6" ht="45" customHeight="1">
      <c r="A63" s="141">
        <v>7</v>
      </c>
      <c r="B63" s="1037" t="s">
        <v>309</v>
      </c>
      <c r="C63" s="1037"/>
      <c r="D63" s="1037"/>
      <c r="E63" s="1060"/>
      <c r="F63" s="717"/>
    </row>
    <row r="64" spans="1:6" ht="60" customHeight="1">
      <c r="A64" s="141">
        <v>8</v>
      </c>
      <c r="B64" s="1037" t="s">
        <v>310</v>
      </c>
      <c r="C64" s="1037"/>
      <c r="D64" s="1037"/>
      <c r="E64" s="1060"/>
      <c r="F64" s="717"/>
    </row>
    <row r="65" spans="1:6" ht="30" customHeight="1">
      <c r="A65" s="141">
        <v>9</v>
      </c>
      <c r="B65" s="1037" t="s">
        <v>311</v>
      </c>
      <c r="C65" s="1037"/>
      <c r="D65" s="1037"/>
      <c r="E65" s="1060"/>
      <c r="F65" s="717"/>
    </row>
    <row r="66" spans="1:6" ht="30" customHeight="1">
      <c r="A66" s="142" t="s">
        <v>254</v>
      </c>
      <c r="B66" s="1037" t="s">
        <v>312</v>
      </c>
      <c r="C66" s="1037"/>
      <c r="D66" s="1037"/>
      <c r="E66" s="1060"/>
      <c r="F66" s="717"/>
    </row>
    <row r="67" spans="1:6" ht="30" customHeight="1">
      <c r="A67" s="142" t="s">
        <v>255</v>
      </c>
      <c r="B67" s="1037" t="s">
        <v>313</v>
      </c>
      <c r="C67" s="1037"/>
      <c r="D67" s="1037"/>
      <c r="E67" s="1060"/>
      <c r="F67" s="717"/>
    </row>
    <row r="68" spans="1:6" ht="45" customHeight="1">
      <c r="A68" s="141">
        <v>10</v>
      </c>
      <c r="B68" s="1037" t="s">
        <v>314</v>
      </c>
      <c r="C68" s="1037"/>
      <c r="D68" s="1037"/>
      <c r="E68" s="1060"/>
      <c r="F68" s="717"/>
    </row>
    <row r="69" spans="1:6" ht="30" customHeight="1">
      <c r="A69" s="141">
        <v>11</v>
      </c>
      <c r="B69" s="1037" t="s">
        <v>315</v>
      </c>
      <c r="C69" s="1037"/>
      <c r="D69" s="1037"/>
      <c r="E69" s="1060"/>
      <c r="F69" s="717"/>
    </row>
    <row r="70" spans="1:6" ht="30" customHeight="1">
      <c r="A70" s="141">
        <v>12</v>
      </c>
      <c r="B70" s="1037" t="s">
        <v>316</v>
      </c>
      <c r="C70" s="1037"/>
      <c r="D70" s="1037"/>
      <c r="E70" s="1060"/>
      <c r="F70" s="717"/>
    </row>
    <row r="71" spans="1:6" ht="30" customHeight="1">
      <c r="A71" s="141">
        <v>13</v>
      </c>
      <c r="B71" s="1037" t="s">
        <v>317</v>
      </c>
      <c r="C71" s="1037"/>
      <c r="D71" s="1037"/>
      <c r="E71" s="1060"/>
      <c r="F71" s="717"/>
    </row>
    <row r="72" spans="1:6" ht="30" customHeight="1">
      <c r="A72" s="141">
        <v>14</v>
      </c>
      <c r="B72" s="1037" t="s">
        <v>318</v>
      </c>
      <c r="C72" s="1037"/>
      <c r="D72" s="1037"/>
      <c r="E72" s="1060"/>
      <c r="F72" s="717"/>
    </row>
    <row r="73" spans="1:6" ht="60" customHeight="1">
      <c r="A73" s="141">
        <v>15</v>
      </c>
      <c r="B73" s="1037" t="s">
        <v>319</v>
      </c>
      <c r="C73" s="1037"/>
      <c r="D73" s="1037"/>
      <c r="E73" s="1060"/>
      <c r="F73" s="717"/>
    </row>
    <row r="74" spans="1:6" ht="30" customHeight="1">
      <c r="A74" s="141">
        <v>16</v>
      </c>
      <c r="B74" s="1037" t="s">
        <v>320</v>
      </c>
      <c r="C74" s="1037"/>
      <c r="D74" s="1037"/>
      <c r="E74" s="1060"/>
    </row>
    <row r="75" spans="1:6" ht="45" customHeight="1">
      <c r="A75" s="141">
        <v>17</v>
      </c>
      <c r="B75" s="1037" t="s">
        <v>321</v>
      </c>
      <c r="C75" s="1037"/>
      <c r="D75" s="1037"/>
      <c r="E75" s="1060"/>
    </row>
    <row r="76" spans="1:6" ht="30" customHeight="1">
      <c r="A76" s="141">
        <v>18</v>
      </c>
      <c r="B76" s="1037" t="s">
        <v>322</v>
      </c>
      <c r="C76" s="1037"/>
      <c r="D76" s="1037"/>
      <c r="E76" s="1060"/>
    </row>
    <row r="77" spans="1:6" ht="30" customHeight="1">
      <c r="A77" s="141">
        <v>19</v>
      </c>
      <c r="B77" s="1037" t="s">
        <v>323</v>
      </c>
      <c r="C77" s="1037"/>
      <c r="D77" s="1037"/>
      <c r="E77" s="1060"/>
    </row>
    <row r="78" spans="1:6" ht="75" customHeight="1">
      <c r="A78" s="142" t="s">
        <v>256</v>
      </c>
      <c r="B78" s="1037" t="s">
        <v>324</v>
      </c>
      <c r="C78" s="1037"/>
      <c r="D78" s="1037"/>
      <c r="E78" s="1060"/>
    </row>
    <row r="79" spans="1:6" ht="45" customHeight="1">
      <c r="A79" s="142" t="s">
        <v>257</v>
      </c>
      <c r="B79" s="1037" t="s">
        <v>325</v>
      </c>
      <c r="C79" s="1037"/>
      <c r="D79" s="1037"/>
      <c r="E79" s="1060"/>
    </row>
    <row r="80" spans="1:6" ht="30" customHeight="1">
      <c r="A80" s="141">
        <v>21</v>
      </c>
      <c r="B80" s="1037" t="s">
        <v>326</v>
      </c>
      <c r="C80" s="1037"/>
      <c r="D80" s="1037"/>
      <c r="E80" s="1060"/>
    </row>
    <row r="81" spans="1:5" ht="30" customHeight="1">
      <c r="A81" s="141">
        <v>22</v>
      </c>
      <c r="B81" s="1037" t="s">
        <v>327</v>
      </c>
      <c r="C81" s="1037"/>
      <c r="D81" s="1037"/>
      <c r="E81" s="1060"/>
    </row>
    <row r="82" spans="1:5" ht="30" customHeight="1">
      <c r="A82" s="141">
        <v>23</v>
      </c>
      <c r="B82" s="1037" t="s">
        <v>328</v>
      </c>
      <c r="C82" s="1037"/>
      <c r="D82" s="1037"/>
      <c r="E82" s="1060"/>
    </row>
    <row r="83" spans="1:5" ht="60" customHeight="1">
      <c r="A83" s="141">
        <v>24</v>
      </c>
      <c r="B83" s="1037" t="s">
        <v>329</v>
      </c>
      <c r="C83" s="1037"/>
      <c r="D83" s="1037"/>
      <c r="E83" s="1060"/>
    </row>
    <row r="84" spans="1:5" ht="30" customHeight="1">
      <c r="A84" s="141">
        <v>25</v>
      </c>
      <c r="B84" s="1037" t="s">
        <v>330</v>
      </c>
      <c r="C84" s="1037"/>
      <c r="D84" s="1037"/>
      <c r="E84" s="1060"/>
    </row>
    <row r="85" spans="1:5" ht="30" customHeight="1">
      <c r="A85" s="141">
        <v>26</v>
      </c>
      <c r="B85" s="1037" t="s">
        <v>331</v>
      </c>
      <c r="C85" s="1037"/>
      <c r="D85" s="1037"/>
      <c r="E85" s="1060"/>
    </row>
    <row r="86" spans="1:5" ht="30" customHeight="1">
      <c r="A86" s="141">
        <v>27</v>
      </c>
      <c r="B86" s="1037" t="s">
        <v>332</v>
      </c>
      <c r="C86" s="1037"/>
      <c r="D86" s="1037"/>
      <c r="E86" s="1060"/>
    </row>
    <row r="87" spans="1:5" ht="30" customHeight="1">
      <c r="A87" s="141">
        <v>28</v>
      </c>
      <c r="B87" s="1037" t="s">
        <v>333</v>
      </c>
      <c r="C87" s="1037"/>
      <c r="D87" s="1037"/>
      <c r="E87" s="1060"/>
    </row>
    <row r="88" spans="1:5" ht="30" customHeight="1">
      <c r="A88" s="141">
        <v>29</v>
      </c>
      <c r="B88" s="1037" t="s">
        <v>334</v>
      </c>
      <c r="C88" s="1037"/>
      <c r="D88" s="1037"/>
      <c r="E88" s="1060"/>
    </row>
    <row r="89" spans="1:5" ht="30" customHeight="1">
      <c r="A89" s="141">
        <v>30</v>
      </c>
      <c r="B89" s="1037" t="s">
        <v>335</v>
      </c>
      <c r="C89" s="1037"/>
      <c r="D89" s="1037"/>
      <c r="E89" s="1060"/>
    </row>
    <row r="90" spans="1:5" ht="60" customHeight="1">
      <c r="A90" s="141">
        <v>31</v>
      </c>
      <c r="B90" s="1037" t="s">
        <v>336</v>
      </c>
      <c r="C90" s="1037"/>
      <c r="D90" s="1037"/>
      <c r="E90" s="1060"/>
    </row>
    <row r="91" spans="1:5" ht="45" customHeight="1">
      <c r="A91" s="141">
        <v>32</v>
      </c>
      <c r="B91" s="1037" t="s">
        <v>337</v>
      </c>
      <c r="C91" s="1037"/>
      <c r="D91" s="1037"/>
      <c r="E91" s="1060"/>
    </row>
    <row r="92" spans="1:5" ht="30" customHeight="1">
      <c r="A92" s="141">
        <v>33</v>
      </c>
      <c r="B92" s="1037" t="s">
        <v>338</v>
      </c>
      <c r="C92" s="1037"/>
      <c r="D92" s="1037"/>
      <c r="E92" s="1060"/>
    </row>
    <row r="93" spans="1:5" ht="30" customHeight="1">
      <c r="A93" s="141">
        <v>34</v>
      </c>
      <c r="B93" s="1037" t="s">
        <v>339</v>
      </c>
      <c r="C93" s="1037"/>
      <c r="D93" s="1037"/>
      <c r="E93" s="1060"/>
    </row>
    <row r="94" spans="1:5" ht="45" customHeight="1">
      <c r="A94" s="141">
        <v>35</v>
      </c>
      <c r="B94" s="1037" t="s">
        <v>340</v>
      </c>
      <c r="C94" s="1037"/>
      <c r="D94" s="1037"/>
      <c r="E94" s="1060"/>
    </row>
    <row r="95" spans="1:5" ht="30" customHeight="1">
      <c r="A95" s="141">
        <v>36</v>
      </c>
      <c r="B95" s="1037" t="s">
        <v>341</v>
      </c>
      <c r="C95" s="1037"/>
      <c r="D95" s="1037"/>
      <c r="E95" s="1060"/>
    </row>
    <row r="96" spans="1:5" ht="30" customHeight="1" thickBot="1">
      <c r="A96" s="143">
        <v>37</v>
      </c>
      <c r="B96" s="1067" t="s">
        <v>342</v>
      </c>
      <c r="C96" s="1067"/>
      <c r="D96" s="1067"/>
      <c r="E96" s="1068"/>
    </row>
  </sheetData>
  <mergeCells count="96">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49:E49"/>
    <mergeCell ref="A51:E51"/>
    <mergeCell ref="A50:E50"/>
    <mergeCell ref="B43:D43"/>
    <mergeCell ref="B44:D44"/>
    <mergeCell ref="B45:D45"/>
    <mergeCell ref="B46:D46"/>
    <mergeCell ref="B47:D47"/>
    <mergeCell ref="B48:D48"/>
    <mergeCell ref="A52:E52"/>
    <mergeCell ref="A53:E53"/>
    <mergeCell ref="A54:E54"/>
    <mergeCell ref="B66:E66"/>
    <mergeCell ref="B67:E67"/>
    <mergeCell ref="B59:E59"/>
    <mergeCell ref="B60:E60"/>
    <mergeCell ref="B61:E61"/>
    <mergeCell ref="B62:E62"/>
    <mergeCell ref="B63:E63"/>
    <mergeCell ref="B68:E68"/>
    <mergeCell ref="B69:E69"/>
    <mergeCell ref="B64:E64"/>
    <mergeCell ref="B65:E65"/>
    <mergeCell ref="A55:E55"/>
    <mergeCell ref="A56:E56"/>
    <mergeCell ref="B57:E57"/>
    <mergeCell ref="B58:E58"/>
    <mergeCell ref="B42:D42"/>
    <mergeCell ref="B31:D31"/>
    <mergeCell ref="B32:D32"/>
    <mergeCell ref="B33:D33"/>
    <mergeCell ref="B34:D34"/>
    <mergeCell ref="B35:D35"/>
    <mergeCell ref="B36:D36"/>
    <mergeCell ref="B37:D37"/>
    <mergeCell ref="B38:D38"/>
    <mergeCell ref="B39:D39"/>
    <mergeCell ref="B40:D40"/>
    <mergeCell ref="B41:D41"/>
    <mergeCell ref="B25:D25"/>
    <mergeCell ref="B27:D27"/>
    <mergeCell ref="B28:D28"/>
    <mergeCell ref="B29:D29"/>
    <mergeCell ref="B30:D30"/>
    <mergeCell ref="A26:E26"/>
    <mergeCell ref="B24:D24"/>
    <mergeCell ref="B13:D13"/>
    <mergeCell ref="B14:D14"/>
    <mergeCell ref="B15:D15"/>
    <mergeCell ref="B16:D16"/>
    <mergeCell ref="B17:D17"/>
    <mergeCell ref="B18:D18"/>
    <mergeCell ref="B19:D19"/>
    <mergeCell ref="B20:D20"/>
    <mergeCell ref="B21:D21"/>
    <mergeCell ref="B22:D22"/>
    <mergeCell ref="B23:D23"/>
    <mergeCell ref="B12:D12"/>
    <mergeCell ref="C1:E2"/>
    <mergeCell ref="A1:B1"/>
    <mergeCell ref="A2:B2"/>
    <mergeCell ref="B7:D7"/>
    <mergeCell ref="B8:D8"/>
    <mergeCell ref="B9:D9"/>
    <mergeCell ref="B11:D11"/>
    <mergeCell ref="A10:E10"/>
    <mergeCell ref="A4:E5"/>
    <mergeCell ref="A6:C6"/>
    <mergeCell ref="A3:E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 ref="F1:F2" r:id="rId2"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J250"/>
  <sheetViews>
    <sheetView showGridLines="0" zoomScale="80" zoomScaleNormal="80" workbookViewId="0">
      <pane xSplit="7" ySplit="8" topLeftCell="I93" activePane="bottomRight" state="frozen"/>
      <selection sqref="A1:D1"/>
      <selection pane="topRight" sqref="A1:D1"/>
      <selection pane="bottomLeft" sqref="A1:D1"/>
      <selection pane="bottomRight" sqref="A1:B1"/>
    </sheetView>
  </sheetViews>
  <sheetFormatPr defaultRowHeight="15"/>
  <cols>
    <col min="1" max="1" width="5.7109375" customWidth="1"/>
    <col min="2" max="2" width="22" customWidth="1"/>
    <col min="3" max="3" width="90.7109375" customWidth="1"/>
    <col min="4" max="6" width="16.7109375" customWidth="1"/>
    <col min="7" max="7" width="15.7109375" customWidth="1"/>
    <col min="8" max="8" width="34.140625" customWidth="1"/>
    <col min="9" max="9" width="30.7109375" customWidth="1"/>
  </cols>
  <sheetData>
    <row r="1" spans="1:10" ht="15" customHeight="1">
      <c r="A1" s="1040" t="s">
        <v>721</v>
      </c>
      <c r="B1" s="1093"/>
      <c r="C1" s="1095" t="s">
        <v>253</v>
      </c>
      <c r="D1" s="1038"/>
      <c r="E1" s="1038"/>
      <c r="F1" s="1038"/>
      <c r="G1" s="1038"/>
      <c r="H1" s="1038"/>
      <c r="I1" s="1096"/>
      <c r="J1" s="161"/>
    </row>
    <row r="2" spans="1:10">
      <c r="A2" s="1042" t="s">
        <v>963</v>
      </c>
      <c r="B2" s="1094"/>
      <c r="C2" s="1097"/>
      <c r="D2" s="1039"/>
      <c r="E2" s="1039"/>
      <c r="F2" s="1039"/>
      <c r="G2" s="1039"/>
      <c r="H2" s="1039"/>
      <c r="I2" s="1098"/>
      <c r="J2" s="161"/>
    </row>
    <row r="3" spans="1:10" ht="15.75" thickBot="1">
      <c r="A3" s="1102" t="s">
        <v>1044</v>
      </c>
      <c r="B3" s="1103"/>
      <c r="C3" s="1103"/>
      <c r="D3" s="1103"/>
      <c r="E3" s="1103"/>
      <c r="F3" s="1103"/>
      <c r="G3" s="1103"/>
      <c r="H3" s="1103"/>
      <c r="I3" s="1104"/>
    </row>
    <row r="4" spans="1:10" ht="30" customHeight="1" thickBot="1">
      <c r="A4" s="1105" t="s">
        <v>976</v>
      </c>
      <c r="B4" s="1106"/>
      <c r="C4" s="1106"/>
      <c r="D4" s="1106"/>
      <c r="E4" s="1106"/>
      <c r="F4" s="1106"/>
      <c r="G4" s="1106"/>
      <c r="H4" s="1106"/>
      <c r="I4" s="1107"/>
    </row>
    <row r="5" spans="1:10" ht="30" customHeight="1" thickBot="1">
      <c r="A5" s="917" t="s">
        <v>975</v>
      </c>
      <c r="B5" s="918"/>
      <c r="C5" s="918"/>
      <c r="D5" s="918"/>
      <c r="E5" s="918"/>
      <c r="F5" s="918"/>
      <c r="G5" s="918"/>
      <c r="H5" s="918"/>
      <c r="I5" s="1108"/>
    </row>
    <row r="6" spans="1:10" ht="15" customHeight="1" thickBot="1">
      <c r="A6" s="1099" t="s">
        <v>832</v>
      </c>
      <c r="B6" s="1100"/>
      <c r="C6" s="1100"/>
      <c r="D6" s="1100"/>
      <c r="E6" s="1100"/>
      <c r="F6" s="1100"/>
      <c r="G6" s="1101"/>
      <c r="H6" s="254" t="str">
        <f>Obsah!C3</f>
        <v>(31/12/2015)</v>
      </c>
      <c r="I6" s="513" t="s">
        <v>1063</v>
      </c>
    </row>
    <row r="7" spans="1:10" ht="54.75" customHeight="1">
      <c r="A7" s="1109" t="s">
        <v>606</v>
      </c>
      <c r="B7" s="1110"/>
      <c r="C7" s="1111"/>
      <c r="D7" s="719" t="s">
        <v>979</v>
      </c>
      <c r="E7" s="719" t="s">
        <v>980</v>
      </c>
      <c r="F7" s="719" t="s">
        <v>981</v>
      </c>
      <c r="G7" s="719" t="s">
        <v>982</v>
      </c>
      <c r="H7" s="1115" t="s">
        <v>1045</v>
      </c>
      <c r="I7" s="1117" t="s">
        <v>1046</v>
      </c>
      <c r="J7" s="161"/>
    </row>
    <row r="8" spans="1:10">
      <c r="A8" s="1112"/>
      <c r="B8" s="1113"/>
      <c r="C8" s="1114"/>
      <c r="D8" s="720" t="str">
        <f>Obsah!E2</f>
        <v>4q/2015</v>
      </c>
      <c r="E8" s="720" t="str">
        <f>Obsah!F2</f>
        <v>3q/2015</v>
      </c>
      <c r="F8" s="720" t="str">
        <f>Obsah!G2</f>
        <v>2q/2015</v>
      </c>
      <c r="G8" s="720" t="str">
        <f>Obsah!H2</f>
        <v>1q/2015</v>
      </c>
      <c r="H8" s="1116"/>
      <c r="I8" s="1118"/>
      <c r="J8" s="161"/>
    </row>
    <row r="9" spans="1:10" ht="25.5">
      <c r="A9" s="149">
        <v>1</v>
      </c>
      <c r="B9" s="1037" t="s">
        <v>348</v>
      </c>
      <c r="C9" s="1037"/>
      <c r="D9" s="505">
        <f>'[2]1'!$C$9</f>
        <v>4000000000</v>
      </c>
      <c r="E9" s="515">
        <f>'[3]Část 3b'!D9</f>
        <v>4000000000</v>
      </c>
      <c r="F9" s="515">
        <f>'[3]Část 3b'!E9</f>
        <v>4000000000</v>
      </c>
      <c r="G9" s="515">
        <f>'[3]Část 3b'!F9</f>
        <v>4000000000</v>
      </c>
      <c r="H9" s="148" t="s">
        <v>607</v>
      </c>
      <c r="I9" s="140"/>
    </row>
    <row r="10" spans="1:10">
      <c r="A10" s="149"/>
      <c r="B10" s="1083" t="s">
        <v>350</v>
      </c>
      <c r="C10" s="1083"/>
      <c r="D10" s="505">
        <f>'[2]1'!$C$9</f>
        <v>4000000000</v>
      </c>
      <c r="E10" s="515">
        <f>'[3]Část 3b'!D10</f>
        <v>4000000000</v>
      </c>
      <c r="F10" s="515">
        <f>'[3]Část 3b'!E10</f>
        <v>4000000000</v>
      </c>
      <c r="G10" s="515">
        <f>'[3]Část 3b'!F10</f>
        <v>4000000000</v>
      </c>
      <c r="H10" s="148" t="s">
        <v>351</v>
      </c>
      <c r="I10" s="140"/>
    </row>
    <row r="11" spans="1:10">
      <c r="A11" s="149"/>
      <c r="B11" s="1083" t="s">
        <v>352</v>
      </c>
      <c r="C11" s="1083"/>
      <c r="D11" s="505"/>
      <c r="E11" s="515">
        <f>'[3]Část 3b'!D11</f>
        <v>0</v>
      </c>
      <c r="F11" s="515">
        <f>'[3]Část 3b'!E11</f>
        <v>0</v>
      </c>
      <c r="G11" s="515">
        <f>'[3]Část 3b'!F11</f>
        <v>0</v>
      </c>
      <c r="H11" s="148" t="s">
        <v>351</v>
      </c>
      <c r="I11" s="140"/>
    </row>
    <row r="12" spans="1:10">
      <c r="A12" s="149"/>
      <c r="B12" s="1083" t="s">
        <v>353</v>
      </c>
      <c r="C12" s="1083"/>
      <c r="D12" s="505"/>
      <c r="E12" s="515">
        <f>'[3]Část 3b'!D12</f>
        <v>0</v>
      </c>
      <c r="F12" s="515">
        <f>'[3]Část 3b'!E12</f>
        <v>0</v>
      </c>
      <c r="G12" s="515">
        <f>'[3]Část 3b'!F12</f>
        <v>0</v>
      </c>
      <c r="H12" s="148" t="s">
        <v>351</v>
      </c>
      <c r="I12" s="140"/>
    </row>
    <row r="13" spans="1:10">
      <c r="A13" s="149">
        <v>2</v>
      </c>
      <c r="B13" s="1037" t="s">
        <v>354</v>
      </c>
      <c r="C13" s="1037"/>
      <c r="D13" s="505">
        <f>'[2]1'!$C$18</f>
        <v>-140568185.81999999</v>
      </c>
      <c r="E13" s="515">
        <f>'[3]Část 3b'!D13</f>
        <v>0</v>
      </c>
      <c r="F13" s="515">
        <f>'[3]Část 3b'!E13</f>
        <v>0</v>
      </c>
      <c r="G13" s="515">
        <f>'[3]Část 3b'!F13</f>
        <v>0</v>
      </c>
      <c r="H13" s="148" t="s">
        <v>355</v>
      </c>
      <c r="I13" s="140"/>
    </row>
    <row r="14" spans="1:10" ht="15" customHeight="1">
      <c r="A14" s="149">
        <v>3</v>
      </c>
      <c r="B14" s="1037" t="s">
        <v>356</v>
      </c>
      <c r="C14" s="1037"/>
      <c r="D14" s="505">
        <f>'[2]1'!$C$23+'[2]1'!$C$24</f>
        <v>1072522051.35</v>
      </c>
      <c r="E14" s="515">
        <f>'[3]Část 3b'!D14</f>
        <v>1016326208.4100001</v>
      </c>
      <c r="F14" s="515">
        <f>'[3]Část 3b'!E14</f>
        <v>806970996.36000013</v>
      </c>
      <c r="G14" s="515">
        <f>'[3]Část 3b'!F14</f>
        <v>626192744.30000007</v>
      </c>
      <c r="H14" s="148" t="s">
        <v>357</v>
      </c>
      <c r="I14" s="140"/>
    </row>
    <row r="15" spans="1:10">
      <c r="A15" s="149" t="s">
        <v>343</v>
      </c>
      <c r="B15" s="1037" t="s">
        <v>608</v>
      </c>
      <c r="C15" s="1037"/>
      <c r="D15" s="505"/>
      <c r="E15" s="515">
        <f>'[3]Část 3b'!D15</f>
        <v>0</v>
      </c>
      <c r="F15" s="515">
        <f>'[3]Část 3b'!E15</f>
        <v>0</v>
      </c>
      <c r="G15" s="515">
        <f>'[3]Část 3b'!F15</f>
        <v>0</v>
      </c>
      <c r="H15" s="148" t="s">
        <v>357</v>
      </c>
      <c r="I15" s="140"/>
    </row>
    <row r="16" spans="1:10" ht="30" customHeight="1">
      <c r="A16" s="149">
        <v>4</v>
      </c>
      <c r="B16" s="1037" t="s">
        <v>358</v>
      </c>
      <c r="C16" s="1037"/>
      <c r="D16" s="505"/>
      <c r="E16" s="515">
        <f>'[3]Část 3b'!D16</f>
        <v>0</v>
      </c>
      <c r="F16" s="515">
        <f>'[3]Část 3b'!E16</f>
        <v>0</v>
      </c>
      <c r="G16" s="515">
        <f>'[3]Část 3b'!F16</f>
        <v>0</v>
      </c>
      <c r="H16" s="148" t="s">
        <v>359</v>
      </c>
      <c r="I16" s="140"/>
    </row>
    <row r="17" spans="1:9">
      <c r="A17" s="149">
        <v>5</v>
      </c>
      <c r="B17" s="1037" t="s">
        <v>360</v>
      </c>
      <c r="C17" s="1037"/>
      <c r="D17" s="505"/>
      <c r="E17" s="515">
        <f>'[3]Část 3b'!D17</f>
        <v>0</v>
      </c>
      <c r="F17" s="515">
        <f>'[3]Část 3b'!E17</f>
        <v>0</v>
      </c>
      <c r="G17" s="515">
        <f>'[3]Část 3b'!F17</f>
        <v>0</v>
      </c>
      <c r="H17" s="148" t="s">
        <v>609</v>
      </c>
      <c r="I17" s="140"/>
    </row>
    <row r="18" spans="1:9">
      <c r="A18" s="149" t="s">
        <v>344</v>
      </c>
      <c r="B18" s="1045" t="s">
        <v>362</v>
      </c>
      <c r="C18" s="1047"/>
      <c r="D18" s="505"/>
      <c r="E18" s="515">
        <f>'[3]Část 3b'!D18</f>
        <v>0</v>
      </c>
      <c r="F18" s="515">
        <f>'[3]Část 3b'!E18</f>
        <v>0</v>
      </c>
      <c r="G18" s="515">
        <f>'[3]Část 3b'!F18</f>
        <v>0</v>
      </c>
      <c r="H18" s="148" t="s">
        <v>363</v>
      </c>
      <c r="I18" s="140"/>
    </row>
    <row r="19" spans="1:9">
      <c r="A19" s="149">
        <v>6</v>
      </c>
      <c r="B19" s="1086" t="s">
        <v>364</v>
      </c>
      <c r="C19" s="1086"/>
      <c r="D19" s="510">
        <f>SUM(D10:D18)</f>
        <v>4931953865.5299997</v>
      </c>
      <c r="E19" s="515">
        <f>'[3]Část 3b'!D19</f>
        <v>5016326208.4099998</v>
      </c>
      <c r="F19" s="515">
        <f>'[3]Část 3b'!E19</f>
        <v>4806970996.3600006</v>
      </c>
      <c r="G19" s="515">
        <f>'[3]Část 3b'!F19</f>
        <v>4626192744.3000002</v>
      </c>
      <c r="H19" s="148" t="s">
        <v>999</v>
      </c>
      <c r="I19" s="480"/>
    </row>
    <row r="20" spans="1:9">
      <c r="A20" s="1090" t="s">
        <v>366</v>
      </c>
      <c r="B20" s="1091"/>
      <c r="C20" s="1091"/>
      <c r="D20" s="1091"/>
      <c r="E20" s="1091"/>
      <c r="F20" s="1091"/>
      <c r="G20" s="1091"/>
      <c r="H20" s="1091"/>
      <c r="I20" s="1092"/>
    </row>
    <row r="21" spans="1:9" ht="15" customHeight="1">
      <c r="A21" s="149">
        <v>7</v>
      </c>
      <c r="B21" s="1119" t="s">
        <v>367</v>
      </c>
      <c r="C21" s="1119"/>
      <c r="D21" s="505">
        <f>'[2]1'!$C$34</f>
        <v>-6396242.642</v>
      </c>
      <c r="E21" s="515">
        <f>'[3]Část 3b'!D21</f>
        <v>-6407702.2130000005</v>
      </c>
      <c r="F21" s="515">
        <f>'[3]Část 3b'!E21</f>
        <v>-7592882.068</v>
      </c>
      <c r="G21" s="515">
        <f>'[3]Část 3b'!F21</f>
        <v>-8282481.7400000002</v>
      </c>
      <c r="H21" s="148" t="s">
        <v>368</v>
      </c>
      <c r="I21" s="140"/>
    </row>
    <row r="22" spans="1:9">
      <c r="A22" s="149">
        <v>8</v>
      </c>
      <c r="B22" s="1037" t="s">
        <v>369</v>
      </c>
      <c r="C22" s="1037"/>
      <c r="D22" s="505">
        <f>'[2]1'!$C$39+'[2]1'!$C$59</f>
        <v>-53735765.300000012</v>
      </c>
      <c r="E22" s="515">
        <f>'[3]Část 3b'!D22</f>
        <v>-41334828.590000004</v>
      </c>
      <c r="F22" s="515">
        <f>'[3]Část 3b'!E22</f>
        <v>-188611873.62</v>
      </c>
      <c r="G22" s="515">
        <f>'[3]Část 3b'!F22</f>
        <v>-191976050</v>
      </c>
      <c r="H22" s="148" t="s">
        <v>370</v>
      </c>
      <c r="I22" s="140"/>
    </row>
    <row r="23" spans="1:9">
      <c r="A23" s="149">
        <v>9</v>
      </c>
      <c r="B23" s="1037" t="s">
        <v>371</v>
      </c>
      <c r="C23" s="1037"/>
      <c r="D23" s="505"/>
      <c r="E23" s="515">
        <f>'[3]Část 3b'!D23</f>
        <v>0</v>
      </c>
      <c r="F23" s="515">
        <f>'[3]Část 3b'!E23</f>
        <v>0</v>
      </c>
      <c r="G23" s="515">
        <f>'[3]Část 3b'!F23</f>
        <v>0</v>
      </c>
      <c r="H23" s="148"/>
      <c r="I23" s="140"/>
    </row>
    <row r="24" spans="1:9" ht="30" customHeight="1">
      <c r="A24" s="149">
        <v>10</v>
      </c>
      <c r="B24" s="1037" t="s">
        <v>372</v>
      </c>
      <c r="C24" s="1037"/>
      <c r="D24" s="505"/>
      <c r="E24" s="515">
        <f>'[3]Část 3b'!D24</f>
        <v>0</v>
      </c>
      <c r="F24" s="515">
        <f>'[3]Část 3b'!E24</f>
        <v>0</v>
      </c>
      <c r="G24" s="515">
        <f>'[3]Část 3b'!F24</f>
        <v>0</v>
      </c>
      <c r="H24" s="148" t="s">
        <v>373</v>
      </c>
      <c r="I24" s="140"/>
    </row>
    <row r="25" spans="1:9">
      <c r="A25" s="149">
        <v>11</v>
      </c>
      <c r="B25" s="1037" t="s">
        <v>374</v>
      </c>
      <c r="C25" s="1037"/>
      <c r="D25" s="505">
        <f>'[2]1'!$C$31</f>
        <v>352023035.25</v>
      </c>
      <c r="E25" s="515">
        <f>'[3]Část 3b'!D25</f>
        <v>400591312.75999999</v>
      </c>
      <c r="F25" s="515">
        <f>'[3]Část 3b'!E25</f>
        <v>611903297</v>
      </c>
      <c r="G25" s="515">
        <f>'[3]Část 3b'!F25</f>
        <v>666243795.08000004</v>
      </c>
      <c r="H25" s="148" t="s">
        <v>375</v>
      </c>
      <c r="I25" s="140"/>
    </row>
    <row r="26" spans="1:9" ht="30" customHeight="1">
      <c r="A26" s="149">
        <v>12</v>
      </c>
      <c r="B26" s="1037" t="s">
        <v>376</v>
      </c>
      <c r="C26" s="1037"/>
      <c r="D26" s="505"/>
      <c r="E26" s="515">
        <f>'[3]Část 3b'!D26</f>
        <v>0</v>
      </c>
      <c r="F26" s="515">
        <f>'[3]Část 3b'!E26</f>
        <v>0</v>
      </c>
      <c r="G26" s="515">
        <f>'[3]Část 3b'!F26</f>
        <v>0</v>
      </c>
      <c r="H26" s="148" t="s">
        <v>377</v>
      </c>
      <c r="I26" s="140"/>
    </row>
    <row r="27" spans="1:9">
      <c r="A27" s="149">
        <v>13</v>
      </c>
      <c r="B27" s="1037" t="s">
        <v>378</v>
      </c>
      <c r="C27" s="1037"/>
      <c r="D27" s="505"/>
      <c r="E27" s="515">
        <f>'[3]Část 3b'!D27</f>
        <v>0</v>
      </c>
      <c r="F27" s="515">
        <f>'[3]Část 3b'!E27</f>
        <v>0</v>
      </c>
      <c r="G27" s="515">
        <f>'[3]Část 3b'!F27</f>
        <v>0</v>
      </c>
      <c r="H27" s="463" t="s">
        <v>379</v>
      </c>
      <c r="I27" s="140"/>
    </row>
    <row r="28" spans="1:9">
      <c r="A28" s="149">
        <v>14</v>
      </c>
      <c r="B28" s="1037" t="s">
        <v>380</v>
      </c>
      <c r="C28" s="1037"/>
      <c r="D28" s="505"/>
      <c r="E28" s="515">
        <f>'[3]Část 3b'!D28</f>
        <v>0</v>
      </c>
      <c r="F28" s="515">
        <f>'[3]Část 3b'!E28</f>
        <v>0</v>
      </c>
      <c r="G28" s="515">
        <f>'[3]Část 3b'!F28</f>
        <v>0</v>
      </c>
      <c r="H28" s="148" t="s">
        <v>381</v>
      </c>
      <c r="I28" s="140"/>
    </row>
    <row r="29" spans="1:9">
      <c r="A29" s="149">
        <v>15</v>
      </c>
      <c r="B29" s="1037" t="s">
        <v>610</v>
      </c>
      <c r="C29" s="1037"/>
      <c r="D29" s="505"/>
      <c r="E29" s="515">
        <f>'[3]Část 3b'!D29</f>
        <v>0</v>
      </c>
      <c r="F29" s="515">
        <f>'[3]Část 3b'!E29</f>
        <v>0</v>
      </c>
      <c r="G29" s="515">
        <f>'[3]Část 3b'!F29</f>
        <v>0</v>
      </c>
      <c r="H29" s="148" t="s">
        <v>382</v>
      </c>
      <c r="I29" s="140"/>
    </row>
    <row r="30" spans="1:9" ht="30" customHeight="1">
      <c r="A30" s="149">
        <v>16</v>
      </c>
      <c r="B30" s="1037" t="s">
        <v>383</v>
      </c>
      <c r="C30" s="1037"/>
      <c r="D30" s="505"/>
      <c r="E30" s="515">
        <f>'[3]Část 3b'!D30</f>
        <v>0</v>
      </c>
      <c r="F30" s="515">
        <f>'[3]Část 3b'!E30</f>
        <v>0</v>
      </c>
      <c r="G30" s="515">
        <f>'[3]Část 3b'!F30</f>
        <v>0</v>
      </c>
      <c r="H30" s="148" t="s">
        <v>384</v>
      </c>
      <c r="I30" s="140"/>
    </row>
    <row r="31" spans="1:9" ht="30" customHeight="1">
      <c r="A31" s="149">
        <v>17</v>
      </c>
      <c r="B31" s="1037" t="s">
        <v>611</v>
      </c>
      <c r="C31" s="1037"/>
      <c r="D31" s="505"/>
      <c r="E31" s="515">
        <f>'[3]Část 3b'!D31</f>
        <v>0</v>
      </c>
      <c r="F31" s="515">
        <f>'[3]Část 3b'!E31</f>
        <v>0</v>
      </c>
      <c r="G31" s="515">
        <f>'[3]Část 3b'!F31</f>
        <v>0</v>
      </c>
      <c r="H31" s="148" t="s">
        <v>386</v>
      </c>
      <c r="I31" s="140"/>
    </row>
    <row r="32" spans="1:9" ht="25.5">
      <c r="A32" s="149">
        <v>18</v>
      </c>
      <c r="B32" s="1037" t="s">
        <v>612</v>
      </c>
      <c r="C32" s="1037"/>
      <c r="D32" s="505"/>
      <c r="E32" s="515">
        <f>'[3]Část 3b'!D32</f>
        <v>0</v>
      </c>
      <c r="F32" s="515">
        <f>'[3]Část 3b'!E32</f>
        <v>0</v>
      </c>
      <c r="G32" s="515">
        <f>'[3]Část 3b'!F32</f>
        <v>0</v>
      </c>
      <c r="H32" s="148" t="s">
        <v>388</v>
      </c>
      <c r="I32" s="140"/>
    </row>
    <row r="33" spans="1:9" ht="38.25">
      <c r="A33" s="149">
        <v>19</v>
      </c>
      <c r="B33" s="1037" t="s">
        <v>389</v>
      </c>
      <c r="C33" s="1037"/>
      <c r="D33" s="505"/>
      <c r="E33" s="515">
        <f>'[3]Část 3b'!D33</f>
        <v>0</v>
      </c>
      <c r="F33" s="515">
        <f>'[3]Část 3b'!E33</f>
        <v>0</v>
      </c>
      <c r="G33" s="515">
        <f>'[3]Část 3b'!F33</f>
        <v>0</v>
      </c>
      <c r="H33" s="148" t="s">
        <v>390</v>
      </c>
      <c r="I33" s="140"/>
    </row>
    <row r="34" spans="1:9">
      <c r="A34" s="149">
        <v>20</v>
      </c>
      <c r="B34" s="1037" t="s">
        <v>371</v>
      </c>
      <c r="C34" s="1037"/>
      <c r="D34" s="505"/>
      <c r="E34" s="515">
        <f>'[3]Část 3b'!D34</f>
        <v>0</v>
      </c>
      <c r="F34" s="515">
        <f>'[3]Část 3b'!E34</f>
        <v>0</v>
      </c>
      <c r="G34" s="515">
        <f>'[3]Část 3b'!F34</f>
        <v>0</v>
      </c>
      <c r="H34" s="148"/>
      <c r="I34" s="140"/>
    </row>
    <row r="35" spans="1:9" ht="30" customHeight="1">
      <c r="A35" s="149" t="s">
        <v>256</v>
      </c>
      <c r="B35" s="1037" t="s">
        <v>391</v>
      </c>
      <c r="C35" s="1037"/>
      <c r="D35" s="505"/>
      <c r="E35" s="515">
        <f>'[3]Část 3b'!D35</f>
        <v>0</v>
      </c>
      <c r="F35" s="515">
        <f>'[3]Část 3b'!E35</f>
        <v>0</v>
      </c>
      <c r="G35" s="515">
        <f>'[3]Část 3b'!F35</f>
        <v>0</v>
      </c>
      <c r="H35" s="148" t="s">
        <v>392</v>
      </c>
      <c r="I35" s="140"/>
    </row>
    <row r="36" spans="1:9" ht="25.5">
      <c r="A36" s="149" t="s">
        <v>257</v>
      </c>
      <c r="B36" s="1083" t="s">
        <v>393</v>
      </c>
      <c r="C36" s="1083"/>
      <c r="D36" s="505"/>
      <c r="E36" s="515">
        <f>'[3]Část 3b'!D36</f>
        <v>0</v>
      </c>
      <c r="F36" s="515">
        <f>'[3]Část 3b'!E36</f>
        <v>0</v>
      </c>
      <c r="G36" s="515">
        <f>'[3]Část 3b'!F36</f>
        <v>0</v>
      </c>
      <c r="H36" s="148" t="s">
        <v>394</v>
      </c>
      <c r="I36" s="140"/>
    </row>
    <row r="37" spans="1:9" ht="38.25">
      <c r="A37" s="149" t="s">
        <v>345</v>
      </c>
      <c r="B37" s="1083" t="s">
        <v>395</v>
      </c>
      <c r="C37" s="1083"/>
      <c r="D37" s="505"/>
      <c r="E37" s="515">
        <f>'[3]Část 3b'!D37</f>
        <v>0</v>
      </c>
      <c r="F37" s="515">
        <f>'[3]Část 3b'!E37</f>
        <v>0</v>
      </c>
      <c r="G37" s="515">
        <f>'[3]Část 3b'!F37</f>
        <v>0</v>
      </c>
      <c r="H37" s="148" t="s">
        <v>613</v>
      </c>
      <c r="I37" s="140"/>
    </row>
    <row r="38" spans="1:9" ht="25.5">
      <c r="A38" s="149" t="s">
        <v>346</v>
      </c>
      <c r="B38" s="1083" t="s">
        <v>397</v>
      </c>
      <c r="C38" s="1083"/>
      <c r="D38" s="505"/>
      <c r="E38" s="515">
        <f>'[3]Část 3b'!D38</f>
        <v>0</v>
      </c>
      <c r="F38" s="515">
        <f>'[3]Část 3b'!E38</f>
        <v>0</v>
      </c>
      <c r="G38" s="515">
        <f>'[3]Část 3b'!F38</f>
        <v>0</v>
      </c>
      <c r="H38" s="148" t="s">
        <v>398</v>
      </c>
      <c r="I38" s="140"/>
    </row>
    <row r="39" spans="1:9" ht="25.5">
      <c r="A39" s="149">
        <v>21</v>
      </c>
      <c r="B39" s="1037" t="s">
        <v>614</v>
      </c>
      <c r="C39" s="1037"/>
      <c r="D39" s="505"/>
      <c r="E39" s="515">
        <f>'[3]Část 3b'!D39</f>
        <v>0</v>
      </c>
      <c r="F39" s="515">
        <f>'[3]Část 3b'!E39</f>
        <v>0</v>
      </c>
      <c r="G39" s="515">
        <f>'[3]Část 3b'!F39</f>
        <v>0</v>
      </c>
      <c r="H39" s="148" t="s">
        <v>400</v>
      </c>
      <c r="I39" s="140"/>
    </row>
    <row r="40" spans="1:9">
      <c r="A40" s="149">
        <v>22</v>
      </c>
      <c r="B40" s="1037" t="s">
        <v>401</v>
      </c>
      <c r="C40" s="1037"/>
      <c r="D40" s="505"/>
      <c r="E40" s="515">
        <f>'[3]Část 3b'!D40</f>
        <v>0</v>
      </c>
      <c r="F40" s="515">
        <f>'[3]Část 3b'!E40</f>
        <v>0</v>
      </c>
      <c r="G40" s="515">
        <f>'[3]Část 3b'!F40</f>
        <v>0</v>
      </c>
      <c r="H40" s="148" t="s">
        <v>402</v>
      </c>
      <c r="I40" s="140"/>
    </row>
    <row r="41" spans="1:9" ht="25.5">
      <c r="A41" s="149">
        <v>23</v>
      </c>
      <c r="B41" s="1089" t="s">
        <v>403</v>
      </c>
      <c r="C41" s="1089"/>
      <c r="D41" s="505"/>
      <c r="E41" s="515">
        <f>'[3]Část 3b'!D41</f>
        <v>0</v>
      </c>
      <c r="F41" s="515">
        <f>'[3]Část 3b'!E41</f>
        <v>0</v>
      </c>
      <c r="G41" s="515">
        <f>'[3]Část 3b'!F41</f>
        <v>0</v>
      </c>
      <c r="H41" s="148" t="s">
        <v>404</v>
      </c>
      <c r="I41" s="140"/>
    </row>
    <row r="42" spans="1:9">
      <c r="A42" s="149">
        <v>24</v>
      </c>
      <c r="B42" s="1037" t="s">
        <v>371</v>
      </c>
      <c r="C42" s="1037"/>
      <c r="D42" s="505"/>
      <c r="E42" s="515">
        <f>'[3]Část 3b'!D42</f>
        <v>0</v>
      </c>
      <c r="F42" s="515">
        <f>'[3]Část 3b'!E42</f>
        <v>0</v>
      </c>
      <c r="G42" s="515">
        <f>'[3]Část 3b'!F42</f>
        <v>0</v>
      </c>
      <c r="H42" s="148"/>
      <c r="I42" s="140"/>
    </row>
    <row r="43" spans="1:9" ht="25.5" customHeight="1">
      <c r="A43" s="149">
        <v>25</v>
      </c>
      <c r="B43" s="1084" t="s">
        <v>405</v>
      </c>
      <c r="C43" s="1085"/>
      <c r="D43" s="505"/>
      <c r="E43" s="515">
        <f>'[3]Část 3b'!D43</f>
        <v>0</v>
      </c>
      <c r="F43" s="515">
        <f>'[3]Část 3b'!E43</f>
        <v>0</v>
      </c>
      <c r="G43" s="515">
        <f>'[3]Část 3b'!F43</f>
        <v>0</v>
      </c>
      <c r="H43" s="148" t="s">
        <v>400</v>
      </c>
      <c r="I43" s="140"/>
    </row>
    <row r="44" spans="1:9">
      <c r="A44" s="149" t="s">
        <v>406</v>
      </c>
      <c r="B44" s="1037" t="s">
        <v>408</v>
      </c>
      <c r="C44" s="1037"/>
      <c r="D44" s="505"/>
      <c r="E44" s="515">
        <f>'[3]Část 3b'!D44</f>
        <v>0</v>
      </c>
      <c r="F44" s="515">
        <f>'[3]Část 3b'!E44</f>
        <v>0</v>
      </c>
      <c r="G44" s="515">
        <f>'[3]Část 3b'!F44</f>
        <v>0</v>
      </c>
      <c r="H44" s="148" t="s">
        <v>409</v>
      </c>
      <c r="I44" s="140"/>
    </row>
    <row r="45" spans="1:9">
      <c r="A45" s="149" t="s">
        <v>407</v>
      </c>
      <c r="B45" s="1037" t="s">
        <v>410</v>
      </c>
      <c r="C45" s="1037"/>
      <c r="D45" s="505"/>
      <c r="E45" s="515">
        <f>'[3]Část 3b'!D45</f>
        <v>0</v>
      </c>
      <c r="F45" s="515">
        <f>'[3]Část 3b'!E45</f>
        <v>0</v>
      </c>
      <c r="G45" s="515">
        <f>'[3]Část 3b'!F45</f>
        <v>0</v>
      </c>
      <c r="H45" s="148" t="s">
        <v>411</v>
      </c>
      <c r="I45" s="140"/>
    </row>
    <row r="46" spans="1:9" ht="30" customHeight="1">
      <c r="A46" s="141">
        <v>26</v>
      </c>
      <c r="B46" s="1037" t="s">
        <v>615</v>
      </c>
      <c r="C46" s="1037"/>
      <c r="D46" s="505"/>
      <c r="E46" s="515">
        <f>'[3]Část 3b'!D46</f>
        <v>0</v>
      </c>
      <c r="F46" s="515">
        <f>'[3]Část 3b'!E46</f>
        <v>0</v>
      </c>
      <c r="G46" s="515">
        <f>'[3]Část 3b'!F46</f>
        <v>0</v>
      </c>
      <c r="H46" s="98"/>
      <c r="I46" s="140"/>
    </row>
    <row r="47" spans="1:9" ht="30" customHeight="1">
      <c r="A47" s="141" t="s">
        <v>595</v>
      </c>
      <c r="B47" s="1037" t="s">
        <v>616</v>
      </c>
      <c r="C47" s="1037"/>
      <c r="D47" s="505"/>
      <c r="E47" s="515">
        <f>'[3]Část 3b'!D47</f>
        <v>0</v>
      </c>
      <c r="F47" s="515">
        <f>'[3]Část 3b'!E47</f>
        <v>0</v>
      </c>
      <c r="G47" s="515">
        <f>'[3]Část 3b'!F47</f>
        <v>0</v>
      </c>
      <c r="H47" s="148"/>
      <c r="I47" s="140"/>
    </row>
    <row r="48" spans="1:9">
      <c r="A48" s="141"/>
      <c r="B48" s="1083" t="s">
        <v>617</v>
      </c>
      <c r="C48" s="1083"/>
      <c r="D48" s="505"/>
      <c r="E48" s="515">
        <f>'[3]Část 3b'!D48</f>
        <v>0</v>
      </c>
      <c r="F48" s="515">
        <f>'[3]Část 3b'!E48</f>
        <v>0</v>
      </c>
      <c r="G48" s="515">
        <f>'[3]Část 3b'!F48</f>
        <v>0</v>
      </c>
      <c r="H48" s="148" t="s">
        <v>618</v>
      </c>
      <c r="I48" s="140"/>
    </row>
    <row r="49" spans="1:9">
      <c r="A49" s="141"/>
      <c r="B49" s="1083" t="s">
        <v>620</v>
      </c>
      <c r="C49" s="1083"/>
      <c r="D49" s="505"/>
      <c r="E49" s="515">
        <f>'[3]Část 3b'!D49</f>
        <v>0</v>
      </c>
      <c r="F49" s="515">
        <f>'[3]Část 3b'!E49</f>
        <v>0</v>
      </c>
      <c r="G49" s="515">
        <f>'[3]Část 3b'!F49</f>
        <v>0</v>
      </c>
      <c r="H49" s="148" t="s">
        <v>618</v>
      </c>
      <c r="I49" s="140"/>
    </row>
    <row r="50" spans="1:9">
      <c r="A50" s="141"/>
      <c r="B50" s="1083" t="s">
        <v>621</v>
      </c>
      <c r="C50" s="1083"/>
      <c r="D50" s="505"/>
      <c r="E50" s="515">
        <f>'[3]Část 3b'!D50</f>
        <v>0</v>
      </c>
      <c r="F50" s="515">
        <f>'[3]Část 3b'!E50</f>
        <v>0</v>
      </c>
      <c r="G50" s="515">
        <f>'[3]Část 3b'!F50</f>
        <v>0</v>
      </c>
      <c r="H50" s="148" t="s">
        <v>619</v>
      </c>
      <c r="I50" s="140"/>
    </row>
    <row r="51" spans="1:9">
      <c r="A51" s="141"/>
      <c r="B51" s="1083" t="s">
        <v>622</v>
      </c>
      <c r="C51" s="1083"/>
      <c r="D51" s="505"/>
      <c r="E51" s="515">
        <f>'[3]Část 3b'!D51</f>
        <v>0</v>
      </c>
      <c r="F51" s="515">
        <f>'[3]Část 3b'!E51</f>
        <v>0</v>
      </c>
      <c r="G51" s="515">
        <f>'[3]Část 3b'!F51</f>
        <v>0</v>
      </c>
      <c r="H51" s="148" t="s">
        <v>619</v>
      </c>
      <c r="I51" s="140"/>
    </row>
    <row r="52" spans="1:9" ht="30" customHeight="1">
      <c r="A52" s="141" t="s">
        <v>596</v>
      </c>
      <c r="B52" s="1037" t="s">
        <v>1006</v>
      </c>
      <c r="C52" s="1037"/>
      <c r="D52" s="505"/>
      <c r="E52" s="515">
        <f>'[3]Část 3b'!D52</f>
        <v>0</v>
      </c>
      <c r="F52" s="515">
        <f>'[3]Část 3b'!E52</f>
        <v>0</v>
      </c>
      <c r="G52" s="515">
        <f>'[3]Část 3b'!F52</f>
        <v>0</v>
      </c>
      <c r="H52" s="148" t="s">
        <v>623</v>
      </c>
      <c r="I52" s="140"/>
    </row>
    <row r="53" spans="1:9">
      <c r="A53" s="141"/>
      <c r="B53" s="1084" t="s">
        <v>1005</v>
      </c>
      <c r="C53" s="1085"/>
      <c r="D53" s="505"/>
      <c r="E53" s="515">
        <f>'[3]Část 3b'!D53</f>
        <v>0</v>
      </c>
      <c r="F53" s="515">
        <f>'[3]Část 3b'!E53</f>
        <v>0</v>
      </c>
      <c r="G53" s="515">
        <f>'[3]Část 3b'!F53</f>
        <v>0</v>
      </c>
      <c r="H53" s="148" t="s">
        <v>623</v>
      </c>
      <c r="I53" s="140"/>
    </row>
    <row r="54" spans="1:9" ht="30" customHeight="1">
      <c r="A54" s="149">
        <v>27</v>
      </c>
      <c r="B54" s="1037" t="s">
        <v>412</v>
      </c>
      <c r="C54" s="1037"/>
      <c r="D54" s="505"/>
      <c r="E54" s="515">
        <f>'[3]Část 3b'!D54</f>
        <v>0</v>
      </c>
      <c r="F54" s="515">
        <f>'[3]Část 3b'!E54</f>
        <v>0</v>
      </c>
      <c r="G54" s="515">
        <f>'[3]Část 3b'!F54</f>
        <v>0</v>
      </c>
      <c r="H54" s="148" t="s">
        <v>413</v>
      </c>
      <c r="I54" s="140"/>
    </row>
    <row r="55" spans="1:9" ht="25.5">
      <c r="A55" s="149">
        <v>28</v>
      </c>
      <c r="B55" s="1086" t="s">
        <v>414</v>
      </c>
      <c r="C55" s="1086"/>
      <c r="D55" s="510">
        <f>SUM(D21:D35,D39:D40,D44:D47,D52,D54)</f>
        <v>291891027.30799997</v>
      </c>
      <c r="E55" s="510">
        <f>'[3]Část 3b'!D55</f>
        <v>352848781.95700002</v>
      </c>
      <c r="F55" s="510">
        <f>'[3]Část 3b'!E55</f>
        <v>415698541.31200004</v>
      </c>
      <c r="G55" s="510">
        <f>'[3]Část 3b'!F55</f>
        <v>465985263.34000003</v>
      </c>
      <c r="H55" s="148" t="s">
        <v>415</v>
      </c>
      <c r="I55" s="480"/>
    </row>
    <row r="56" spans="1:9">
      <c r="A56" s="149">
        <v>29</v>
      </c>
      <c r="B56" s="1086" t="s">
        <v>416</v>
      </c>
      <c r="C56" s="1086"/>
      <c r="D56" s="510">
        <f>D55+D19</f>
        <v>5223844892.8379993</v>
      </c>
      <c r="E56" s="510">
        <f>'[3]Část 3b'!D56</f>
        <v>5369174990.3669996</v>
      </c>
      <c r="F56" s="510">
        <f>'[3]Část 3b'!E56</f>
        <v>5222669537.6720009</v>
      </c>
      <c r="G56" s="510">
        <f>'[3]Část 3b'!F56</f>
        <v>5092178007.6400003</v>
      </c>
      <c r="H56" s="148" t="s">
        <v>417</v>
      </c>
      <c r="I56" s="480"/>
    </row>
    <row r="57" spans="1:9">
      <c r="A57" s="1090" t="s">
        <v>418</v>
      </c>
      <c r="B57" s="1091"/>
      <c r="C57" s="1091"/>
      <c r="D57" s="1091"/>
      <c r="E57" s="1091"/>
      <c r="F57" s="1091"/>
      <c r="G57" s="1091"/>
      <c r="H57" s="1091"/>
      <c r="I57" s="1092"/>
    </row>
    <row r="58" spans="1:9">
      <c r="A58" s="149">
        <v>30</v>
      </c>
      <c r="B58" s="1037" t="s">
        <v>348</v>
      </c>
      <c r="C58" s="1037"/>
      <c r="D58" s="505"/>
      <c r="E58" s="505">
        <f>'[3]Část 3b'!D58</f>
        <v>0</v>
      </c>
      <c r="F58" s="505">
        <f>'[3]Část 3b'!E58</f>
        <v>0</v>
      </c>
      <c r="G58" s="505">
        <f>'[3]Část 3b'!F58</f>
        <v>0</v>
      </c>
      <c r="H58" s="148" t="s">
        <v>419</v>
      </c>
      <c r="I58" s="140"/>
    </row>
    <row r="59" spans="1:9">
      <c r="A59" s="141">
        <v>31</v>
      </c>
      <c r="B59" s="1083" t="s">
        <v>420</v>
      </c>
      <c r="C59" s="1083"/>
      <c r="D59" s="505"/>
      <c r="E59" s="505">
        <f>'[3]Část 3b'!D59</f>
        <v>0</v>
      </c>
      <c r="F59" s="505">
        <f>'[3]Část 3b'!E59</f>
        <v>0</v>
      </c>
      <c r="G59" s="505">
        <f>'[3]Část 3b'!F59</f>
        <v>0</v>
      </c>
      <c r="H59" s="148"/>
      <c r="I59" s="140"/>
    </row>
    <row r="60" spans="1:9">
      <c r="A60" s="149">
        <v>32</v>
      </c>
      <c r="B60" s="1089" t="s">
        <v>421</v>
      </c>
      <c r="C60" s="1089"/>
      <c r="D60" s="505"/>
      <c r="E60" s="505">
        <f>'[3]Část 3b'!D60</f>
        <v>0</v>
      </c>
      <c r="F60" s="505">
        <f>'[3]Část 3b'!E60</f>
        <v>0</v>
      </c>
      <c r="G60" s="505">
        <f>'[3]Část 3b'!F60</f>
        <v>0</v>
      </c>
      <c r="H60" s="148"/>
      <c r="I60" s="140"/>
    </row>
    <row r="61" spans="1:9" ht="30" customHeight="1">
      <c r="A61" s="149">
        <v>33</v>
      </c>
      <c r="B61" s="1037" t="s">
        <v>422</v>
      </c>
      <c r="C61" s="1037"/>
      <c r="D61" s="505"/>
      <c r="E61" s="505">
        <f>'[3]Část 3b'!D61</f>
        <v>0</v>
      </c>
      <c r="F61" s="505">
        <f>'[3]Část 3b'!E61</f>
        <v>0</v>
      </c>
      <c r="G61" s="505">
        <f>'[3]Část 3b'!F61</f>
        <v>0</v>
      </c>
      <c r="H61" s="148" t="s">
        <v>423</v>
      </c>
      <c r="I61" s="140"/>
    </row>
    <row r="62" spans="1:9" ht="30" customHeight="1">
      <c r="A62" s="149"/>
      <c r="B62" s="1037" t="s">
        <v>1007</v>
      </c>
      <c r="C62" s="1037"/>
      <c r="D62" s="505"/>
      <c r="E62" s="505">
        <f>'[3]Část 3b'!D62</f>
        <v>0</v>
      </c>
      <c r="F62" s="505">
        <f>'[3]Část 3b'!E62</f>
        <v>0</v>
      </c>
      <c r="G62" s="505">
        <f>'[3]Část 3b'!F62</f>
        <v>0</v>
      </c>
      <c r="H62" s="148" t="s">
        <v>423</v>
      </c>
      <c r="I62" s="140"/>
    </row>
    <row r="63" spans="1:9" ht="30" customHeight="1">
      <c r="A63" s="149">
        <v>34</v>
      </c>
      <c r="B63" s="1037" t="s">
        <v>424</v>
      </c>
      <c r="C63" s="1037"/>
      <c r="D63" s="505"/>
      <c r="E63" s="505">
        <f>'[3]Část 3b'!D63</f>
        <v>0</v>
      </c>
      <c r="F63" s="505">
        <f>'[3]Část 3b'!E63</f>
        <v>0</v>
      </c>
      <c r="G63" s="505">
        <f>'[3]Část 3b'!F63</f>
        <v>0</v>
      </c>
      <c r="H63" s="148" t="s">
        <v>425</v>
      </c>
      <c r="I63" s="140"/>
    </row>
    <row r="64" spans="1:9">
      <c r="A64" s="149">
        <v>35</v>
      </c>
      <c r="B64" s="1083" t="s">
        <v>426</v>
      </c>
      <c r="C64" s="1083"/>
      <c r="D64" s="505"/>
      <c r="E64" s="505">
        <f>'[3]Část 3b'!D64</f>
        <v>0</v>
      </c>
      <c r="F64" s="505">
        <f>'[3]Část 3b'!E64</f>
        <v>0</v>
      </c>
      <c r="G64" s="505">
        <f>'[3]Část 3b'!F64</f>
        <v>0</v>
      </c>
      <c r="H64" s="148" t="s">
        <v>423</v>
      </c>
      <c r="I64" s="140"/>
    </row>
    <row r="65" spans="1:9">
      <c r="A65" s="149">
        <v>36</v>
      </c>
      <c r="B65" s="1086" t="s">
        <v>427</v>
      </c>
      <c r="C65" s="1086"/>
      <c r="D65" s="510">
        <f>SUM(D58,D61,D63)</f>
        <v>0</v>
      </c>
      <c r="E65" s="510">
        <f>'[3]Část 3b'!D65</f>
        <v>0</v>
      </c>
      <c r="F65" s="510">
        <f>'[3]Část 3b'!E65</f>
        <v>0</v>
      </c>
      <c r="G65" s="510">
        <f>'[3]Část 3b'!F65</f>
        <v>0</v>
      </c>
      <c r="H65" s="148" t="s">
        <v>428</v>
      </c>
      <c r="I65" s="140"/>
    </row>
    <row r="66" spans="1:9">
      <c r="A66" s="1090" t="s">
        <v>625</v>
      </c>
      <c r="B66" s="1091"/>
      <c r="C66" s="1091"/>
      <c r="D66" s="1091"/>
      <c r="E66" s="1091"/>
      <c r="F66" s="1091"/>
      <c r="G66" s="1091"/>
      <c r="H66" s="1091"/>
      <c r="I66" s="1092"/>
    </row>
    <row r="67" spans="1:9" ht="26.45" customHeight="1">
      <c r="A67" s="149">
        <v>37</v>
      </c>
      <c r="B67" s="1037" t="s">
        <v>429</v>
      </c>
      <c r="C67" s="1037"/>
      <c r="D67" s="505"/>
      <c r="E67" s="505">
        <f>'[3]Část 3b'!D67</f>
        <v>0</v>
      </c>
      <c r="F67" s="505">
        <f>'[3]Část 3b'!E67</f>
        <v>0</v>
      </c>
      <c r="G67" s="505">
        <f>'[3]Část 3b'!F67</f>
        <v>0</v>
      </c>
      <c r="H67" s="148" t="s">
        <v>430</v>
      </c>
      <c r="I67" s="140"/>
    </row>
    <row r="68" spans="1:9" ht="36" customHeight="1">
      <c r="A68" s="149">
        <v>38</v>
      </c>
      <c r="B68" s="1045" t="s">
        <v>626</v>
      </c>
      <c r="C68" s="1047"/>
      <c r="D68" s="505"/>
      <c r="E68" s="505">
        <f>'[3]Část 3b'!D68</f>
        <v>0</v>
      </c>
      <c r="F68" s="505">
        <f>'[3]Část 3b'!E68</f>
        <v>0</v>
      </c>
      <c r="G68" s="505">
        <f>'[3]Část 3b'!F68</f>
        <v>0</v>
      </c>
      <c r="H68" s="148" t="s">
        <v>432</v>
      </c>
      <c r="I68" s="140"/>
    </row>
    <row r="69" spans="1:9" ht="45" customHeight="1">
      <c r="A69" s="149">
        <v>39</v>
      </c>
      <c r="B69" s="1037" t="s">
        <v>1000</v>
      </c>
      <c r="C69" s="1037"/>
      <c r="D69" s="505"/>
      <c r="E69" s="505">
        <f>'[3]Část 3b'!D69</f>
        <v>0</v>
      </c>
      <c r="F69" s="505">
        <f>'[3]Část 3b'!E69</f>
        <v>0</v>
      </c>
      <c r="G69" s="505">
        <f>'[3]Část 3b'!F69</f>
        <v>0</v>
      </c>
      <c r="H69" s="148" t="s">
        <v>434</v>
      </c>
      <c r="I69" s="140"/>
    </row>
    <row r="70" spans="1:9" ht="26.45" customHeight="1">
      <c r="A70" s="149">
        <v>40</v>
      </c>
      <c r="B70" s="1037" t="s">
        <v>1001</v>
      </c>
      <c r="C70" s="1037"/>
      <c r="D70" s="505"/>
      <c r="E70" s="505">
        <f>'[3]Část 3b'!D70</f>
        <v>0</v>
      </c>
      <c r="F70" s="505">
        <f>'[3]Část 3b'!E70</f>
        <v>0</v>
      </c>
      <c r="G70" s="505">
        <f>'[3]Část 3b'!F70</f>
        <v>0</v>
      </c>
      <c r="H70" s="148" t="s">
        <v>436</v>
      </c>
      <c r="I70" s="140"/>
    </row>
    <row r="71" spans="1:9" ht="26.45" customHeight="1">
      <c r="A71" s="149">
        <v>41</v>
      </c>
      <c r="B71" s="1037" t="s">
        <v>1251</v>
      </c>
      <c r="C71" s="1037"/>
      <c r="D71" s="505"/>
      <c r="E71" s="505">
        <f>'[3]Část 3b'!D71</f>
        <v>0</v>
      </c>
      <c r="F71" s="505">
        <f>'[3]Část 3b'!E71</f>
        <v>0</v>
      </c>
      <c r="G71" s="505">
        <f>'[3]Část 3b'!F71</f>
        <v>0</v>
      </c>
      <c r="H71" s="148"/>
      <c r="I71" s="140"/>
    </row>
    <row r="72" spans="1:9" ht="66.75" customHeight="1">
      <c r="A72" s="149" t="s">
        <v>597</v>
      </c>
      <c r="B72" s="1037" t="s">
        <v>627</v>
      </c>
      <c r="C72" s="1037"/>
      <c r="D72" s="505"/>
      <c r="E72" s="505">
        <f>'[3]Část 3b'!D72</f>
        <v>0</v>
      </c>
      <c r="F72" s="505">
        <f>'[3]Část 3b'!E72</f>
        <v>0</v>
      </c>
      <c r="G72" s="505">
        <f>'[3]Část 3b'!F72</f>
        <v>0</v>
      </c>
      <c r="H72" s="148" t="s">
        <v>628</v>
      </c>
      <c r="I72" s="140"/>
    </row>
    <row r="73" spans="1:9" ht="26.45" customHeight="1">
      <c r="A73" s="6"/>
      <c r="B73" s="1083" t="s">
        <v>629</v>
      </c>
      <c r="C73" s="1083"/>
      <c r="D73" s="505"/>
      <c r="E73" s="505">
        <f>'[3]Část 3b'!D73</f>
        <v>0</v>
      </c>
      <c r="F73" s="505">
        <f>'[3]Část 3b'!E73</f>
        <v>0</v>
      </c>
      <c r="G73" s="505">
        <f>'[3]Část 3b'!F73</f>
        <v>0</v>
      </c>
      <c r="H73" s="148"/>
      <c r="I73" s="140"/>
    </row>
    <row r="74" spans="1:9" ht="26.45" customHeight="1">
      <c r="A74" s="149" t="s">
        <v>598</v>
      </c>
      <c r="B74" s="1037" t="s">
        <v>630</v>
      </c>
      <c r="C74" s="1037"/>
      <c r="D74" s="505"/>
      <c r="E74" s="505">
        <f>'[3]Část 3b'!D74</f>
        <v>0</v>
      </c>
      <c r="F74" s="505">
        <f>'[3]Část 3b'!E74</f>
        <v>0</v>
      </c>
      <c r="G74" s="505">
        <f>'[3]Část 3b'!F74</f>
        <v>0</v>
      </c>
      <c r="H74" s="148" t="s">
        <v>631</v>
      </c>
      <c r="I74" s="140"/>
    </row>
    <row r="75" spans="1:9" ht="26.45" customHeight="1">
      <c r="A75" s="6"/>
      <c r="B75" s="1083" t="s">
        <v>632</v>
      </c>
      <c r="C75" s="1083"/>
      <c r="D75" s="505"/>
      <c r="E75" s="505">
        <f>'[3]Část 3b'!D75</f>
        <v>0</v>
      </c>
      <c r="F75" s="505">
        <f>'[3]Část 3b'!E75</f>
        <v>0</v>
      </c>
      <c r="G75" s="505">
        <f>'[3]Část 3b'!F75</f>
        <v>0</v>
      </c>
      <c r="H75" s="148"/>
      <c r="I75" s="140"/>
    </row>
    <row r="76" spans="1:9" ht="26.45" customHeight="1">
      <c r="A76" s="149" t="s">
        <v>599</v>
      </c>
      <c r="B76" s="1037" t="s">
        <v>633</v>
      </c>
      <c r="C76" s="1037"/>
      <c r="D76" s="505"/>
      <c r="E76" s="505">
        <f>'[3]Část 3b'!D76</f>
        <v>0</v>
      </c>
      <c r="F76" s="505">
        <f>'[3]Část 3b'!E76</f>
        <v>0</v>
      </c>
      <c r="G76" s="505">
        <f>'[3]Část 3b'!F76</f>
        <v>0</v>
      </c>
      <c r="H76" s="148" t="s">
        <v>634</v>
      </c>
      <c r="I76" s="140"/>
    </row>
    <row r="77" spans="1:9">
      <c r="A77" s="149"/>
      <c r="B77" s="1083" t="s">
        <v>635</v>
      </c>
      <c r="C77" s="1083"/>
      <c r="D77" s="505"/>
      <c r="E77" s="505">
        <f>'[3]Část 3b'!D77</f>
        <v>0</v>
      </c>
      <c r="F77" s="505">
        <f>'[3]Část 3b'!E77</f>
        <v>0</v>
      </c>
      <c r="G77" s="505">
        <f>'[3]Část 3b'!F77</f>
        <v>0</v>
      </c>
      <c r="H77" s="148" t="s">
        <v>618</v>
      </c>
      <c r="I77" s="140"/>
    </row>
    <row r="78" spans="1:9">
      <c r="A78" s="149"/>
      <c r="B78" s="1083" t="s">
        <v>636</v>
      </c>
      <c r="C78" s="1083"/>
      <c r="D78" s="505"/>
      <c r="E78" s="505">
        <f>'[3]Část 3b'!D78</f>
        <v>0</v>
      </c>
      <c r="F78" s="505">
        <f>'[3]Část 3b'!E78</f>
        <v>0</v>
      </c>
      <c r="G78" s="505">
        <f>'[3]Část 3b'!F78</f>
        <v>0</v>
      </c>
      <c r="H78" s="148" t="s">
        <v>619</v>
      </c>
      <c r="I78" s="140"/>
    </row>
    <row r="79" spans="1:9" ht="15" customHeight="1">
      <c r="A79" s="149"/>
      <c r="B79" s="1083" t="s">
        <v>624</v>
      </c>
      <c r="C79" s="1083"/>
      <c r="D79" s="505"/>
      <c r="E79" s="505">
        <f>'[3]Část 3b'!D79</f>
        <v>0</v>
      </c>
      <c r="F79" s="505">
        <f>'[3]Část 3b'!E79</f>
        <v>0</v>
      </c>
      <c r="G79" s="505">
        <f>'[3]Část 3b'!F79</f>
        <v>0</v>
      </c>
      <c r="H79" s="148" t="s">
        <v>623</v>
      </c>
      <c r="I79" s="481"/>
    </row>
    <row r="80" spans="1:9">
      <c r="A80" s="149">
        <v>43</v>
      </c>
      <c r="B80" s="1086" t="s">
        <v>439</v>
      </c>
      <c r="C80" s="1086"/>
      <c r="D80" s="510">
        <f>SUM(D67:D72,D74,D76)</f>
        <v>0</v>
      </c>
      <c r="E80" s="510">
        <f>'[3]Část 3b'!D80</f>
        <v>0</v>
      </c>
      <c r="F80" s="510">
        <f>'[3]Část 3b'!E80</f>
        <v>0</v>
      </c>
      <c r="G80" s="510">
        <f>'[3]Část 3b'!F80</f>
        <v>0</v>
      </c>
      <c r="H80" s="148" t="s">
        <v>440</v>
      </c>
      <c r="I80" s="480"/>
    </row>
    <row r="81" spans="1:9">
      <c r="A81" s="149">
        <v>44</v>
      </c>
      <c r="B81" s="1086" t="s">
        <v>441</v>
      </c>
      <c r="C81" s="1086"/>
      <c r="D81" s="510">
        <f>D80+D65</f>
        <v>0</v>
      </c>
      <c r="E81" s="510">
        <f>'[3]Část 3b'!D81</f>
        <v>0</v>
      </c>
      <c r="F81" s="510">
        <f>'[3]Část 3b'!E81</f>
        <v>0</v>
      </c>
      <c r="G81" s="510">
        <f>'[3]Část 3b'!F81</f>
        <v>0</v>
      </c>
      <c r="H81" s="148" t="s">
        <v>442</v>
      </c>
      <c r="I81" s="480"/>
    </row>
    <row r="82" spans="1:9">
      <c r="A82" s="149">
        <v>45</v>
      </c>
      <c r="B82" s="1086" t="s">
        <v>443</v>
      </c>
      <c r="C82" s="1086"/>
      <c r="D82" s="510">
        <f>D81+D56</f>
        <v>5223844892.8379993</v>
      </c>
      <c r="E82" s="510">
        <f>'[3]Část 3b'!D82</f>
        <v>5369174990.3669996</v>
      </c>
      <c r="F82" s="510">
        <f>'[3]Část 3b'!E82</f>
        <v>5222669537.6720009</v>
      </c>
      <c r="G82" s="510">
        <f>'[3]Část 3b'!F82</f>
        <v>5092178007.6400003</v>
      </c>
      <c r="H82" s="148" t="s">
        <v>444</v>
      </c>
      <c r="I82" s="480"/>
    </row>
    <row r="83" spans="1:9">
      <c r="A83" s="1090" t="s">
        <v>445</v>
      </c>
      <c r="B83" s="1091"/>
      <c r="C83" s="1091"/>
      <c r="D83" s="1091"/>
      <c r="E83" s="1091"/>
      <c r="F83" s="1091"/>
      <c r="G83" s="1091"/>
      <c r="H83" s="1091"/>
      <c r="I83" s="1092"/>
    </row>
    <row r="84" spans="1:9">
      <c r="A84" s="141">
        <v>46</v>
      </c>
      <c r="B84" s="1037" t="s">
        <v>348</v>
      </c>
      <c r="C84" s="1037"/>
      <c r="D84" s="505"/>
      <c r="E84" s="505">
        <f>'[3]Část 3b'!D84</f>
        <v>0</v>
      </c>
      <c r="F84" s="505">
        <f>'[3]Část 3b'!E84</f>
        <v>0</v>
      </c>
      <c r="G84" s="505">
        <f>'[3]Část 3b'!F84</f>
        <v>0</v>
      </c>
      <c r="H84" s="148" t="s">
        <v>446</v>
      </c>
      <c r="I84" s="140"/>
    </row>
    <row r="85" spans="1:9" ht="30" customHeight="1">
      <c r="A85" s="141">
        <v>47</v>
      </c>
      <c r="B85" s="1037" t="s">
        <v>447</v>
      </c>
      <c r="C85" s="1037"/>
      <c r="D85" s="505"/>
      <c r="E85" s="505">
        <f>'[3]Část 3b'!D85</f>
        <v>0</v>
      </c>
      <c r="F85" s="505">
        <f>'[3]Část 3b'!E85</f>
        <v>0</v>
      </c>
      <c r="G85" s="505">
        <f>'[3]Část 3b'!F85</f>
        <v>0</v>
      </c>
      <c r="H85" s="148" t="s">
        <v>448</v>
      </c>
      <c r="I85" s="140"/>
    </row>
    <row r="86" spans="1:9" ht="45" customHeight="1">
      <c r="A86" s="141">
        <v>48</v>
      </c>
      <c r="B86" s="1037" t="s">
        <v>637</v>
      </c>
      <c r="C86" s="1037"/>
      <c r="D86" s="505"/>
      <c r="E86" s="505">
        <f>'[3]Část 3b'!D86</f>
        <v>0</v>
      </c>
      <c r="F86" s="505">
        <f>'[3]Část 3b'!E86</f>
        <v>0</v>
      </c>
      <c r="G86" s="505">
        <f>'[3]Část 3b'!F86</f>
        <v>0</v>
      </c>
      <c r="H86" s="148" t="s">
        <v>450</v>
      </c>
      <c r="I86" s="140"/>
    </row>
    <row r="87" spans="1:9">
      <c r="A87" s="141">
        <v>49</v>
      </c>
      <c r="B87" s="1083" t="s">
        <v>426</v>
      </c>
      <c r="C87" s="1083"/>
      <c r="D87" s="505"/>
      <c r="E87" s="505">
        <f>'[3]Část 3b'!D87</f>
        <v>0</v>
      </c>
      <c r="F87" s="505">
        <f>'[3]Část 3b'!E87</f>
        <v>0</v>
      </c>
      <c r="G87" s="505">
        <f>'[3]Část 3b'!F87</f>
        <v>0</v>
      </c>
      <c r="H87" s="148" t="s">
        <v>448</v>
      </c>
      <c r="I87" s="140"/>
    </row>
    <row r="88" spans="1:9">
      <c r="A88" s="141">
        <v>50</v>
      </c>
      <c r="B88" s="1037" t="s">
        <v>451</v>
      </c>
      <c r="C88" s="1037"/>
      <c r="D88" s="505"/>
      <c r="E88" s="505">
        <f>'[3]Část 3b'!D88</f>
        <v>0</v>
      </c>
      <c r="F88" s="505">
        <f>'[3]Část 3b'!E88</f>
        <v>0</v>
      </c>
      <c r="G88" s="505">
        <f>'[3]Část 3b'!F88</f>
        <v>0</v>
      </c>
      <c r="H88" s="148" t="s">
        <v>452</v>
      </c>
      <c r="I88" s="140"/>
    </row>
    <row r="89" spans="1:9">
      <c r="A89" s="141">
        <v>51</v>
      </c>
      <c r="B89" s="1086" t="s">
        <v>453</v>
      </c>
      <c r="C89" s="1086"/>
      <c r="D89" s="510">
        <f>SUM(D84:D86,D88)</f>
        <v>0</v>
      </c>
      <c r="E89" s="510">
        <f>'[3]Část 3b'!D89</f>
        <v>0</v>
      </c>
      <c r="F89" s="510">
        <f>'[3]Část 3b'!E89</f>
        <v>0</v>
      </c>
      <c r="G89" s="510">
        <f>'[3]Část 3b'!F89</f>
        <v>0</v>
      </c>
      <c r="H89" s="148"/>
      <c r="I89" s="480"/>
    </row>
    <row r="90" spans="1:9">
      <c r="A90" s="1127" t="s">
        <v>454</v>
      </c>
      <c r="B90" s="1128"/>
      <c r="C90" s="1128"/>
      <c r="D90" s="1128"/>
      <c r="E90" s="1128"/>
      <c r="F90" s="1128"/>
      <c r="G90" s="1128"/>
      <c r="H90" s="1128"/>
      <c r="I90" s="1129"/>
    </row>
    <row r="91" spans="1:9" ht="25.5">
      <c r="A91" s="141">
        <v>52</v>
      </c>
      <c r="B91" s="1045" t="s">
        <v>455</v>
      </c>
      <c r="C91" s="1047"/>
      <c r="D91" s="505"/>
      <c r="E91" s="505">
        <f>'[3]Část 3b'!D91</f>
        <v>0</v>
      </c>
      <c r="F91" s="505">
        <f>'[3]Část 3b'!E91</f>
        <v>0</v>
      </c>
      <c r="G91" s="505">
        <f>'[3]Část 3b'!F91</f>
        <v>0</v>
      </c>
      <c r="H91" s="148" t="s">
        <v>456</v>
      </c>
      <c r="I91" s="140"/>
    </row>
    <row r="92" spans="1:9" ht="30" customHeight="1">
      <c r="A92" s="141">
        <v>53</v>
      </c>
      <c r="B92" s="1045" t="s">
        <v>457</v>
      </c>
      <c r="C92" s="1047"/>
      <c r="D92" s="505"/>
      <c r="E92" s="505">
        <f>'[3]Část 3b'!D92</f>
        <v>0</v>
      </c>
      <c r="F92" s="505">
        <f>'[3]Část 3b'!E92</f>
        <v>0</v>
      </c>
      <c r="G92" s="505">
        <f>'[3]Část 3b'!F92</f>
        <v>0</v>
      </c>
      <c r="H92" s="148" t="s">
        <v>458</v>
      </c>
      <c r="I92" s="140"/>
    </row>
    <row r="93" spans="1:9" ht="45" customHeight="1">
      <c r="A93" s="141">
        <v>54</v>
      </c>
      <c r="B93" s="1087" t="s">
        <v>459</v>
      </c>
      <c r="C93" s="1088"/>
      <c r="D93" s="505"/>
      <c r="E93" s="505">
        <f>'[3]Část 3b'!D93</f>
        <v>0</v>
      </c>
      <c r="F93" s="505">
        <f>'[3]Část 3b'!E93</f>
        <v>0</v>
      </c>
      <c r="G93" s="505">
        <f>'[3]Část 3b'!F93</f>
        <v>0</v>
      </c>
      <c r="H93" s="148" t="s">
        <v>460</v>
      </c>
      <c r="I93" s="140"/>
    </row>
    <row r="94" spans="1:9" ht="45" customHeight="1">
      <c r="A94" s="149" t="s">
        <v>600</v>
      </c>
      <c r="B94" s="1084" t="s">
        <v>638</v>
      </c>
      <c r="C94" s="1085"/>
      <c r="D94" s="505"/>
      <c r="E94" s="505">
        <f>'[3]Část 3b'!D94</f>
        <v>0</v>
      </c>
      <c r="F94" s="505">
        <f>'[3]Část 3b'!E94</f>
        <v>0</v>
      </c>
      <c r="G94" s="505">
        <f>'[3]Část 3b'!F94</f>
        <v>0</v>
      </c>
      <c r="H94" s="148"/>
      <c r="I94" s="140"/>
    </row>
    <row r="95" spans="1:9" ht="45" customHeight="1">
      <c r="A95" s="149" t="s">
        <v>601</v>
      </c>
      <c r="B95" s="1084" t="s">
        <v>639</v>
      </c>
      <c r="C95" s="1085"/>
      <c r="D95" s="505"/>
      <c r="E95" s="505">
        <f>'[3]Část 3b'!D95</f>
        <v>0</v>
      </c>
      <c r="F95" s="505">
        <f>'[3]Část 3b'!E95</f>
        <v>0</v>
      </c>
      <c r="G95" s="505">
        <f>'[3]Část 3b'!F95</f>
        <v>0</v>
      </c>
      <c r="H95" s="148"/>
      <c r="I95" s="140"/>
    </row>
    <row r="96" spans="1:9" ht="30" customHeight="1">
      <c r="A96" s="141">
        <v>55</v>
      </c>
      <c r="B96" s="1045" t="s">
        <v>1252</v>
      </c>
      <c r="C96" s="1047"/>
      <c r="D96" s="505"/>
      <c r="E96" s="505">
        <f>'[3]Část 3b'!D96</f>
        <v>0</v>
      </c>
      <c r="F96" s="505">
        <f>'[3]Část 3b'!E96</f>
        <v>0</v>
      </c>
      <c r="G96" s="505">
        <f>'[3]Část 3b'!F96</f>
        <v>0</v>
      </c>
      <c r="H96" s="148" t="s">
        <v>462</v>
      </c>
      <c r="I96" s="140"/>
    </row>
    <row r="97" spans="1:9" ht="45" customHeight="1">
      <c r="A97" s="141">
        <v>56</v>
      </c>
      <c r="B97" s="1045" t="s">
        <v>640</v>
      </c>
      <c r="C97" s="1047"/>
      <c r="D97" s="505"/>
      <c r="E97" s="505">
        <f>'[3]Část 3b'!D97</f>
        <v>0</v>
      </c>
      <c r="F97" s="505">
        <f>'[3]Část 3b'!E97</f>
        <v>0</v>
      </c>
      <c r="G97" s="505">
        <f>'[3]Část 3b'!F97</f>
        <v>0</v>
      </c>
      <c r="H97" s="148"/>
      <c r="I97" s="140"/>
    </row>
    <row r="98" spans="1:9" ht="45" customHeight="1">
      <c r="A98" s="149" t="s">
        <v>602</v>
      </c>
      <c r="B98" s="1045" t="s">
        <v>641</v>
      </c>
      <c r="C98" s="1047"/>
      <c r="D98" s="505"/>
      <c r="E98" s="505">
        <f>'[3]Část 3b'!D98</f>
        <v>0</v>
      </c>
      <c r="F98" s="505">
        <f>'[3]Část 3b'!E98</f>
        <v>0</v>
      </c>
      <c r="G98" s="505">
        <f>'[3]Část 3b'!F98</f>
        <v>0</v>
      </c>
      <c r="H98" s="148" t="s">
        <v>628</v>
      </c>
      <c r="I98" s="140"/>
    </row>
    <row r="99" spans="1:9" ht="30" customHeight="1">
      <c r="A99" s="149"/>
      <c r="B99" s="1084" t="s">
        <v>629</v>
      </c>
      <c r="C99" s="1085"/>
      <c r="D99" s="505"/>
      <c r="E99" s="505">
        <f>'[3]Část 3b'!D99</f>
        <v>0</v>
      </c>
      <c r="F99" s="505">
        <f>'[3]Část 3b'!E99</f>
        <v>0</v>
      </c>
      <c r="G99" s="505">
        <f>'[3]Část 3b'!F99</f>
        <v>0</v>
      </c>
      <c r="H99" s="148"/>
      <c r="I99" s="140"/>
    </row>
    <row r="100" spans="1:9" ht="45" customHeight="1">
      <c r="A100" s="149" t="s">
        <v>603</v>
      </c>
      <c r="B100" s="1045" t="s">
        <v>642</v>
      </c>
      <c r="C100" s="1047"/>
      <c r="D100" s="505"/>
      <c r="E100" s="505">
        <f>'[3]Část 3b'!D100</f>
        <v>0</v>
      </c>
      <c r="F100" s="505">
        <f>'[3]Část 3b'!E100</f>
        <v>0</v>
      </c>
      <c r="G100" s="505">
        <f>'[3]Část 3b'!F100</f>
        <v>0</v>
      </c>
      <c r="H100" s="148" t="s">
        <v>643</v>
      </c>
      <c r="I100" s="140"/>
    </row>
    <row r="101" spans="1:9" ht="30" customHeight="1">
      <c r="A101" s="149"/>
      <c r="B101" s="1084" t="s">
        <v>644</v>
      </c>
      <c r="C101" s="1085"/>
      <c r="D101" s="505"/>
      <c r="E101" s="505">
        <f>'[3]Část 3b'!D101</f>
        <v>0</v>
      </c>
      <c r="F101" s="505">
        <f>'[3]Část 3b'!E101</f>
        <v>0</v>
      </c>
      <c r="G101" s="505">
        <f>'[3]Část 3b'!F101</f>
        <v>0</v>
      </c>
      <c r="H101" s="148"/>
      <c r="I101" s="140"/>
    </row>
    <row r="102" spans="1:9" ht="30" customHeight="1">
      <c r="A102" s="149" t="s">
        <v>604</v>
      </c>
      <c r="B102" s="1075" t="s">
        <v>645</v>
      </c>
      <c r="C102" s="1076"/>
      <c r="D102" s="505"/>
      <c r="E102" s="505">
        <f>'[3]Část 3b'!D102</f>
        <v>0</v>
      </c>
      <c r="F102" s="505">
        <f>'[3]Část 3b'!E102</f>
        <v>0</v>
      </c>
      <c r="G102" s="505">
        <f>'[3]Část 3b'!F102</f>
        <v>0</v>
      </c>
      <c r="H102" s="131" t="s">
        <v>634</v>
      </c>
      <c r="I102" s="140"/>
    </row>
    <row r="103" spans="1:9">
      <c r="A103" s="132"/>
      <c r="B103" s="1081" t="s">
        <v>635</v>
      </c>
      <c r="C103" s="1082"/>
      <c r="D103" s="505"/>
      <c r="E103" s="505">
        <f>'[3]Část 3b'!D103</f>
        <v>0</v>
      </c>
      <c r="F103" s="505">
        <f>'[3]Část 3b'!E103</f>
        <v>0</v>
      </c>
      <c r="G103" s="505">
        <f>'[3]Část 3b'!F103</f>
        <v>0</v>
      </c>
      <c r="H103" s="153" t="s">
        <v>618</v>
      </c>
      <c r="I103" s="140"/>
    </row>
    <row r="104" spans="1:9">
      <c r="A104" s="132"/>
      <c r="B104" s="1081" t="s">
        <v>636</v>
      </c>
      <c r="C104" s="1082"/>
      <c r="D104" s="505"/>
      <c r="E104" s="505">
        <f>'[3]Část 3b'!D104</f>
        <v>0</v>
      </c>
      <c r="F104" s="505">
        <f>'[3]Část 3b'!E104</f>
        <v>0</v>
      </c>
      <c r="G104" s="505">
        <f>'[3]Část 3b'!F104</f>
        <v>0</v>
      </c>
      <c r="H104" s="131" t="s">
        <v>619</v>
      </c>
      <c r="I104" s="140"/>
    </row>
    <row r="105" spans="1:9" ht="15" customHeight="1">
      <c r="A105" s="132"/>
      <c r="B105" s="1081" t="s">
        <v>624</v>
      </c>
      <c r="C105" s="1082"/>
      <c r="D105" s="505"/>
      <c r="E105" s="505">
        <f>'[3]Část 3b'!D105</f>
        <v>0</v>
      </c>
      <c r="F105" s="505">
        <f>'[3]Část 3b'!E105</f>
        <v>0</v>
      </c>
      <c r="G105" s="505">
        <f>'[3]Část 3b'!F105</f>
        <v>0</v>
      </c>
      <c r="H105" s="131" t="s">
        <v>623</v>
      </c>
      <c r="I105" s="140"/>
    </row>
    <row r="106" spans="1:9">
      <c r="A106" s="461">
        <v>57</v>
      </c>
      <c r="B106" s="1073" t="s">
        <v>463</v>
      </c>
      <c r="C106" s="1074"/>
      <c r="D106" s="511">
        <f>SUM(D91:D93,D96:D98,D100,D102)</f>
        <v>0</v>
      </c>
      <c r="E106" s="511">
        <f>'[3]Část 3b'!D106</f>
        <v>0</v>
      </c>
      <c r="F106" s="511">
        <f>'[3]Část 3b'!E106</f>
        <v>0</v>
      </c>
      <c r="G106" s="511">
        <f>'[3]Část 3b'!F106</f>
        <v>0</v>
      </c>
      <c r="H106" s="131" t="s">
        <v>464</v>
      </c>
      <c r="I106" s="480"/>
    </row>
    <row r="107" spans="1:9">
      <c r="A107" s="461">
        <v>58</v>
      </c>
      <c r="B107" s="1073" t="s">
        <v>465</v>
      </c>
      <c r="C107" s="1074"/>
      <c r="D107" s="511">
        <f>D106+D89</f>
        <v>0</v>
      </c>
      <c r="E107" s="511">
        <f>'[3]Část 3b'!D107</f>
        <v>0</v>
      </c>
      <c r="F107" s="511">
        <f>'[3]Část 3b'!E107</f>
        <v>0</v>
      </c>
      <c r="G107" s="511">
        <f>'[3]Část 3b'!F107</f>
        <v>0</v>
      </c>
      <c r="H107" s="131" t="s">
        <v>466</v>
      </c>
      <c r="I107" s="480"/>
    </row>
    <row r="108" spans="1:9">
      <c r="A108" s="461">
        <v>59</v>
      </c>
      <c r="B108" s="1073" t="s">
        <v>467</v>
      </c>
      <c r="C108" s="1074"/>
      <c r="D108" s="511">
        <f>D107+D82</f>
        <v>5223844892.8379993</v>
      </c>
      <c r="E108" s="511">
        <f>'[3]Část 3b'!D108</f>
        <v>5369174990.3669996</v>
      </c>
      <c r="F108" s="511">
        <f>'[3]Část 3b'!E108</f>
        <v>5222669537.6720009</v>
      </c>
      <c r="G108" s="511">
        <f>'[3]Část 3b'!F108</f>
        <v>5092178007.6400003</v>
      </c>
      <c r="H108" s="131" t="s">
        <v>468</v>
      </c>
      <c r="I108" s="480"/>
    </row>
    <row r="109" spans="1:9" ht="45" customHeight="1">
      <c r="A109" s="132" t="s">
        <v>605</v>
      </c>
      <c r="B109" s="1075" t="s">
        <v>646</v>
      </c>
      <c r="C109" s="1076"/>
      <c r="D109" s="505"/>
      <c r="E109" s="505">
        <f>'[3]Část 3b'!D109</f>
        <v>0</v>
      </c>
      <c r="F109" s="505">
        <f>'[3]Část 3b'!E109</f>
        <v>0</v>
      </c>
      <c r="G109" s="505">
        <f>'[3]Část 3b'!F109</f>
        <v>0</v>
      </c>
      <c r="H109" s="131"/>
      <c r="I109" s="140"/>
    </row>
    <row r="110" spans="1:9" ht="38.25">
      <c r="A110" s="132"/>
      <c r="B110" s="1081" t="s">
        <v>647</v>
      </c>
      <c r="C110" s="1082"/>
      <c r="D110" s="505"/>
      <c r="E110" s="505">
        <f>'[3]Část 3b'!D110</f>
        <v>0</v>
      </c>
      <c r="F110" s="505">
        <f>'[3]Část 3b'!E110</f>
        <v>0</v>
      </c>
      <c r="G110" s="505">
        <f>'[3]Část 3b'!F110</f>
        <v>0</v>
      </c>
      <c r="H110" s="131" t="s">
        <v>648</v>
      </c>
      <c r="I110" s="140"/>
    </row>
    <row r="111" spans="1:9" ht="38.25">
      <c r="A111" s="132"/>
      <c r="B111" s="1081" t="s">
        <v>649</v>
      </c>
      <c r="C111" s="1082"/>
      <c r="D111" s="505"/>
      <c r="E111" s="505">
        <f>'[3]Část 3b'!D111</f>
        <v>0</v>
      </c>
      <c r="F111" s="505">
        <f>'[3]Část 3b'!E111</f>
        <v>0</v>
      </c>
      <c r="G111" s="505">
        <f>'[3]Část 3b'!F111</f>
        <v>0</v>
      </c>
      <c r="H111" s="131" t="s">
        <v>650</v>
      </c>
      <c r="I111" s="140"/>
    </row>
    <row r="112" spans="1:9" ht="38.25">
      <c r="A112" s="132"/>
      <c r="B112" s="1075" t="s">
        <v>651</v>
      </c>
      <c r="C112" s="1076"/>
      <c r="D112" s="505"/>
      <c r="E112" s="505">
        <f>'[3]Část 3b'!D112</f>
        <v>0</v>
      </c>
      <c r="F112" s="505">
        <f>'[3]Část 3b'!E112</f>
        <v>0</v>
      </c>
      <c r="G112" s="505">
        <f>'[3]Část 3b'!F112</f>
        <v>0</v>
      </c>
      <c r="H112" s="131" t="s">
        <v>652</v>
      </c>
      <c r="I112" s="140"/>
    </row>
    <row r="113" spans="1:9">
      <c r="A113" s="461">
        <v>60</v>
      </c>
      <c r="B113" s="1073" t="s">
        <v>469</v>
      </c>
      <c r="C113" s="1074"/>
      <c r="D113" s="511">
        <f>SUM(D109,D112)</f>
        <v>0</v>
      </c>
      <c r="E113" s="511">
        <f>'[3]Část 3b'!D113</f>
        <v>0</v>
      </c>
      <c r="F113" s="511">
        <f>'[3]Část 3b'!E113</f>
        <v>0</v>
      </c>
      <c r="G113" s="511">
        <f>'[3]Část 3b'!F113</f>
        <v>0</v>
      </c>
      <c r="H113" s="131"/>
      <c r="I113" s="480"/>
    </row>
    <row r="114" spans="1:9">
      <c r="A114" s="1120" t="s">
        <v>470</v>
      </c>
      <c r="B114" s="1121"/>
      <c r="C114" s="1121"/>
      <c r="D114" s="1121"/>
      <c r="E114" s="1121"/>
      <c r="F114" s="1121"/>
      <c r="G114" s="1121"/>
      <c r="H114" s="1121"/>
      <c r="I114" s="1122"/>
    </row>
    <row r="115" spans="1:9">
      <c r="A115" s="461">
        <v>61</v>
      </c>
      <c r="B115" s="1073" t="s">
        <v>653</v>
      </c>
      <c r="C115" s="1074"/>
      <c r="D115" s="512">
        <f>'[2]3'!$C$5</f>
        <v>24.260982791896812</v>
      </c>
      <c r="E115" s="516">
        <f>'[3]Část 3b'!D115</f>
        <v>41.684491309810326</v>
      </c>
      <c r="F115" s="516">
        <f>'[3]Část 3b'!E115</f>
        <v>41.092851939957598</v>
      </c>
      <c r="G115" s="516">
        <f>'[3]Část 3b'!F115</f>
        <v>40.524273203524452</v>
      </c>
      <c r="H115" s="131" t="s">
        <v>472</v>
      </c>
      <c r="I115" s="480"/>
    </row>
    <row r="116" spans="1:9">
      <c r="A116" s="461">
        <v>62</v>
      </c>
      <c r="B116" s="1073" t="s">
        <v>654</v>
      </c>
      <c r="C116" s="1074"/>
      <c r="D116" s="512">
        <f>'[2]3'!$C$7</f>
        <v>24.260982791896812</v>
      </c>
      <c r="E116" s="516">
        <f>'[3]Část 3b'!D116</f>
        <v>41.684491309810326</v>
      </c>
      <c r="F116" s="516">
        <f>'[3]Část 3b'!E116</f>
        <v>41.092851939957598</v>
      </c>
      <c r="G116" s="516">
        <f>'[3]Část 3b'!F116</f>
        <v>40.524273203524452</v>
      </c>
      <c r="H116" s="131" t="s">
        <v>474</v>
      </c>
      <c r="I116" s="480"/>
    </row>
    <row r="117" spans="1:9">
      <c r="A117" s="461">
        <v>63</v>
      </c>
      <c r="B117" s="1073" t="s">
        <v>655</v>
      </c>
      <c r="C117" s="1074"/>
      <c r="D117" s="512">
        <f>'[2]3'!$C$9</f>
        <v>24.260982791896812</v>
      </c>
      <c r="E117" s="516">
        <f>'[3]Část 3b'!D117</f>
        <v>41.684491309810326</v>
      </c>
      <c r="F117" s="516">
        <f>'[3]Část 3b'!E117</f>
        <v>41.092851939957598</v>
      </c>
      <c r="G117" s="516">
        <f>'[3]Část 3b'!F117</f>
        <v>40.524273203524452</v>
      </c>
      <c r="H117" s="131" t="s">
        <v>476</v>
      </c>
      <c r="I117" s="480"/>
    </row>
    <row r="118" spans="1:9" ht="60" customHeight="1">
      <c r="A118" s="461">
        <v>64</v>
      </c>
      <c r="B118" s="1073" t="s">
        <v>477</v>
      </c>
      <c r="C118" s="1074"/>
      <c r="D118" s="512">
        <f>4.5+D119+D120+D121+D122</f>
        <v>7</v>
      </c>
      <c r="E118" s="516">
        <f>'[3]Část 3b'!D118</f>
        <v>7</v>
      </c>
      <c r="F118" s="516">
        <f>'[3]Část 3b'!E118</f>
        <v>7</v>
      </c>
      <c r="G118" s="516">
        <f>'[3]Část 3b'!F118</f>
        <v>7</v>
      </c>
      <c r="H118" s="131" t="s">
        <v>478</v>
      </c>
      <c r="I118" s="480"/>
    </row>
    <row r="119" spans="1:9">
      <c r="A119" s="461">
        <v>65</v>
      </c>
      <c r="B119" s="1077" t="s">
        <v>479</v>
      </c>
      <c r="C119" s="1078"/>
      <c r="D119" s="512">
        <v>2.5</v>
      </c>
      <c r="E119" s="516">
        <f>'[3]Část 3b'!D119</f>
        <v>2.5</v>
      </c>
      <c r="F119" s="516">
        <f>'[3]Část 3b'!E119</f>
        <v>2.5</v>
      </c>
      <c r="G119" s="516">
        <f>'[3]Část 3b'!F119</f>
        <v>2.5</v>
      </c>
      <c r="H119" s="131"/>
      <c r="I119" s="480"/>
    </row>
    <row r="120" spans="1:9">
      <c r="A120" s="461">
        <v>66</v>
      </c>
      <c r="B120" s="1077" t="s">
        <v>480</v>
      </c>
      <c r="C120" s="1078"/>
      <c r="D120" s="512">
        <f>'[2]6'!$C$11</f>
        <v>0</v>
      </c>
      <c r="E120" s="516">
        <f>'[3]Část 3b'!D120</f>
        <v>0</v>
      </c>
      <c r="F120" s="516">
        <f>'[3]Část 3b'!E120</f>
        <v>0</v>
      </c>
      <c r="G120" s="516">
        <f>'[3]Část 3b'!F120</f>
        <v>0</v>
      </c>
      <c r="H120" s="131"/>
      <c r="I120" s="480"/>
    </row>
    <row r="121" spans="1:9">
      <c r="A121" s="461">
        <v>67</v>
      </c>
      <c r="B121" s="1077" t="s">
        <v>481</v>
      </c>
      <c r="C121" s="1078"/>
      <c r="D121" s="512">
        <f>'[2]6'!$C$12</f>
        <v>0</v>
      </c>
      <c r="E121" s="516">
        <f>'[3]Část 3b'!D121</f>
        <v>0</v>
      </c>
      <c r="F121" s="516">
        <f>'[3]Část 3b'!E121</f>
        <v>0</v>
      </c>
      <c r="G121" s="516">
        <f>'[3]Část 3b'!F121</f>
        <v>0</v>
      </c>
      <c r="H121" s="131"/>
      <c r="I121" s="480"/>
    </row>
    <row r="122" spans="1:9">
      <c r="A122" s="132" t="s">
        <v>347</v>
      </c>
      <c r="B122" s="1077" t="s">
        <v>482</v>
      </c>
      <c r="C122" s="1078"/>
      <c r="D122" s="512">
        <f>'[2]6'!$C$14+'[2]6'!$C$15</f>
        <v>0</v>
      </c>
      <c r="E122" s="516">
        <f>'[3]Část 3b'!D122</f>
        <v>0</v>
      </c>
      <c r="F122" s="516">
        <f>'[3]Část 3b'!E122</f>
        <v>0</v>
      </c>
      <c r="G122" s="516">
        <f>'[3]Část 3b'!F122</f>
        <v>0</v>
      </c>
      <c r="H122" s="131"/>
      <c r="I122" s="480"/>
    </row>
    <row r="123" spans="1:9" ht="25.5">
      <c r="A123" s="461">
        <v>68</v>
      </c>
      <c r="B123" s="1073" t="s">
        <v>483</v>
      </c>
      <c r="C123" s="1074"/>
      <c r="D123" s="512">
        <f>D115-4.5</f>
        <v>19.760982791896812</v>
      </c>
      <c r="E123" s="516">
        <f>'[3]Část 3b'!D123</f>
        <v>37.184491309810326</v>
      </c>
      <c r="F123" s="516">
        <f>'[3]Část 3b'!E123</f>
        <v>36.592851939957598</v>
      </c>
      <c r="G123" s="516">
        <f>'[3]Část 3b'!F123</f>
        <v>36.024273203524452</v>
      </c>
      <c r="H123" s="131" t="s">
        <v>484</v>
      </c>
      <c r="I123" s="480"/>
    </row>
    <row r="124" spans="1:9" ht="15" customHeight="1">
      <c r="A124" s="461">
        <v>69</v>
      </c>
      <c r="B124" s="1073" t="s">
        <v>485</v>
      </c>
      <c r="C124" s="1074"/>
      <c r="D124" s="511"/>
      <c r="E124" s="516">
        <f>'[3]Část 3b'!D124</f>
        <v>0</v>
      </c>
      <c r="F124" s="516">
        <f>'[3]Část 3b'!E124</f>
        <v>0</v>
      </c>
      <c r="G124" s="516">
        <f>'[3]Část 3b'!F124</f>
        <v>0</v>
      </c>
      <c r="H124" s="131"/>
      <c r="I124" s="482"/>
    </row>
    <row r="125" spans="1:9" ht="15" customHeight="1">
      <c r="A125" s="461">
        <v>70</v>
      </c>
      <c r="B125" s="1073" t="s">
        <v>485</v>
      </c>
      <c r="C125" s="1074"/>
      <c r="D125" s="511"/>
      <c r="E125" s="516">
        <f>'[3]Část 3b'!D125</f>
        <v>0</v>
      </c>
      <c r="F125" s="516">
        <f>'[3]Část 3b'!E125</f>
        <v>0</v>
      </c>
      <c r="G125" s="516">
        <f>'[3]Část 3b'!F125</f>
        <v>0</v>
      </c>
      <c r="H125" s="131"/>
      <c r="I125" s="482"/>
    </row>
    <row r="126" spans="1:9" ht="15" customHeight="1">
      <c r="A126" s="461">
        <v>71</v>
      </c>
      <c r="B126" s="1073" t="s">
        <v>485</v>
      </c>
      <c r="C126" s="1074"/>
      <c r="D126" s="511"/>
      <c r="E126" s="516">
        <f>'[3]Část 3b'!D126</f>
        <v>0</v>
      </c>
      <c r="F126" s="516">
        <f>'[3]Část 3b'!E126</f>
        <v>0</v>
      </c>
      <c r="G126" s="516">
        <f>'[3]Část 3b'!F126</f>
        <v>0</v>
      </c>
      <c r="H126" s="131"/>
      <c r="I126" s="482"/>
    </row>
    <row r="127" spans="1:9">
      <c r="A127" s="1120" t="s">
        <v>487</v>
      </c>
      <c r="B127" s="1121"/>
      <c r="C127" s="1121"/>
      <c r="D127" s="1121"/>
      <c r="E127" s="1121"/>
      <c r="F127" s="1121"/>
      <c r="G127" s="1121"/>
      <c r="H127" s="1121"/>
      <c r="I127" s="1122"/>
    </row>
    <row r="128" spans="1:9" ht="51">
      <c r="A128" s="461">
        <v>72</v>
      </c>
      <c r="B128" s="1075" t="s">
        <v>656</v>
      </c>
      <c r="C128" s="1076"/>
      <c r="D128" s="505"/>
      <c r="E128" s="505">
        <f>'[3]Část 3b'!D128</f>
        <v>0</v>
      </c>
      <c r="F128" s="505">
        <f>'[3]Část 3b'!E128</f>
        <v>0</v>
      </c>
      <c r="G128" s="505">
        <f>'[3]Část 3b'!F128</f>
        <v>0</v>
      </c>
      <c r="H128" s="131" t="s">
        <v>1002</v>
      </c>
      <c r="I128" s="150"/>
    </row>
    <row r="129" spans="1:9" ht="25.5" customHeight="1">
      <c r="A129" s="461">
        <v>73</v>
      </c>
      <c r="B129" s="1075" t="s">
        <v>490</v>
      </c>
      <c r="C129" s="1076"/>
      <c r="D129" s="505"/>
      <c r="E129" s="505">
        <f>'[3]Část 3b'!D129</f>
        <v>0</v>
      </c>
      <c r="F129" s="505">
        <f>'[3]Část 3b'!E129</f>
        <v>0</v>
      </c>
      <c r="G129" s="505">
        <f>'[3]Část 3b'!F129</f>
        <v>0</v>
      </c>
      <c r="H129" s="131" t="s">
        <v>491</v>
      </c>
      <c r="I129" s="150"/>
    </row>
    <row r="130" spans="1:9">
      <c r="A130" s="461">
        <v>74</v>
      </c>
      <c r="B130" s="1075" t="s">
        <v>371</v>
      </c>
      <c r="C130" s="1076"/>
      <c r="D130" s="505"/>
      <c r="E130" s="505">
        <f>'[3]Část 3b'!D130</f>
        <v>0</v>
      </c>
      <c r="F130" s="505">
        <f>'[3]Část 3b'!E130</f>
        <v>0</v>
      </c>
      <c r="G130" s="505">
        <f>'[3]Část 3b'!F130</f>
        <v>0</v>
      </c>
      <c r="H130" s="131"/>
      <c r="I130" s="150"/>
    </row>
    <row r="131" spans="1:9" ht="30" customHeight="1">
      <c r="A131" s="461">
        <v>75</v>
      </c>
      <c r="B131" s="1075" t="s">
        <v>399</v>
      </c>
      <c r="C131" s="1076"/>
      <c r="D131" s="505"/>
      <c r="E131" s="505">
        <f>'[3]Část 3b'!D131</f>
        <v>0</v>
      </c>
      <c r="F131" s="505">
        <f>'[3]Část 3b'!E131</f>
        <v>0</v>
      </c>
      <c r="G131" s="505">
        <f>'[3]Část 3b'!F131</f>
        <v>0</v>
      </c>
      <c r="H131" s="131" t="s">
        <v>493</v>
      </c>
      <c r="I131" s="150"/>
    </row>
    <row r="132" spans="1:9">
      <c r="A132" s="1120" t="s">
        <v>494</v>
      </c>
      <c r="B132" s="1121"/>
      <c r="C132" s="1121"/>
      <c r="D132" s="1121"/>
      <c r="E132" s="1121"/>
      <c r="F132" s="1121"/>
      <c r="G132" s="1121"/>
      <c r="H132" s="1121"/>
      <c r="I132" s="1122"/>
    </row>
    <row r="133" spans="1:9" ht="30" customHeight="1">
      <c r="A133" s="461">
        <v>76</v>
      </c>
      <c r="B133" s="1075" t="s">
        <v>495</v>
      </c>
      <c r="C133" s="1076"/>
      <c r="D133" s="505"/>
      <c r="E133" s="505">
        <f>'[3]Část 3b'!D133</f>
        <v>0</v>
      </c>
      <c r="F133" s="505">
        <f>'[3]Část 3b'!E133</f>
        <v>0</v>
      </c>
      <c r="G133" s="505">
        <f>'[3]Část 3b'!F133</f>
        <v>0</v>
      </c>
      <c r="H133" s="131" t="s">
        <v>496</v>
      </c>
      <c r="I133" s="150"/>
    </row>
    <row r="134" spans="1:9">
      <c r="A134" s="461">
        <v>77</v>
      </c>
      <c r="B134" s="1075" t="s">
        <v>497</v>
      </c>
      <c r="C134" s="1076"/>
      <c r="D134" s="505"/>
      <c r="E134" s="505">
        <f>'[3]Část 3b'!D134</f>
        <v>0</v>
      </c>
      <c r="F134" s="505">
        <f>'[3]Část 3b'!E134</f>
        <v>0</v>
      </c>
      <c r="G134" s="505">
        <f>'[3]Část 3b'!F134</f>
        <v>0</v>
      </c>
      <c r="H134" s="131" t="s">
        <v>496</v>
      </c>
      <c r="I134" s="150"/>
    </row>
    <row r="135" spans="1:9" ht="30" customHeight="1">
      <c r="A135" s="461">
        <v>78</v>
      </c>
      <c r="B135" s="1075" t="s">
        <v>498</v>
      </c>
      <c r="C135" s="1076"/>
      <c r="D135" s="505"/>
      <c r="E135" s="505">
        <f>'[3]Část 3b'!D135</f>
        <v>0</v>
      </c>
      <c r="F135" s="505">
        <f>'[3]Část 3b'!E135</f>
        <v>0</v>
      </c>
      <c r="G135" s="505">
        <f>'[3]Část 3b'!F135</f>
        <v>0</v>
      </c>
      <c r="H135" s="131" t="s">
        <v>496</v>
      </c>
      <c r="I135" s="150"/>
    </row>
    <row r="136" spans="1:9">
      <c r="A136" s="461">
        <v>79</v>
      </c>
      <c r="B136" s="1075" t="s">
        <v>499</v>
      </c>
      <c r="C136" s="1076"/>
      <c r="D136" s="505"/>
      <c r="E136" s="505">
        <f>'[3]Část 3b'!D136</f>
        <v>0</v>
      </c>
      <c r="F136" s="505">
        <f>'[3]Část 3b'!E136</f>
        <v>0</v>
      </c>
      <c r="G136" s="505">
        <f>'[3]Část 3b'!F136</f>
        <v>0</v>
      </c>
      <c r="H136" s="131" t="s">
        <v>496</v>
      </c>
      <c r="I136" s="150"/>
    </row>
    <row r="137" spans="1:9">
      <c r="A137" s="1120" t="s">
        <v>500</v>
      </c>
      <c r="B137" s="1121"/>
      <c r="C137" s="1121"/>
      <c r="D137" s="1121"/>
      <c r="E137" s="1121"/>
      <c r="F137" s="1121"/>
      <c r="G137" s="1121"/>
      <c r="H137" s="1121"/>
      <c r="I137" s="1122"/>
    </row>
    <row r="138" spans="1:9" ht="30" customHeight="1">
      <c r="A138" s="461">
        <v>80</v>
      </c>
      <c r="B138" s="1075" t="s">
        <v>501</v>
      </c>
      <c r="C138" s="1076"/>
      <c r="D138" s="505"/>
      <c r="E138" s="505">
        <f>'[3]Část 3b'!D138</f>
        <v>0</v>
      </c>
      <c r="F138" s="505">
        <f>'[3]Část 3b'!E138</f>
        <v>0</v>
      </c>
      <c r="G138" s="505">
        <f>'[3]Část 3b'!F138</f>
        <v>0</v>
      </c>
      <c r="H138" s="131" t="s">
        <v>1003</v>
      </c>
      <c r="I138" s="150"/>
    </row>
    <row r="139" spans="1:9" ht="30" customHeight="1">
      <c r="A139" s="461">
        <v>81</v>
      </c>
      <c r="B139" s="1075" t="s">
        <v>503</v>
      </c>
      <c r="C139" s="1076"/>
      <c r="D139" s="505"/>
      <c r="E139" s="505">
        <f>'[3]Část 3b'!D139</f>
        <v>0</v>
      </c>
      <c r="F139" s="505">
        <f>'[3]Část 3b'!E139</f>
        <v>0</v>
      </c>
      <c r="G139" s="505">
        <f>'[3]Část 3b'!F139</f>
        <v>0</v>
      </c>
      <c r="H139" s="131" t="s">
        <v>502</v>
      </c>
      <c r="I139" s="150"/>
    </row>
    <row r="140" spans="1:9" ht="30" customHeight="1">
      <c r="A140" s="461">
        <v>82</v>
      </c>
      <c r="B140" s="1075" t="s">
        <v>504</v>
      </c>
      <c r="C140" s="1076"/>
      <c r="D140" s="505"/>
      <c r="E140" s="505">
        <f>'[3]Část 3b'!D140</f>
        <v>0</v>
      </c>
      <c r="F140" s="505">
        <f>'[3]Část 3b'!E140</f>
        <v>0</v>
      </c>
      <c r="G140" s="505">
        <f>'[3]Část 3b'!F140</f>
        <v>0</v>
      </c>
      <c r="H140" s="131" t="s">
        <v>505</v>
      </c>
      <c r="I140" s="150"/>
    </row>
    <row r="141" spans="1:9" ht="30" customHeight="1">
      <c r="A141" s="461">
        <v>83</v>
      </c>
      <c r="B141" s="1075" t="s">
        <v>506</v>
      </c>
      <c r="C141" s="1076"/>
      <c r="D141" s="505"/>
      <c r="E141" s="505">
        <f>'[3]Část 3b'!D141</f>
        <v>0</v>
      </c>
      <c r="F141" s="505">
        <f>'[3]Část 3b'!E141</f>
        <v>0</v>
      </c>
      <c r="G141" s="505">
        <f>'[3]Část 3b'!F141</f>
        <v>0</v>
      </c>
      <c r="H141" s="131" t="s">
        <v>505</v>
      </c>
      <c r="I141" s="150"/>
    </row>
    <row r="142" spans="1:9" ht="30" customHeight="1">
      <c r="A142" s="461">
        <v>84</v>
      </c>
      <c r="B142" s="1075" t="s">
        <v>657</v>
      </c>
      <c r="C142" s="1076"/>
      <c r="D142" s="505"/>
      <c r="E142" s="505">
        <f>'[3]Část 3b'!D142</f>
        <v>0</v>
      </c>
      <c r="F142" s="505">
        <f>'[3]Část 3b'!E142</f>
        <v>0</v>
      </c>
      <c r="G142" s="505">
        <f>'[3]Část 3b'!F142</f>
        <v>0</v>
      </c>
      <c r="H142" s="131" t="s">
        <v>508</v>
      </c>
      <c r="I142" s="150"/>
    </row>
    <row r="143" spans="1:9" ht="30" customHeight="1" thickBot="1">
      <c r="A143" s="462">
        <v>85</v>
      </c>
      <c r="B143" s="1079" t="s">
        <v>509</v>
      </c>
      <c r="C143" s="1080"/>
      <c r="D143" s="505"/>
      <c r="E143" s="505">
        <f>'[3]Část 3b'!D143</f>
        <v>0</v>
      </c>
      <c r="F143" s="505">
        <f>'[3]Část 3b'!E143</f>
        <v>0</v>
      </c>
      <c r="G143" s="505">
        <f>'[3]Část 3b'!F143</f>
        <v>0</v>
      </c>
      <c r="H143" s="134" t="s">
        <v>508</v>
      </c>
      <c r="I143" s="151"/>
    </row>
    <row r="144" spans="1:9" ht="15.75" thickBot="1">
      <c r="A144" s="1123"/>
      <c r="B144" s="1123"/>
      <c r="C144" s="1123"/>
      <c r="D144" s="1123"/>
      <c r="E144" s="1123"/>
      <c r="F144" s="1123"/>
      <c r="G144" s="1123"/>
      <c r="H144" s="1123"/>
      <c r="I144" s="1123"/>
    </row>
    <row r="145" spans="1:9">
      <c r="A145" s="1124" t="s">
        <v>658</v>
      </c>
      <c r="B145" s="1125"/>
      <c r="C145" s="1125"/>
      <c r="D145" s="1125"/>
      <c r="E145" s="1125"/>
      <c r="F145" s="1125"/>
      <c r="G145" s="1125"/>
      <c r="H145" s="1125"/>
      <c r="I145" s="1126"/>
    </row>
    <row r="146" spans="1:9" ht="45" customHeight="1">
      <c r="A146" s="1013" t="s">
        <v>659</v>
      </c>
      <c r="B146" s="1014"/>
      <c r="C146" s="1014"/>
      <c r="D146" s="1014"/>
      <c r="E146" s="1014"/>
      <c r="F146" s="1014"/>
      <c r="G146" s="1014"/>
      <c r="H146" s="1014"/>
      <c r="I146" s="1015"/>
    </row>
    <row r="147" spans="1:9" ht="45" customHeight="1">
      <c r="A147" s="1013" t="s">
        <v>660</v>
      </c>
      <c r="B147" s="1014"/>
      <c r="C147" s="1014"/>
      <c r="D147" s="1014"/>
      <c r="E147" s="1014"/>
      <c r="F147" s="1014"/>
      <c r="G147" s="1014"/>
      <c r="H147" s="1014"/>
      <c r="I147" s="1015"/>
    </row>
    <row r="148" spans="1:9" ht="30" customHeight="1">
      <c r="A148" s="1013" t="s">
        <v>697</v>
      </c>
      <c r="B148" s="1014"/>
      <c r="C148" s="1014"/>
      <c r="D148" s="1014"/>
      <c r="E148" s="1014"/>
      <c r="F148" s="1014"/>
      <c r="G148" s="1014"/>
      <c r="H148" s="1014"/>
      <c r="I148" s="1015"/>
    </row>
    <row r="149" spans="1:9" ht="30" customHeight="1">
      <c r="A149" s="1013" t="s">
        <v>661</v>
      </c>
      <c r="B149" s="1014"/>
      <c r="C149" s="1014"/>
      <c r="D149" s="1014"/>
      <c r="E149" s="1014"/>
      <c r="F149" s="1014"/>
      <c r="G149" s="1014"/>
      <c r="H149" s="1014"/>
      <c r="I149" s="1015"/>
    </row>
    <row r="150" spans="1:9" ht="45" customHeight="1">
      <c r="A150" s="1013" t="s">
        <v>662</v>
      </c>
      <c r="B150" s="1014"/>
      <c r="C150" s="1014"/>
      <c r="D150" s="1014"/>
      <c r="E150" s="1014"/>
      <c r="F150" s="1014"/>
      <c r="G150" s="1014"/>
      <c r="H150" s="1014"/>
      <c r="I150" s="1015"/>
    </row>
    <row r="151" spans="1:9" ht="45" customHeight="1">
      <c r="A151" s="1013" t="s">
        <v>663</v>
      </c>
      <c r="B151" s="1014"/>
      <c r="C151" s="1014"/>
      <c r="D151" s="1014"/>
      <c r="E151" s="1014"/>
      <c r="F151" s="1014"/>
      <c r="G151" s="1014"/>
      <c r="H151" s="1014"/>
      <c r="I151" s="1015"/>
    </row>
    <row r="152" spans="1:9" ht="45" customHeight="1">
      <c r="A152" s="1013" t="s">
        <v>664</v>
      </c>
      <c r="B152" s="1014"/>
      <c r="C152" s="1014"/>
      <c r="D152" s="1014"/>
      <c r="E152" s="1014"/>
      <c r="F152" s="1014"/>
      <c r="G152" s="1014"/>
      <c r="H152" s="1014"/>
      <c r="I152" s="1015"/>
    </row>
    <row r="153" spans="1:9" ht="30" customHeight="1">
      <c r="A153" s="1013" t="s">
        <v>665</v>
      </c>
      <c r="B153" s="1014"/>
      <c r="C153" s="1014"/>
      <c r="D153" s="1014"/>
      <c r="E153" s="1014"/>
      <c r="F153" s="1014"/>
      <c r="G153" s="1014"/>
      <c r="H153" s="1014"/>
      <c r="I153" s="1015"/>
    </row>
    <row r="154" spans="1:9" ht="30" customHeight="1">
      <c r="A154" s="1013" t="s">
        <v>666</v>
      </c>
      <c r="B154" s="1014"/>
      <c r="C154" s="1014"/>
      <c r="D154" s="1014"/>
      <c r="E154" s="1014"/>
      <c r="F154" s="1014"/>
      <c r="G154" s="1014"/>
      <c r="H154" s="1014"/>
      <c r="I154" s="1015"/>
    </row>
    <row r="155" spans="1:9" ht="30" customHeight="1" thickBot="1">
      <c r="A155" s="1016" t="s">
        <v>667</v>
      </c>
      <c r="B155" s="1017"/>
      <c r="C155" s="1017"/>
      <c r="D155" s="1017"/>
      <c r="E155" s="1017"/>
      <c r="F155" s="1017"/>
      <c r="G155" s="1017"/>
      <c r="H155" s="1017"/>
      <c r="I155" s="1018"/>
    </row>
    <row r="156" spans="1:9" ht="15.75" thickBot="1">
      <c r="A156" s="1130"/>
      <c r="B156" s="1130"/>
      <c r="C156" s="1130"/>
      <c r="D156" s="1130"/>
      <c r="E156" s="1130"/>
      <c r="F156" s="1130"/>
      <c r="G156" s="1130"/>
      <c r="H156" s="1130"/>
      <c r="I156" s="1130"/>
    </row>
    <row r="157" spans="1:9" ht="15" customHeight="1">
      <c r="A157" s="1124" t="s">
        <v>510</v>
      </c>
      <c r="B157" s="1125"/>
      <c r="C157" s="1125"/>
      <c r="D157" s="1125"/>
      <c r="E157" s="1125"/>
      <c r="F157" s="1125"/>
      <c r="G157" s="1125"/>
      <c r="H157" s="1125"/>
      <c r="I157" s="1126"/>
    </row>
    <row r="158" spans="1:9" ht="15" customHeight="1">
      <c r="A158" s="1065" t="s">
        <v>511</v>
      </c>
      <c r="B158" s="1037"/>
      <c r="C158" s="1037"/>
      <c r="D158" s="1037"/>
      <c r="E158" s="1037"/>
      <c r="F158" s="1037"/>
      <c r="G158" s="1037"/>
      <c r="H158" s="1037"/>
      <c r="I158" s="1060"/>
    </row>
    <row r="159" spans="1:9" ht="15" customHeight="1">
      <c r="A159" s="141">
        <v>1</v>
      </c>
      <c r="B159" s="1037" t="s">
        <v>1004</v>
      </c>
      <c r="C159" s="1037"/>
      <c r="D159" s="1037"/>
      <c r="E159" s="1037"/>
      <c r="F159" s="1037"/>
      <c r="G159" s="1037"/>
      <c r="H159" s="1037"/>
      <c r="I159" s="1060"/>
    </row>
    <row r="160" spans="1:9" ht="15" customHeight="1">
      <c r="A160" s="141">
        <v>2</v>
      </c>
      <c r="B160" s="1037" t="s">
        <v>512</v>
      </c>
      <c r="C160" s="1037"/>
      <c r="D160" s="1037"/>
      <c r="E160" s="1037"/>
      <c r="F160" s="1037"/>
      <c r="G160" s="1037"/>
      <c r="H160" s="1037"/>
      <c r="I160" s="1060"/>
    </row>
    <row r="161" spans="1:9" ht="15" customHeight="1">
      <c r="A161" s="141">
        <v>3</v>
      </c>
      <c r="B161" s="1037" t="s">
        <v>513</v>
      </c>
      <c r="C161" s="1037"/>
      <c r="D161" s="1037"/>
      <c r="E161" s="1037"/>
      <c r="F161" s="1037"/>
      <c r="G161" s="1037"/>
      <c r="H161" s="1037"/>
      <c r="I161" s="1060"/>
    </row>
    <row r="162" spans="1:9" ht="15" customHeight="1">
      <c r="A162" s="145" t="s">
        <v>343</v>
      </c>
      <c r="B162" s="1037" t="s">
        <v>514</v>
      </c>
      <c r="C162" s="1037"/>
      <c r="D162" s="1037"/>
      <c r="E162" s="1037"/>
      <c r="F162" s="1037"/>
      <c r="G162" s="1037"/>
      <c r="H162" s="1037"/>
      <c r="I162" s="1060"/>
    </row>
    <row r="163" spans="1:9" ht="15" customHeight="1">
      <c r="A163" s="141">
        <v>4</v>
      </c>
      <c r="B163" s="1037" t="s">
        <v>515</v>
      </c>
      <c r="C163" s="1037"/>
      <c r="D163" s="1037"/>
      <c r="E163" s="1037"/>
      <c r="F163" s="1037"/>
      <c r="G163" s="1037"/>
      <c r="H163" s="1037"/>
      <c r="I163" s="1060"/>
    </row>
    <row r="164" spans="1:9" ht="15" customHeight="1">
      <c r="A164" s="141">
        <v>5</v>
      </c>
      <c r="B164" s="1037" t="s">
        <v>516</v>
      </c>
      <c r="C164" s="1037"/>
      <c r="D164" s="1037"/>
      <c r="E164" s="1037"/>
      <c r="F164" s="1037"/>
      <c r="G164" s="1037"/>
      <c r="H164" s="1037"/>
      <c r="I164" s="1060"/>
    </row>
    <row r="165" spans="1:9" ht="15" customHeight="1">
      <c r="A165" s="145" t="s">
        <v>344</v>
      </c>
      <c r="B165" s="1037" t="s">
        <v>517</v>
      </c>
      <c r="C165" s="1037"/>
      <c r="D165" s="1037"/>
      <c r="E165" s="1037"/>
      <c r="F165" s="1037"/>
      <c r="G165" s="1037"/>
      <c r="H165" s="1037"/>
      <c r="I165" s="1060"/>
    </row>
    <row r="166" spans="1:9">
      <c r="A166" s="141">
        <v>6</v>
      </c>
      <c r="B166" s="1037" t="s">
        <v>518</v>
      </c>
      <c r="C166" s="1037"/>
      <c r="D166" s="1037"/>
      <c r="E166" s="1037"/>
      <c r="F166" s="1037"/>
      <c r="G166" s="1037"/>
      <c r="H166" s="1037"/>
      <c r="I166" s="1060"/>
    </row>
    <row r="167" spans="1:9" ht="15" customHeight="1">
      <c r="A167" s="141">
        <v>7</v>
      </c>
      <c r="B167" s="1037" t="s">
        <v>519</v>
      </c>
      <c r="C167" s="1037"/>
      <c r="D167" s="1037"/>
      <c r="E167" s="1037"/>
      <c r="F167" s="1037"/>
      <c r="G167" s="1037"/>
      <c r="H167" s="1037"/>
      <c r="I167" s="1060"/>
    </row>
    <row r="168" spans="1:9" ht="15" customHeight="1">
      <c r="A168" s="141">
        <v>8</v>
      </c>
      <c r="B168" s="1037" t="s">
        <v>520</v>
      </c>
      <c r="C168" s="1037"/>
      <c r="D168" s="1037"/>
      <c r="E168" s="1037"/>
      <c r="F168" s="1037"/>
      <c r="G168" s="1037"/>
      <c r="H168" s="1037"/>
      <c r="I168" s="1060"/>
    </row>
    <row r="169" spans="1:9" ht="15" customHeight="1">
      <c r="A169" s="141">
        <v>9</v>
      </c>
      <c r="B169" s="1037" t="s">
        <v>521</v>
      </c>
      <c r="C169" s="1037"/>
      <c r="D169" s="1037"/>
      <c r="E169" s="1037"/>
      <c r="F169" s="1037"/>
      <c r="G169" s="1037"/>
      <c r="H169" s="1037"/>
      <c r="I169" s="1060"/>
    </row>
    <row r="170" spans="1:9" ht="30" customHeight="1">
      <c r="A170" s="141">
        <v>10</v>
      </c>
      <c r="B170" s="1037" t="s">
        <v>522</v>
      </c>
      <c r="C170" s="1037"/>
      <c r="D170" s="1037"/>
      <c r="E170" s="1037"/>
      <c r="F170" s="1037"/>
      <c r="G170" s="1037"/>
      <c r="H170" s="1037"/>
      <c r="I170" s="1060"/>
    </row>
    <row r="171" spans="1:9" ht="15" customHeight="1">
      <c r="A171" s="141">
        <v>11</v>
      </c>
      <c r="B171" s="1037" t="s">
        <v>523</v>
      </c>
      <c r="C171" s="1037"/>
      <c r="D171" s="1037"/>
      <c r="E171" s="1037"/>
      <c r="F171" s="1037"/>
      <c r="G171" s="1037"/>
      <c r="H171" s="1037"/>
      <c r="I171" s="1060"/>
    </row>
    <row r="172" spans="1:9" ht="15" customHeight="1">
      <c r="A172" s="141">
        <v>12</v>
      </c>
      <c r="B172" s="1037" t="s">
        <v>524</v>
      </c>
      <c r="C172" s="1037"/>
      <c r="D172" s="1037"/>
      <c r="E172" s="1037"/>
      <c r="F172" s="1037"/>
      <c r="G172" s="1037"/>
      <c r="H172" s="1037"/>
      <c r="I172" s="1060"/>
    </row>
    <row r="173" spans="1:9" ht="15" customHeight="1">
      <c r="A173" s="141">
        <v>13</v>
      </c>
      <c r="B173" s="1037" t="s">
        <v>525</v>
      </c>
      <c r="C173" s="1037"/>
      <c r="D173" s="1037"/>
      <c r="E173" s="1037"/>
      <c r="F173" s="1037"/>
      <c r="G173" s="1037"/>
      <c r="H173" s="1037"/>
      <c r="I173" s="1060"/>
    </row>
    <row r="174" spans="1:9" ht="15" customHeight="1">
      <c r="A174" s="141">
        <v>14</v>
      </c>
      <c r="B174" s="1037" t="s">
        <v>526</v>
      </c>
      <c r="C174" s="1037"/>
      <c r="D174" s="1037"/>
      <c r="E174" s="1037"/>
      <c r="F174" s="1037"/>
      <c r="G174" s="1037"/>
      <c r="H174" s="1037"/>
      <c r="I174" s="1060"/>
    </row>
    <row r="175" spans="1:9" ht="15" customHeight="1">
      <c r="A175" s="141">
        <v>15</v>
      </c>
      <c r="B175" s="1037" t="s">
        <v>527</v>
      </c>
      <c r="C175" s="1037"/>
      <c r="D175" s="1037"/>
      <c r="E175" s="1037"/>
      <c r="F175" s="1037"/>
      <c r="G175" s="1037"/>
      <c r="H175" s="1037"/>
      <c r="I175" s="1060"/>
    </row>
    <row r="176" spans="1:9" ht="15" customHeight="1">
      <c r="A176" s="141">
        <v>16</v>
      </c>
      <c r="B176" s="1037" t="s">
        <v>528</v>
      </c>
      <c r="C176" s="1037"/>
      <c r="D176" s="1037"/>
      <c r="E176" s="1037"/>
      <c r="F176" s="1037"/>
      <c r="G176" s="1037"/>
      <c r="H176" s="1037"/>
      <c r="I176" s="1060"/>
    </row>
    <row r="177" spans="1:9" ht="30" customHeight="1">
      <c r="A177" s="141">
        <v>17</v>
      </c>
      <c r="B177" s="1037" t="s">
        <v>529</v>
      </c>
      <c r="C177" s="1037"/>
      <c r="D177" s="1037"/>
      <c r="E177" s="1037"/>
      <c r="F177" s="1037"/>
      <c r="G177" s="1037"/>
      <c r="H177" s="1037"/>
      <c r="I177" s="1060"/>
    </row>
    <row r="178" spans="1:9" ht="30" customHeight="1">
      <c r="A178" s="141">
        <v>18</v>
      </c>
      <c r="B178" s="1037" t="s">
        <v>530</v>
      </c>
      <c r="C178" s="1037"/>
      <c r="D178" s="1037"/>
      <c r="E178" s="1037"/>
      <c r="F178" s="1037"/>
      <c r="G178" s="1037"/>
      <c r="H178" s="1037"/>
      <c r="I178" s="1060"/>
    </row>
    <row r="179" spans="1:9" ht="30" customHeight="1">
      <c r="A179" s="141">
        <v>19</v>
      </c>
      <c r="B179" s="1037" t="s">
        <v>531</v>
      </c>
      <c r="C179" s="1037"/>
      <c r="D179" s="1037"/>
      <c r="E179" s="1037"/>
      <c r="F179" s="1037"/>
      <c r="G179" s="1037"/>
      <c r="H179" s="1037"/>
      <c r="I179" s="1060"/>
    </row>
    <row r="180" spans="1:9" ht="15" customHeight="1">
      <c r="A180" s="141">
        <v>20</v>
      </c>
      <c r="B180" s="1037" t="s">
        <v>521</v>
      </c>
      <c r="C180" s="1037"/>
      <c r="D180" s="1037"/>
      <c r="E180" s="1037"/>
      <c r="F180" s="1037"/>
      <c r="G180" s="1037"/>
      <c r="H180" s="1037"/>
      <c r="I180" s="1060"/>
    </row>
    <row r="181" spans="1:9" ht="15" customHeight="1">
      <c r="A181" s="145" t="s">
        <v>256</v>
      </c>
      <c r="B181" s="1037" t="s">
        <v>532</v>
      </c>
      <c r="C181" s="1037"/>
      <c r="D181" s="1037"/>
      <c r="E181" s="1037"/>
      <c r="F181" s="1037"/>
      <c r="G181" s="1037"/>
      <c r="H181" s="1037"/>
      <c r="I181" s="1060"/>
    </row>
    <row r="182" spans="1:9" ht="15" customHeight="1">
      <c r="A182" s="145" t="s">
        <v>257</v>
      </c>
      <c r="B182" s="1037" t="s">
        <v>533</v>
      </c>
      <c r="C182" s="1037"/>
      <c r="D182" s="1037"/>
      <c r="E182" s="1037"/>
      <c r="F182" s="1037"/>
      <c r="G182" s="1037"/>
      <c r="H182" s="1037"/>
      <c r="I182" s="1060"/>
    </row>
    <row r="183" spans="1:9" ht="15" customHeight="1">
      <c r="A183" s="145" t="s">
        <v>345</v>
      </c>
      <c r="B183" s="1037" t="s">
        <v>534</v>
      </c>
      <c r="C183" s="1037"/>
      <c r="D183" s="1037"/>
      <c r="E183" s="1037"/>
      <c r="F183" s="1037"/>
      <c r="G183" s="1037"/>
      <c r="H183" s="1037"/>
      <c r="I183" s="1060"/>
    </row>
    <row r="184" spans="1:9" ht="15" customHeight="1">
      <c r="A184" s="145" t="s">
        <v>346</v>
      </c>
      <c r="B184" s="1037" t="s">
        <v>535</v>
      </c>
      <c r="C184" s="1037"/>
      <c r="D184" s="1037"/>
      <c r="E184" s="1037"/>
      <c r="F184" s="1037"/>
      <c r="G184" s="1037"/>
      <c r="H184" s="1037"/>
      <c r="I184" s="1060"/>
    </row>
    <row r="185" spans="1:9" ht="30" customHeight="1">
      <c r="A185" s="141">
        <v>21</v>
      </c>
      <c r="B185" s="1037" t="s">
        <v>536</v>
      </c>
      <c r="C185" s="1037"/>
      <c r="D185" s="1037"/>
      <c r="E185" s="1037"/>
      <c r="F185" s="1037"/>
      <c r="G185" s="1037"/>
      <c r="H185" s="1037"/>
      <c r="I185" s="1060"/>
    </row>
    <row r="186" spans="1:9" ht="15" customHeight="1">
      <c r="A186" s="141">
        <v>22</v>
      </c>
      <c r="B186" s="1037" t="s">
        <v>537</v>
      </c>
      <c r="C186" s="1037"/>
      <c r="D186" s="1037"/>
      <c r="E186" s="1037"/>
      <c r="F186" s="1037"/>
      <c r="G186" s="1037"/>
      <c r="H186" s="1037"/>
      <c r="I186" s="1060"/>
    </row>
    <row r="187" spans="1:9" ht="30" customHeight="1">
      <c r="A187" s="141">
        <v>23</v>
      </c>
      <c r="B187" s="1037" t="s">
        <v>538</v>
      </c>
      <c r="C187" s="1037"/>
      <c r="D187" s="1037"/>
      <c r="E187" s="1037"/>
      <c r="F187" s="1037"/>
      <c r="G187" s="1037"/>
      <c r="H187" s="1037"/>
      <c r="I187" s="1060"/>
    </row>
    <row r="188" spans="1:9" ht="15" customHeight="1">
      <c r="A188" s="141">
        <v>24</v>
      </c>
      <c r="B188" s="1037" t="s">
        <v>521</v>
      </c>
      <c r="C188" s="1037"/>
      <c r="D188" s="1037"/>
      <c r="E188" s="1037"/>
      <c r="F188" s="1037"/>
      <c r="G188" s="1037"/>
      <c r="H188" s="1037"/>
      <c r="I188" s="1060"/>
    </row>
    <row r="189" spans="1:9" ht="15" customHeight="1">
      <c r="A189" s="141">
        <v>25</v>
      </c>
      <c r="B189" s="1037" t="s">
        <v>539</v>
      </c>
      <c r="C189" s="1037"/>
      <c r="D189" s="1037"/>
      <c r="E189" s="1037"/>
      <c r="F189" s="1037"/>
      <c r="G189" s="1037"/>
      <c r="H189" s="1037"/>
      <c r="I189" s="1060"/>
    </row>
    <row r="190" spans="1:9" ht="15" customHeight="1">
      <c r="A190" s="145" t="s">
        <v>406</v>
      </c>
      <c r="B190" s="1037" t="s">
        <v>540</v>
      </c>
      <c r="C190" s="1037"/>
      <c r="D190" s="1037"/>
      <c r="E190" s="1037"/>
      <c r="F190" s="1037"/>
      <c r="G190" s="1037"/>
      <c r="H190" s="1037"/>
      <c r="I190" s="1060"/>
    </row>
    <row r="191" spans="1:9" ht="30" customHeight="1">
      <c r="A191" s="145" t="s">
        <v>407</v>
      </c>
      <c r="B191" s="1037" t="s">
        <v>541</v>
      </c>
      <c r="C191" s="1037"/>
      <c r="D191" s="1037"/>
      <c r="E191" s="1037"/>
      <c r="F191" s="1037"/>
      <c r="G191" s="1037"/>
      <c r="H191" s="1037"/>
      <c r="I191" s="1060"/>
    </row>
    <row r="192" spans="1:9" ht="15" customHeight="1">
      <c r="A192" s="141">
        <v>27</v>
      </c>
      <c r="B192" s="1037" t="s">
        <v>542</v>
      </c>
      <c r="C192" s="1037"/>
      <c r="D192" s="1037"/>
      <c r="E192" s="1037"/>
      <c r="F192" s="1037"/>
      <c r="G192" s="1037"/>
      <c r="H192" s="1037"/>
      <c r="I192" s="1060"/>
    </row>
    <row r="193" spans="1:9" ht="15" customHeight="1">
      <c r="A193" s="141">
        <v>28</v>
      </c>
      <c r="B193" s="1037" t="s">
        <v>543</v>
      </c>
      <c r="C193" s="1037"/>
      <c r="D193" s="1037"/>
      <c r="E193" s="1037"/>
      <c r="F193" s="1037"/>
      <c r="G193" s="1037"/>
      <c r="H193" s="1037"/>
      <c r="I193" s="1060"/>
    </row>
    <row r="194" spans="1:9" ht="15" customHeight="1">
      <c r="A194" s="141">
        <v>29</v>
      </c>
      <c r="B194" s="1037" t="s">
        <v>544</v>
      </c>
      <c r="C194" s="1037"/>
      <c r="D194" s="1037"/>
      <c r="E194" s="1037"/>
      <c r="F194" s="1037"/>
      <c r="G194" s="1037"/>
      <c r="H194" s="1037"/>
      <c r="I194" s="1060"/>
    </row>
    <row r="195" spans="1:9" ht="15" customHeight="1">
      <c r="A195" s="141">
        <v>30</v>
      </c>
      <c r="B195" s="1037" t="s">
        <v>545</v>
      </c>
      <c r="C195" s="1037"/>
      <c r="D195" s="1037"/>
      <c r="E195" s="1037"/>
      <c r="F195" s="1037"/>
      <c r="G195" s="1037"/>
      <c r="H195" s="1037"/>
      <c r="I195" s="1060"/>
    </row>
    <row r="196" spans="1:9" ht="15" customHeight="1">
      <c r="A196" s="141">
        <v>31</v>
      </c>
      <c r="B196" s="1037" t="s">
        <v>546</v>
      </c>
      <c r="C196" s="1037"/>
      <c r="D196" s="1037"/>
      <c r="E196" s="1037"/>
      <c r="F196" s="1037"/>
      <c r="G196" s="1037"/>
      <c r="H196" s="1037"/>
      <c r="I196" s="1060"/>
    </row>
    <row r="197" spans="1:9" ht="15" customHeight="1">
      <c r="A197" s="141">
        <v>32</v>
      </c>
      <c r="B197" s="1037" t="s">
        <v>547</v>
      </c>
      <c r="C197" s="1037"/>
      <c r="D197" s="1037"/>
      <c r="E197" s="1037"/>
      <c r="F197" s="1037"/>
      <c r="G197" s="1037"/>
      <c r="H197" s="1037"/>
      <c r="I197" s="1060"/>
    </row>
    <row r="198" spans="1:9" ht="15" customHeight="1">
      <c r="A198" s="146">
        <v>33</v>
      </c>
      <c r="B198" s="1037" t="s">
        <v>548</v>
      </c>
      <c r="C198" s="1037"/>
      <c r="D198" s="1037"/>
      <c r="E198" s="1037"/>
      <c r="F198" s="1037"/>
      <c r="G198" s="1037"/>
      <c r="H198" s="1037"/>
      <c r="I198" s="1060"/>
    </row>
    <row r="199" spans="1:9" ht="15" customHeight="1">
      <c r="A199" s="146">
        <v>34</v>
      </c>
      <c r="B199" s="1037" t="s">
        <v>549</v>
      </c>
      <c r="C199" s="1037"/>
      <c r="D199" s="1037"/>
      <c r="E199" s="1037"/>
      <c r="F199" s="1037"/>
      <c r="G199" s="1037"/>
      <c r="H199" s="1037"/>
      <c r="I199" s="1060"/>
    </row>
    <row r="200" spans="1:9" ht="15" customHeight="1">
      <c r="A200" s="146">
        <v>35</v>
      </c>
      <c r="B200" s="1037" t="s">
        <v>550</v>
      </c>
      <c r="C200" s="1037"/>
      <c r="D200" s="1037"/>
      <c r="E200" s="1037"/>
      <c r="F200" s="1037"/>
      <c r="G200" s="1037"/>
      <c r="H200" s="1037"/>
      <c r="I200" s="1060"/>
    </row>
    <row r="201" spans="1:9" ht="15" customHeight="1">
      <c r="A201" s="147">
        <v>36</v>
      </c>
      <c r="B201" s="1037" t="s">
        <v>551</v>
      </c>
      <c r="C201" s="1037"/>
      <c r="D201" s="1037"/>
      <c r="E201" s="1037"/>
      <c r="F201" s="1037"/>
      <c r="G201" s="1037"/>
      <c r="H201" s="1037"/>
      <c r="I201" s="1060"/>
    </row>
    <row r="202" spans="1:9" ht="15" customHeight="1">
      <c r="A202" s="138">
        <v>37</v>
      </c>
      <c r="B202" s="1037" t="s">
        <v>552</v>
      </c>
      <c r="C202" s="1037"/>
      <c r="D202" s="1037"/>
      <c r="E202" s="1037"/>
      <c r="F202" s="1037"/>
      <c r="G202" s="1037"/>
      <c r="H202" s="1037"/>
      <c r="I202" s="1060"/>
    </row>
    <row r="203" spans="1:9" ht="30" customHeight="1">
      <c r="A203" s="138">
        <v>38</v>
      </c>
      <c r="B203" s="1037" t="s">
        <v>553</v>
      </c>
      <c r="C203" s="1037"/>
      <c r="D203" s="1037"/>
      <c r="E203" s="1037"/>
      <c r="F203" s="1037"/>
      <c r="G203" s="1037"/>
      <c r="H203" s="1037"/>
      <c r="I203" s="1060"/>
    </row>
    <row r="204" spans="1:9" ht="30" customHeight="1">
      <c r="A204" s="138">
        <v>39</v>
      </c>
      <c r="B204" s="1037" t="s">
        <v>554</v>
      </c>
      <c r="C204" s="1037"/>
      <c r="D204" s="1037"/>
      <c r="E204" s="1037"/>
      <c r="F204" s="1037"/>
      <c r="G204" s="1037"/>
      <c r="H204" s="1037"/>
      <c r="I204" s="1060"/>
    </row>
    <row r="205" spans="1:9" ht="30" customHeight="1">
      <c r="A205" s="138">
        <v>40</v>
      </c>
      <c r="B205" s="1037" t="s">
        <v>555</v>
      </c>
      <c r="C205" s="1037"/>
      <c r="D205" s="1037"/>
      <c r="E205" s="1037"/>
      <c r="F205" s="1037"/>
      <c r="G205" s="1037"/>
      <c r="H205" s="1037"/>
      <c r="I205" s="1060"/>
    </row>
    <row r="206" spans="1:9" ht="15" customHeight="1">
      <c r="A206" s="138">
        <v>41</v>
      </c>
      <c r="B206" s="1037" t="s">
        <v>521</v>
      </c>
      <c r="C206" s="1037"/>
      <c r="D206" s="1037"/>
      <c r="E206" s="1037"/>
      <c r="F206" s="1037"/>
      <c r="G206" s="1037"/>
      <c r="H206" s="1037"/>
      <c r="I206" s="1060"/>
    </row>
    <row r="207" spans="1:9" ht="15" customHeight="1">
      <c r="A207" s="138">
        <v>42</v>
      </c>
      <c r="B207" s="1037" t="s">
        <v>556</v>
      </c>
      <c r="C207" s="1037"/>
      <c r="D207" s="1037"/>
      <c r="E207" s="1037"/>
      <c r="F207" s="1037"/>
      <c r="G207" s="1037"/>
      <c r="H207" s="1037"/>
      <c r="I207" s="1060"/>
    </row>
    <row r="208" spans="1:9">
      <c r="A208" s="138">
        <v>43</v>
      </c>
      <c r="B208" s="1037" t="s">
        <v>557</v>
      </c>
      <c r="C208" s="1037"/>
      <c r="D208" s="1037"/>
      <c r="E208" s="1037"/>
      <c r="F208" s="1037"/>
      <c r="G208" s="1037"/>
      <c r="H208" s="1037"/>
      <c r="I208" s="1060"/>
    </row>
    <row r="209" spans="1:9" ht="15" customHeight="1">
      <c r="A209" s="138">
        <v>44</v>
      </c>
      <c r="B209" s="1037" t="s">
        <v>558</v>
      </c>
      <c r="C209" s="1037"/>
      <c r="D209" s="1037"/>
      <c r="E209" s="1037"/>
      <c r="F209" s="1037"/>
      <c r="G209" s="1037"/>
      <c r="H209" s="1037"/>
      <c r="I209" s="1060"/>
    </row>
    <row r="210" spans="1:9" ht="15" customHeight="1">
      <c r="A210" s="138">
        <v>45</v>
      </c>
      <c r="B210" s="1037" t="s">
        <v>559</v>
      </c>
      <c r="C210" s="1037"/>
      <c r="D210" s="1037"/>
      <c r="E210" s="1037"/>
      <c r="F210" s="1037"/>
      <c r="G210" s="1037"/>
      <c r="H210" s="1037"/>
      <c r="I210" s="1060"/>
    </row>
    <row r="211" spans="1:9" ht="15" customHeight="1">
      <c r="A211" s="138">
        <v>46</v>
      </c>
      <c r="B211" s="1037" t="s">
        <v>560</v>
      </c>
      <c r="C211" s="1037"/>
      <c r="D211" s="1037"/>
      <c r="E211" s="1037"/>
      <c r="F211" s="1037"/>
      <c r="G211" s="1037"/>
      <c r="H211" s="1037"/>
      <c r="I211" s="1060"/>
    </row>
    <row r="212" spans="1:9" ht="15" customHeight="1">
      <c r="A212" s="138">
        <v>47</v>
      </c>
      <c r="B212" s="1037" t="s">
        <v>561</v>
      </c>
      <c r="C212" s="1037"/>
      <c r="D212" s="1037"/>
      <c r="E212" s="1037"/>
      <c r="F212" s="1037"/>
      <c r="G212" s="1037"/>
      <c r="H212" s="1037"/>
      <c r="I212" s="1060"/>
    </row>
    <row r="213" spans="1:9" ht="30" customHeight="1">
      <c r="A213" s="138">
        <v>48</v>
      </c>
      <c r="B213" s="1037" t="s">
        <v>562</v>
      </c>
      <c r="C213" s="1037"/>
      <c r="D213" s="1037"/>
      <c r="E213" s="1037"/>
      <c r="F213" s="1037"/>
      <c r="G213" s="1037"/>
      <c r="H213" s="1037"/>
      <c r="I213" s="1060"/>
    </row>
    <row r="214" spans="1:9" ht="15" customHeight="1">
      <c r="A214" s="138">
        <v>49</v>
      </c>
      <c r="B214" s="1037" t="s">
        <v>563</v>
      </c>
      <c r="C214" s="1037"/>
      <c r="D214" s="1037"/>
      <c r="E214" s="1037"/>
      <c r="F214" s="1037"/>
      <c r="G214" s="1037"/>
      <c r="H214" s="1037"/>
      <c r="I214" s="1060"/>
    </row>
    <row r="215" spans="1:9" ht="15" customHeight="1">
      <c r="A215" s="138">
        <v>50</v>
      </c>
      <c r="B215" s="1037" t="s">
        <v>564</v>
      </c>
      <c r="C215" s="1037"/>
      <c r="D215" s="1037"/>
      <c r="E215" s="1037"/>
      <c r="F215" s="1037"/>
      <c r="G215" s="1037"/>
      <c r="H215" s="1037"/>
      <c r="I215" s="1060"/>
    </row>
    <row r="216" spans="1:9" ht="15" customHeight="1">
      <c r="A216" s="138">
        <v>51</v>
      </c>
      <c r="B216" s="1037" t="s">
        <v>565</v>
      </c>
      <c r="C216" s="1037"/>
      <c r="D216" s="1037"/>
      <c r="E216" s="1037"/>
      <c r="F216" s="1037"/>
      <c r="G216" s="1037"/>
      <c r="H216" s="1037"/>
      <c r="I216" s="1060"/>
    </row>
    <row r="217" spans="1:9" ht="15" customHeight="1">
      <c r="A217" s="138">
        <v>52</v>
      </c>
      <c r="B217" s="1037" t="s">
        <v>566</v>
      </c>
      <c r="C217" s="1037"/>
      <c r="D217" s="1037"/>
      <c r="E217" s="1037"/>
      <c r="F217" s="1037"/>
      <c r="G217" s="1037"/>
      <c r="H217" s="1037"/>
      <c r="I217" s="1060"/>
    </row>
    <row r="218" spans="1:9" ht="30" customHeight="1">
      <c r="A218" s="138">
        <v>53</v>
      </c>
      <c r="B218" s="1037" t="s">
        <v>567</v>
      </c>
      <c r="C218" s="1037"/>
      <c r="D218" s="1037"/>
      <c r="E218" s="1037"/>
      <c r="F218" s="1037"/>
      <c r="G218" s="1037"/>
      <c r="H218" s="1037"/>
      <c r="I218" s="1060"/>
    </row>
    <row r="219" spans="1:9" ht="30" customHeight="1">
      <c r="A219" s="138">
        <v>54</v>
      </c>
      <c r="B219" s="1037" t="s">
        <v>568</v>
      </c>
      <c r="C219" s="1037"/>
      <c r="D219" s="1037"/>
      <c r="E219" s="1037"/>
      <c r="F219" s="1037"/>
      <c r="G219" s="1037"/>
      <c r="H219" s="1037"/>
      <c r="I219" s="1060"/>
    </row>
    <row r="220" spans="1:9" ht="30" customHeight="1">
      <c r="A220" s="138">
        <v>55</v>
      </c>
      <c r="B220" s="1037" t="s">
        <v>569</v>
      </c>
      <c r="C220" s="1037"/>
      <c r="D220" s="1037"/>
      <c r="E220" s="1037"/>
      <c r="F220" s="1037"/>
      <c r="G220" s="1037"/>
      <c r="H220" s="1037"/>
      <c r="I220" s="1060"/>
    </row>
    <row r="221" spans="1:9" ht="15" customHeight="1">
      <c r="A221" s="138">
        <v>56</v>
      </c>
      <c r="B221" s="1037" t="s">
        <v>521</v>
      </c>
      <c r="C221" s="1037"/>
      <c r="D221" s="1037"/>
      <c r="E221" s="1037"/>
      <c r="F221" s="1037"/>
      <c r="G221" s="1037"/>
      <c r="H221" s="1037"/>
      <c r="I221" s="1060"/>
    </row>
    <row r="222" spans="1:9">
      <c r="A222" s="138">
        <v>57</v>
      </c>
      <c r="B222" s="1037" t="s">
        <v>570</v>
      </c>
      <c r="C222" s="1037"/>
      <c r="D222" s="1037"/>
      <c r="E222" s="1037"/>
      <c r="F222" s="1037"/>
      <c r="G222" s="1037"/>
      <c r="H222" s="1037"/>
      <c r="I222" s="1060"/>
    </row>
    <row r="223" spans="1:9" ht="15" customHeight="1">
      <c r="A223" s="138">
        <v>58</v>
      </c>
      <c r="B223" s="1037" t="s">
        <v>571</v>
      </c>
      <c r="C223" s="1037"/>
      <c r="D223" s="1037"/>
      <c r="E223" s="1037"/>
      <c r="F223" s="1037"/>
      <c r="G223" s="1037"/>
      <c r="H223" s="1037"/>
      <c r="I223" s="1060"/>
    </row>
    <row r="224" spans="1:9" ht="15" customHeight="1">
      <c r="A224" s="138">
        <v>59</v>
      </c>
      <c r="B224" s="1037" t="s">
        <v>572</v>
      </c>
      <c r="C224" s="1037"/>
      <c r="D224" s="1037"/>
      <c r="E224" s="1037"/>
      <c r="F224" s="1037"/>
      <c r="G224" s="1037"/>
      <c r="H224" s="1037"/>
      <c r="I224" s="1060"/>
    </row>
    <row r="225" spans="1:9" ht="15" customHeight="1">
      <c r="A225" s="138">
        <v>60</v>
      </c>
      <c r="B225" s="1037" t="s">
        <v>573</v>
      </c>
      <c r="C225" s="1037"/>
      <c r="D225" s="1037"/>
      <c r="E225" s="1037"/>
      <c r="F225" s="1037"/>
      <c r="G225" s="1037"/>
      <c r="H225" s="1037"/>
      <c r="I225" s="1060"/>
    </row>
    <row r="226" spans="1:9" ht="15" customHeight="1">
      <c r="A226" s="138">
        <v>61</v>
      </c>
      <c r="B226" s="1037" t="s">
        <v>574</v>
      </c>
      <c r="C226" s="1037"/>
      <c r="D226" s="1037"/>
      <c r="E226" s="1037"/>
      <c r="F226" s="1037"/>
      <c r="G226" s="1037"/>
      <c r="H226" s="1037"/>
      <c r="I226" s="1060"/>
    </row>
    <row r="227" spans="1:9" ht="15" customHeight="1">
      <c r="A227" s="138">
        <v>62</v>
      </c>
      <c r="B227" s="1037" t="s">
        <v>575</v>
      </c>
      <c r="C227" s="1037"/>
      <c r="D227" s="1037"/>
      <c r="E227" s="1037"/>
      <c r="F227" s="1037"/>
      <c r="G227" s="1037"/>
      <c r="H227" s="1037"/>
      <c r="I227" s="1060"/>
    </row>
    <row r="228" spans="1:9" ht="15" customHeight="1">
      <c r="A228" s="138">
        <v>63</v>
      </c>
      <c r="B228" s="1037" t="s">
        <v>576</v>
      </c>
      <c r="C228" s="1037"/>
      <c r="D228" s="1037"/>
      <c r="E228" s="1037"/>
      <c r="F228" s="1037"/>
      <c r="G228" s="1037"/>
      <c r="H228" s="1037"/>
      <c r="I228" s="1060"/>
    </row>
    <row r="229" spans="1:9" ht="60" customHeight="1">
      <c r="A229" s="138">
        <v>64</v>
      </c>
      <c r="B229" s="1037" t="s">
        <v>577</v>
      </c>
      <c r="C229" s="1037"/>
      <c r="D229" s="1037"/>
      <c r="E229" s="1037"/>
      <c r="F229" s="1037"/>
      <c r="G229" s="1037"/>
      <c r="H229" s="1037"/>
      <c r="I229" s="1060"/>
    </row>
    <row r="230" spans="1:9" ht="15" customHeight="1">
      <c r="A230" s="138">
        <v>65</v>
      </c>
      <c r="B230" s="1037" t="s">
        <v>578</v>
      </c>
      <c r="C230" s="1037"/>
      <c r="D230" s="1037"/>
      <c r="E230" s="1037"/>
      <c r="F230" s="1037"/>
      <c r="G230" s="1037"/>
      <c r="H230" s="1037"/>
      <c r="I230" s="1060"/>
    </row>
    <row r="231" spans="1:9" ht="15" customHeight="1">
      <c r="A231" s="138">
        <v>66</v>
      </c>
      <c r="B231" s="1037" t="s">
        <v>579</v>
      </c>
      <c r="C231" s="1037"/>
      <c r="D231" s="1037"/>
      <c r="E231" s="1037"/>
      <c r="F231" s="1037"/>
      <c r="G231" s="1037"/>
      <c r="H231" s="1037"/>
      <c r="I231" s="1060"/>
    </row>
    <row r="232" spans="1:9" ht="15" customHeight="1">
      <c r="A232" s="138" t="s">
        <v>347</v>
      </c>
      <c r="B232" s="1037" t="s">
        <v>580</v>
      </c>
      <c r="C232" s="1037"/>
      <c r="D232" s="1037"/>
      <c r="E232" s="1037"/>
      <c r="F232" s="1037"/>
      <c r="G232" s="1037"/>
      <c r="H232" s="1037"/>
      <c r="I232" s="1060"/>
    </row>
    <row r="233" spans="1:9" ht="30" customHeight="1">
      <c r="A233" s="138">
        <v>68</v>
      </c>
      <c r="B233" s="1037" t="s">
        <v>581</v>
      </c>
      <c r="C233" s="1037"/>
      <c r="D233" s="1037"/>
      <c r="E233" s="1037"/>
      <c r="F233" s="1037"/>
      <c r="G233" s="1037"/>
      <c r="H233" s="1037"/>
      <c r="I233" s="1060"/>
    </row>
    <row r="234" spans="1:9" ht="15" customHeight="1">
      <c r="A234" s="138">
        <v>69</v>
      </c>
      <c r="B234" s="1037" t="s">
        <v>485</v>
      </c>
      <c r="C234" s="1037"/>
      <c r="D234" s="1037"/>
      <c r="E234" s="1037"/>
      <c r="F234" s="1037"/>
      <c r="G234" s="1037"/>
      <c r="H234" s="1037"/>
      <c r="I234" s="1060"/>
    </row>
    <row r="235" spans="1:9" ht="15" customHeight="1">
      <c r="A235" s="146">
        <v>70</v>
      </c>
      <c r="B235" s="1037" t="s">
        <v>485</v>
      </c>
      <c r="C235" s="1037"/>
      <c r="D235" s="1037"/>
      <c r="E235" s="1037"/>
      <c r="F235" s="1037"/>
      <c r="G235" s="1037"/>
      <c r="H235" s="1037"/>
      <c r="I235" s="1060"/>
    </row>
    <row r="236" spans="1:9" ht="15" customHeight="1">
      <c r="A236" s="138">
        <v>71</v>
      </c>
      <c r="B236" s="1037" t="s">
        <v>485</v>
      </c>
      <c r="C236" s="1037"/>
      <c r="D236" s="1037"/>
      <c r="E236" s="1037"/>
      <c r="F236" s="1037"/>
      <c r="G236" s="1037"/>
      <c r="H236" s="1037"/>
      <c r="I236" s="1060"/>
    </row>
    <row r="237" spans="1:9" ht="30" customHeight="1">
      <c r="A237" s="138">
        <v>72</v>
      </c>
      <c r="B237" s="1037" t="s">
        <v>582</v>
      </c>
      <c r="C237" s="1037"/>
      <c r="D237" s="1037"/>
      <c r="E237" s="1037"/>
      <c r="F237" s="1037"/>
      <c r="G237" s="1037"/>
      <c r="H237" s="1037"/>
      <c r="I237" s="1060"/>
    </row>
    <row r="238" spans="1:9" ht="30" customHeight="1">
      <c r="A238" s="138">
        <v>73</v>
      </c>
      <c r="B238" s="1037" t="s">
        <v>583</v>
      </c>
      <c r="C238" s="1037"/>
      <c r="D238" s="1037"/>
      <c r="E238" s="1037"/>
      <c r="F238" s="1037"/>
      <c r="G238" s="1037"/>
      <c r="H238" s="1037"/>
      <c r="I238" s="1060"/>
    </row>
    <row r="239" spans="1:9" ht="15" customHeight="1">
      <c r="A239" s="138">
        <v>74</v>
      </c>
      <c r="B239" s="1037" t="s">
        <v>521</v>
      </c>
      <c r="C239" s="1037"/>
      <c r="D239" s="1037"/>
      <c r="E239" s="1037"/>
      <c r="F239" s="1037"/>
      <c r="G239" s="1037"/>
      <c r="H239" s="1037"/>
      <c r="I239" s="1060"/>
    </row>
    <row r="240" spans="1:9" ht="30" customHeight="1">
      <c r="A240" s="138">
        <v>75</v>
      </c>
      <c r="B240" s="1037" t="s">
        <v>584</v>
      </c>
      <c r="C240" s="1037"/>
      <c r="D240" s="1037"/>
      <c r="E240" s="1037"/>
      <c r="F240" s="1037"/>
      <c r="G240" s="1037"/>
      <c r="H240" s="1037"/>
      <c r="I240" s="1060"/>
    </row>
    <row r="241" spans="1:9" ht="15" customHeight="1">
      <c r="A241" s="138">
        <v>76</v>
      </c>
      <c r="B241" s="1037" t="s">
        <v>585</v>
      </c>
      <c r="C241" s="1037"/>
      <c r="D241" s="1037"/>
      <c r="E241" s="1037"/>
      <c r="F241" s="1037"/>
      <c r="G241" s="1037"/>
      <c r="H241" s="1037"/>
      <c r="I241" s="1060"/>
    </row>
    <row r="242" spans="1:9" ht="15" customHeight="1">
      <c r="A242" s="138">
        <v>77</v>
      </c>
      <c r="B242" s="1037" t="s">
        <v>586</v>
      </c>
      <c r="C242" s="1037"/>
      <c r="D242" s="1037"/>
      <c r="E242" s="1037"/>
      <c r="F242" s="1037"/>
      <c r="G242" s="1037"/>
      <c r="H242" s="1037"/>
      <c r="I242" s="1060"/>
    </row>
    <row r="243" spans="1:9" ht="15" customHeight="1">
      <c r="A243" s="138">
        <v>78</v>
      </c>
      <c r="B243" s="1037" t="s">
        <v>587</v>
      </c>
      <c r="C243" s="1037"/>
      <c r="D243" s="1037"/>
      <c r="E243" s="1037"/>
      <c r="F243" s="1037"/>
      <c r="G243" s="1037"/>
      <c r="H243" s="1037"/>
      <c r="I243" s="1060"/>
    </row>
    <row r="244" spans="1:9" ht="15" customHeight="1">
      <c r="A244" s="138">
        <v>79</v>
      </c>
      <c r="B244" s="1037" t="s">
        <v>588</v>
      </c>
      <c r="C244" s="1037"/>
      <c r="D244" s="1037"/>
      <c r="E244" s="1037"/>
      <c r="F244" s="1037"/>
      <c r="G244" s="1037"/>
      <c r="H244" s="1037"/>
      <c r="I244" s="1060"/>
    </row>
    <row r="245" spans="1:9" ht="15" customHeight="1">
      <c r="A245" s="138">
        <v>80</v>
      </c>
      <c r="B245" s="1037" t="s">
        <v>589</v>
      </c>
      <c r="C245" s="1037"/>
      <c r="D245" s="1037"/>
      <c r="E245" s="1037"/>
      <c r="F245" s="1037"/>
      <c r="G245" s="1037"/>
      <c r="H245" s="1037"/>
      <c r="I245" s="1060"/>
    </row>
    <row r="246" spans="1:9" ht="15" customHeight="1">
      <c r="A246" s="138">
        <v>81</v>
      </c>
      <c r="B246" s="1037" t="s">
        <v>590</v>
      </c>
      <c r="C246" s="1037"/>
      <c r="D246" s="1037"/>
      <c r="E246" s="1037"/>
      <c r="F246" s="1037"/>
      <c r="G246" s="1037"/>
      <c r="H246" s="1037"/>
      <c r="I246" s="1060"/>
    </row>
    <row r="247" spans="1:9" ht="15" customHeight="1">
      <c r="A247" s="138">
        <v>82</v>
      </c>
      <c r="B247" s="1037" t="s">
        <v>591</v>
      </c>
      <c r="C247" s="1037"/>
      <c r="D247" s="1037"/>
      <c r="E247" s="1037"/>
      <c r="F247" s="1037"/>
      <c r="G247" s="1037"/>
      <c r="H247" s="1037"/>
      <c r="I247" s="1060"/>
    </row>
    <row r="248" spans="1:9" ht="15" customHeight="1">
      <c r="A248" s="138">
        <v>83</v>
      </c>
      <c r="B248" s="1037" t="s">
        <v>592</v>
      </c>
      <c r="C248" s="1037"/>
      <c r="D248" s="1037"/>
      <c r="E248" s="1037"/>
      <c r="F248" s="1037"/>
      <c r="G248" s="1037"/>
      <c r="H248" s="1037"/>
      <c r="I248" s="1060"/>
    </row>
    <row r="249" spans="1:9" ht="15" customHeight="1">
      <c r="A249" s="138">
        <v>84</v>
      </c>
      <c r="B249" s="1037" t="s">
        <v>593</v>
      </c>
      <c r="C249" s="1037"/>
      <c r="D249" s="1037"/>
      <c r="E249" s="1037"/>
      <c r="F249" s="1037"/>
      <c r="G249" s="1037"/>
      <c r="H249" s="1037"/>
      <c r="I249" s="1060"/>
    </row>
    <row r="250" spans="1:9" ht="15.75" customHeight="1" thickBot="1">
      <c r="A250" s="139">
        <v>85</v>
      </c>
      <c r="B250" s="1067" t="s">
        <v>594</v>
      </c>
      <c r="C250" s="1067"/>
      <c r="D250" s="1067"/>
      <c r="E250" s="1067"/>
      <c r="F250" s="1067"/>
      <c r="G250" s="1067"/>
      <c r="H250" s="1067"/>
      <c r="I250" s="1068"/>
    </row>
  </sheetData>
  <mergeCells count="252">
    <mergeCell ref="A156:I156"/>
    <mergeCell ref="B45:C45"/>
    <mergeCell ref="B47:C47"/>
    <mergeCell ref="B48:C48"/>
    <mergeCell ref="B49:C49"/>
    <mergeCell ref="B50:C50"/>
    <mergeCell ref="B52:C52"/>
    <mergeCell ref="B53:C53"/>
    <mergeCell ref="B51:C51"/>
    <mergeCell ref="B62:C62"/>
    <mergeCell ref="B72:C72"/>
    <mergeCell ref="B73:C73"/>
    <mergeCell ref="B74:C74"/>
    <mergeCell ref="B75:C75"/>
    <mergeCell ref="B76:C76"/>
    <mergeCell ref="B77:C77"/>
    <mergeCell ref="B79:C79"/>
    <mergeCell ref="B94:C94"/>
    <mergeCell ref="B95:C95"/>
    <mergeCell ref="B97:C97"/>
    <mergeCell ref="A149:I149"/>
    <mergeCell ref="B63:C63"/>
    <mergeCell ref="B64:C64"/>
    <mergeCell ref="B65:C65"/>
    <mergeCell ref="B247:I247"/>
    <mergeCell ref="B248:I248"/>
    <mergeCell ref="B249:I249"/>
    <mergeCell ref="B250:I250"/>
    <mergeCell ref="B220:I220"/>
    <mergeCell ref="B221:I221"/>
    <mergeCell ref="B222:I222"/>
    <mergeCell ref="B223:I223"/>
    <mergeCell ref="B224:I224"/>
    <mergeCell ref="B225:I225"/>
    <mergeCell ref="B226:I226"/>
    <mergeCell ref="B227:I227"/>
    <mergeCell ref="B228:I228"/>
    <mergeCell ref="B245:I245"/>
    <mergeCell ref="B246:I246"/>
    <mergeCell ref="B229:I229"/>
    <mergeCell ref="B230:I230"/>
    <mergeCell ref="B231:I231"/>
    <mergeCell ref="B232:I232"/>
    <mergeCell ref="B236:I236"/>
    <mergeCell ref="B237:I237"/>
    <mergeCell ref="B238:I238"/>
    <mergeCell ref="B239:I239"/>
    <mergeCell ref="B240:I240"/>
    <mergeCell ref="B241:I241"/>
    <mergeCell ref="B161:I161"/>
    <mergeCell ref="B162:I162"/>
    <mergeCell ref="B163:I163"/>
    <mergeCell ref="B164:I164"/>
    <mergeCell ref="B165:I165"/>
    <mergeCell ref="B242:I242"/>
    <mergeCell ref="B243:I243"/>
    <mergeCell ref="B244:I244"/>
    <mergeCell ref="B217:I217"/>
    <mergeCell ref="B218:I218"/>
    <mergeCell ref="B219:I219"/>
    <mergeCell ref="B202:I202"/>
    <mergeCell ref="B203:I203"/>
    <mergeCell ref="B204:I204"/>
    <mergeCell ref="B205:I205"/>
    <mergeCell ref="B206:I206"/>
    <mergeCell ref="B207:I207"/>
    <mergeCell ref="B208:I208"/>
    <mergeCell ref="B209:I209"/>
    <mergeCell ref="B210:I210"/>
    <mergeCell ref="B211:I211"/>
    <mergeCell ref="B212:I212"/>
    <mergeCell ref="B213:I213"/>
    <mergeCell ref="B214:I214"/>
    <mergeCell ref="B215:I215"/>
    <mergeCell ref="B216:I216"/>
    <mergeCell ref="B233:I233"/>
    <mergeCell ref="B234:I234"/>
    <mergeCell ref="B235:I235"/>
    <mergeCell ref="B193:I193"/>
    <mergeCell ref="B194:I194"/>
    <mergeCell ref="B195:I195"/>
    <mergeCell ref="B196:I196"/>
    <mergeCell ref="B197:I197"/>
    <mergeCell ref="B198:I198"/>
    <mergeCell ref="B199:I199"/>
    <mergeCell ref="B200:I200"/>
    <mergeCell ref="B201:I201"/>
    <mergeCell ref="B184:I184"/>
    <mergeCell ref="B185:I185"/>
    <mergeCell ref="B186:I186"/>
    <mergeCell ref="B187:I187"/>
    <mergeCell ref="B188:I188"/>
    <mergeCell ref="B189:I189"/>
    <mergeCell ref="B190:I190"/>
    <mergeCell ref="B191:I191"/>
    <mergeCell ref="B192:I192"/>
    <mergeCell ref="B177:I177"/>
    <mergeCell ref="B178:I178"/>
    <mergeCell ref="B179:I179"/>
    <mergeCell ref="B180:I180"/>
    <mergeCell ref="B181:I181"/>
    <mergeCell ref="B182:I182"/>
    <mergeCell ref="B183:I183"/>
    <mergeCell ref="A154:I154"/>
    <mergeCell ref="A155:I155"/>
    <mergeCell ref="B175:I175"/>
    <mergeCell ref="B176:I176"/>
    <mergeCell ref="B166:I166"/>
    <mergeCell ref="B167:I167"/>
    <mergeCell ref="B168:I168"/>
    <mergeCell ref="B169:I169"/>
    <mergeCell ref="B170:I170"/>
    <mergeCell ref="B171:I171"/>
    <mergeCell ref="B172:I172"/>
    <mergeCell ref="B173:I173"/>
    <mergeCell ref="B174:I174"/>
    <mergeCell ref="A157:I157"/>
    <mergeCell ref="A158:I158"/>
    <mergeCell ref="B159:I159"/>
    <mergeCell ref="B160:I160"/>
    <mergeCell ref="B21:C21"/>
    <mergeCell ref="B22:C22"/>
    <mergeCell ref="B23:C23"/>
    <mergeCell ref="B24:C24"/>
    <mergeCell ref="B25:C25"/>
    <mergeCell ref="B26:C26"/>
    <mergeCell ref="B27:C27"/>
    <mergeCell ref="A152:I152"/>
    <mergeCell ref="A153:I153"/>
    <mergeCell ref="A150:I150"/>
    <mergeCell ref="A151:I151"/>
    <mergeCell ref="A137:I137"/>
    <mergeCell ref="A57:I57"/>
    <mergeCell ref="A66:I66"/>
    <mergeCell ref="A144:I144"/>
    <mergeCell ref="A145:I145"/>
    <mergeCell ref="A83:I83"/>
    <mergeCell ref="A90:I90"/>
    <mergeCell ref="A114:I114"/>
    <mergeCell ref="A127:I127"/>
    <mergeCell ref="A132:I132"/>
    <mergeCell ref="A146:I146"/>
    <mergeCell ref="A147:I147"/>
    <mergeCell ref="A148:I148"/>
    <mergeCell ref="B28:C28"/>
    <mergeCell ref="B29:C29"/>
    <mergeCell ref="B30:C30"/>
    <mergeCell ref="B31:C31"/>
    <mergeCell ref="B32:C32"/>
    <mergeCell ref="B38:C38"/>
    <mergeCell ref="B40:C40"/>
    <mergeCell ref="B39:C39"/>
    <mergeCell ref="B41:C41"/>
    <mergeCell ref="B42:C42"/>
    <mergeCell ref="B33:C33"/>
    <mergeCell ref="B34:C34"/>
    <mergeCell ref="B35:C35"/>
    <mergeCell ref="B36:C36"/>
    <mergeCell ref="B37:C37"/>
    <mergeCell ref="B43:C43"/>
    <mergeCell ref="B44:C44"/>
    <mergeCell ref="B46:C46"/>
    <mergeCell ref="A20:I20"/>
    <mergeCell ref="A1:B1"/>
    <mergeCell ref="A2:B2"/>
    <mergeCell ref="C1:I2"/>
    <mergeCell ref="B9:C9"/>
    <mergeCell ref="B10:C10"/>
    <mergeCell ref="B11:C11"/>
    <mergeCell ref="B12:C12"/>
    <mergeCell ref="B13:C13"/>
    <mergeCell ref="B14:C14"/>
    <mergeCell ref="B15:C15"/>
    <mergeCell ref="B16:C16"/>
    <mergeCell ref="B17:C17"/>
    <mergeCell ref="B18:C18"/>
    <mergeCell ref="B19:C19"/>
    <mergeCell ref="A6:G6"/>
    <mergeCell ref="A3:I3"/>
    <mergeCell ref="A4:I4"/>
    <mergeCell ref="A5:I5"/>
    <mergeCell ref="A7:C8"/>
    <mergeCell ref="H7:H8"/>
    <mergeCell ref="I7:I8"/>
    <mergeCell ref="B70:C70"/>
    <mergeCell ref="B71:C71"/>
    <mergeCell ref="B68:C68"/>
    <mergeCell ref="B54:C54"/>
    <mergeCell ref="B55:C55"/>
    <mergeCell ref="B56:C56"/>
    <mergeCell ref="B58:C58"/>
    <mergeCell ref="B59:C59"/>
    <mergeCell ref="B60:C60"/>
    <mergeCell ref="B61:C61"/>
    <mergeCell ref="B67:C67"/>
    <mergeCell ref="B69:C69"/>
    <mergeCell ref="B78:C78"/>
    <mergeCell ref="B96:C96"/>
    <mergeCell ref="B105:C105"/>
    <mergeCell ref="B98:C98"/>
    <mergeCell ref="B99:C99"/>
    <mergeCell ref="B100:C100"/>
    <mergeCell ref="B101:C101"/>
    <mergeCell ref="B102:C102"/>
    <mergeCell ref="B103:C103"/>
    <mergeCell ref="B104:C104"/>
    <mergeCell ref="B80:C80"/>
    <mergeCell ref="B81:C81"/>
    <mergeCell ref="B82:C82"/>
    <mergeCell ref="B88:C88"/>
    <mergeCell ref="B89:C89"/>
    <mergeCell ref="B91:C91"/>
    <mergeCell ref="B92:C92"/>
    <mergeCell ref="B93:C93"/>
    <mergeCell ref="B84:C84"/>
    <mergeCell ref="B85:C85"/>
    <mergeCell ref="B86:C86"/>
    <mergeCell ref="B87:C87"/>
    <mergeCell ref="B117:C117"/>
    <mergeCell ref="B118:C118"/>
    <mergeCell ref="B119:C119"/>
    <mergeCell ref="B113:C113"/>
    <mergeCell ref="B106:C106"/>
    <mergeCell ref="B107:C107"/>
    <mergeCell ref="B108:C108"/>
    <mergeCell ref="B115:C115"/>
    <mergeCell ref="B116:C116"/>
    <mergeCell ref="B112:C112"/>
    <mergeCell ref="B109:C109"/>
    <mergeCell ref="B110:C110"/>
    <mergeCell ref="B111:C111"/>
    <mergeCell ref="B139:C139"/>
    <mergeCell ref="B140:C140"/>
    <mergeCell ref="B141:C141"/>
    <mergeCell ref="B142:C142"/>
    <mergeCell ref="B143:C143"/>
    <mergeCell ref="B131:C131"/>
    <mergeCell ref="B133:C133"/>
    <mergeCell ref="B134:C134"/>
    <mergeCell ref="B135:C135"/>
    <mergeCell ref="B136:C136"/>
    <mergeCell ref="B138:C138"/>
    <mergeCell ref="B125:C125"/>
    <mergeCell ref="B126:C126"/>
    <mergeCell ref="B128:C128"/>
    <mergeCell ref="B129:C129"/>
    <mergeCell ref="B130:C130"/>
    <mergeCell ref="B120:C120"/>
    <mergeCell ref="B121:C121"/>
    <mergeCell ref="B122:C122"/>
    <mergeCell ref="B123:C123"/>
    <mergeCell ref="B124:C124"/>
  </mergeCells>
  <conditionalFormatting sqref="D9:G9 D10:D18 E10:G19">
    <cfRule type="cellIs" dxfId="20" priority="10" operator="between">
      <formula>0</formula>
      <formula>0</formula>
    </cfRule>
  </conditionalFormatting>
  <conditionalFormatting sqref="D21:G54">
    <cfRule type="cellIs" dxfId="19" priority="9" operator="between">
      <formula>0</formula>
      <formula>0</formula>
    </cfRule>
  </conditionalFormatting>
  <conditionalFormatting sqref="D58:G64">
    <cfRule type="cellIs" dxfId="18" priority="8" operator="between">
      <formula>0</formula>
      <formula>0</formula>
    </cfRule>
  </conditionalFormatting>
  <conditionalFormatting sqref="D67:G79">
    <cfRule type="cellIs" dxfId="17" priority="7" operator="between">
      <formula>0</formula>
      <formula>0</formula>
    </cfRule>
  </conditionalFormatting>
  <conditionalFormatting sqref="D84:G88">
    <cfRule type="cellIs" dxfId="16" priority="6" operator="between">
      <formula>0</formula>
      <formula>0</formula>
    </cfRule>
  </conditionalFormatting>
  <conditionalFormatting sqref="D91:G105">
    <cfRule type="cellIs" dxfId="15" priority="5" operator="between">
      <formula>0</formula>
      <formula>0</formula>
    </cfRule>
  </conditionalFormatting>
  <conditionalFormatting sqref="D109:G112">
    <cfRule type="cellIs" dxfId="14" priority="4" operator="between">
      <formula>0</formula>
      <formula>0</formula>
    </cfRule>
  </conditionalFormatting>
  <conditionalFormatting sqref="D128:G131">
    <cfRule type="cellIs" dxfId="13" priority="3" operator="between">
      <formula>0</formula>
      <formula>0</formula>
    </cfRule>
  </conditionalFormatting>
  <conditionalFormatting sqref="D133:G136">
    <cfRule type="cellIs" dxfId="12" priority="2" operator="between">
      <formula>0</formula>
      <formula>0</formula>
    </cfRule>
  </conditionalFormatting>
  <conditionalFormatting sqref="D138:G143">
    <cfRule type="cellIs" dxfId="11" priority="1" operator="between">
      <formula>0</formula>
      <formula>0</formula>
    </cfRule>
  </conditionalFormatting>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K349"/>
  <sheetViews>
    <sheetView showGridLines="0" zoomScale="80" zoomScaleNormal="80" workbookViewId="0">
      <pane xSplit="8" ySplit="8" topLeftCell="I9" activePane="bottomRight" state="frozen"/>
      <selection sqref="A1:D1"/>
      <selection pane="topRight" sqref="A1:D1"/>
      <selection pane="bottomLeft" sqref="A1:D1"/>
      <selection pane="bottomRight" sqref="A1:B1"/>
    </sheetView>
  </sheetViews>
  <sheetFormatPr defaultRowHeight="15"/>
  <cols>
    <col min="1" max="1" width="5.7109375" customWidth="1"/>
    <col min="2" max="2" width="20.5703125" customWidth="1"/>
    <col min="3" max="3" width="101.140625" customWidth="1"/>
    <col min="4" max="6" width="16.7109375" customWidth="1"/>
    <col min="7" max="7" width="15.7109375" customWidth="1"/>
    <col min="8" max="8" width="30.7109375" customWidth="1"/>
  </cols>
  <sheetData>
    <row r="1" spans="1:11" ht="15" customHeight="1">
      <c r="A1" s="1043" t="s">
        <v>722</v>
      </c>
      <c r="B1" s="1043"/>
      <c r="C1" s="1039" t="s">
        <v>668</v>
      </c>
      <c r="D1" s="1039"/>
      <c r="E1" s="1039"/>
      <c r="F1" s="1039"/>
      <c r="G1" s="1039"/>
      <c r="H1" s="1039"/>
      <c r="I1" s="154"/>
      <c r="J1" s="154"/>
      <c r="K1" s="154"/>
    </row>
    <row r="2" spans="1:11">
      <c r="A2" s="1043" t="s">
        <v>969</v>
      </c>
      <c r="B2" s="1043"/>
      <c r="C2" s="1039"/>
      <c r="D2" s="1039"/>
      <c r="E2" s="1039"/>
      <c r="F2" s="1039"/>
      <c r="G2" s="1039"/>
      <c r="H2" s="1039"/>
      <c r="I2" s="154"/>
      <c r="J2" s="154"/>
      <c r="K2" s="154"/>
    </row>
    <row r="3" spans="1:11" ht="15.75" thickBot="1">
      <c r="A3" s="1132" t="s">
        <v>1044</v>
      </c>
      <c r="B3" s="1132"/>
      <c r="C3" s="1132"/>
      <c r="D3" s="1132"/>
      <c r="E3" s="1132"/>
      <c r="F3" s="1132"/>
      <c r="G3" s="1132"/>
      <c r="H3" s="1132"/>
    </row>
    <row r="4" spans="1:11" ht="25.5" customHeight="1">
      <c r="A4" s="917" t="s">
        <v>977</v>
      </c>
      <c r="B4" s="918"/>
      <c r="C4" s="918"/>
      <c r="D4" s="918"/>
      <c r="E4" s="918"/>
      <c r="F4" s="918"/>
      <c r="G4" s="918"/>
      <c r="H4" s="918"/>
    </row>
    <row r="5" spans="1:11" ht="15.75" customHeight="1" thickBot="1">
      <c r="A5" s="920" t="s">
        <v>715</v>
      </c>
      <c r="B5" s="921"/>
      <c r="C5" s="921"/>
      <c r="D5" s="921"/>
      <c r="E5" s="921"/>
      <c r="F5" s="921"/>
      <c r="G5" s="921"/>
      <c r="H5" s="921"/>
    </row>
    <row r="6" spans="1:11">
      <c r="A6" s="1133" t="s">
        <v>832</v>
      </c>
      <c r="B6" s="1134"/>
      <c r="C6" s="1135"/>
      <c r="D6" s="1138" t="s">
        <v>1064</v>
      </c>
      <c r="E6" s="1139"/>
      <c r="F6" s="1137"/>
      <c r="G6" s="1137"/>
      <c r="H6" s="1137"/>
    </row>
    <row r="7" spans="1:11" ht="45" customHeight="1">
      <c r="A7" s="1136"/>
      <c r="B7" s="1136"/>
      <c r="C7" s="1136"/>
      <c r="D7" s="472" t="s">
        <v>979</v>
      </c>
      <c r="E7" s="472" t="s">
        <v>980</v>
      </c>
      <c r="F7" s="472" t="s">
        <v>981</v>
      </c>
      <c r="G7" s="472" t="s">
        <v>982</v>
      </c>
      <c r="H7" s="1131" t="s">
        <v>1047</v>
      </c>
    </row>
    <row r="8" spans="1:11" ht="30" customHeight="1">
      <c r="A8" s="1136"/>
      <c r="B8" s="1136"/>
      <c r="C8" s="1136"/>
      <c r="D8" s="472" t="s">
        <v>978</v>
      </c>
      <c r="E8" s="472" t="s">
        <v>978</v>
      </c>
      <c r="F8" s="472" t="s">
        <v>978</v>
      </c>
      <c r="G8" s="472" t="s">
        <v>978</v>
      </c>
      <c r="H8" s="1131"/>
    </row>
    <row r="9" spans="1:11">
      <c r="A9" s="473">
        <v>1</v>
      </c>
      <c r="B9" s="1037" t="s">
        <v>348</v>
      </c>
      <c r="C9" s="1037"/>
      <c r="D9" s="407"/>
      <c r="E9" s="407"/>
      <c r="F9" s="407"/>
      <c r="G9" s="407"/>
      <c r="H9" s="407" t="s">
        <v>349</v>
      </c>
    </row>
    <row r="10" spans="1:11" ht="30" customHeight="1">
      <c r="A10" s="407"/>
      <c r="B10" s="1037" t="s">
        <v>350</v>
      </c>
      <c r="C10" s="1037"/>
      <c r="D10" s="407"/>
      <c r="E10" s="407"/>
      <c r="F10" s="407"/>
      <c r="G10" s="407"/>
      <c r="H10" s="407" t="s">
        <v>351</v>
      </c>
    </row>
    <row r="11" spans="1:11" ht="30" customHeight="1">
      <c r="A11" s="407"/>
      <c r="B11" s="1037" t="s">
        <v>352</v>
      </c>
      <c r="C11" s="1037"/>
      <c r="D11" s="407"/>
      <c r="E11" s="407"/>
      <c r="F11" s="407"/>
      <c r="G11" s="407"/>
      <c r="H11" s="407" t="s">
        <v>351</v>
      </c>
    </row>
    <row r="12" spans="1:11" ht="30" customHeight="1">
      <c r="A12" s="407"/>
      <c r="B12" s="1037" t="s">
        <v>353</v>
      </c>
      <c r="C12" s="1037"/>
      <c r="D12" s="407"/>
      <c r="E12" s="407"/>
      <c r="F12" s="407"/>
      <c r="G12" s="407"/>
      <c r="H12" s="407" t="s">
        <v>351</v>
      </c>
    </row>
    <row r="13" spans="1:11">
      <c r="A13" s="473">
        <v>2</v>
      </c>
      <c r="B13" s="1037" t="s">
        <v>354</v>
      </c>
      <c r="C13" s="1037"/>
      <c r="D13" s="407"/>
      <c r="E13" s="407"/>
      <c r="F13" s="407"/>
      <c r="G13" s="407"/>
      <c r="H13" s="407" t="s">
        <v>355</v>
      </c>
    </row>
    <row r="14" spans="1:11">
      <c r="A14" s="474">
        <v>3</v>
      </c>
      <c r="B14" s="1037" t="s">
        <v>356</v>
      </c>
      <c r="C14" s="1037"/>
      <c r="D14" s="407"/>
      <c r="E14" s="407"/>
      <c r="F14" s="407"/>
      <c r="G14" s="407"/>
      <c r="H14" s="407" t="s">
        <v>775</v>
      </c>
    </row>
    <row r="15" spans="1:11">
      <c r="A15" s="129" t="s">
        <v>343</v>
      </c>
      <c r="B15" s="1140" t="s">
        <v>608</v>
      </c>
      <c r="C15" s="1140"/>
      <c r="D15" s="475"/>
      <c r="E15" s="475"/>
      <c r="F15" s="475"/>
      <c r="G15" s="5"/>
      <c r="H15" s="408" t="s">
        <v>357</v>
      </c>
    </row>
    <row r="16" spans="1:11" ht="30" customHeight="1">
      <c r="A16" s="473">
        <v>4</v>
      </c>
      <c r="B16" s="1037" t="s">
        <v>358</v>
      </c>
      <c r="C16" s="1037"/>
      <c r="D16" s="407"/>
      <c r="E16" s="407"/>
      <c r="F16" s="407"/>
      <c r="G16" s="407"/>
      <c r="H16" s="407" t="s">
        <v>359</v>
      </c>
    </row>
    <row r="17" spans="1:8">
      <c r="A17" s="473">
        <v>5</v>
      </c>
      <c r="B17" s="1037" t="s">
        <v>360</v>
      </c>
      <c r="C17" s="1037"/>
      <c r="D17" s="407"/>
      <c r="E17" s="407"/>
      <c r="F17" s="407"/>
      <c r="G17" s="407"/>
      <c r="H17" s="407" t="s">
        <v>361</v>
      </c>
    </row>
    <row r="18" spans="1:8">
      <c r="A18" s="407" t="s">
        <v>344</v>
      </c>
      <c r="B18" s="1037" t="s">
        <v>362</v>
      </c>
      <c r="C18" s="1037"/>
      <c r="D18" s="407"/>
      <c r="E18" s="407"/>
      <c r="F18" s="407"/>
      <c r="G18" s="407"/>
      <c r="H18" s="407" t="s">
        <v>363</v>
      </c>
    </row>
    <row r="19" spans="1:8">
      <c r="A19" s="473">
        <v>6</v>
      </c>
      <c r="B19" s="1086" t="s">
        <v>364</v>
      </c>
      <c r="C19" s="1086"/>
      <c r="D19" s="410"/>
      <c r="E19" s="410"/>
      <c r="F19" s="410"/>
      <c r="G19" s="410"/>
      <c r="H19" s="407" t="s">
        <v>365</v>
      </c>
    </row>
    <row r="20" spans="1:8" ht="15" customHeight="1">
      <c r="A20" s="1091" t="s">
        <v>366</v>
      </c>
      <c r="B20" s="1091"/>
      <c r="C20" s="1091"/>
      <c r="D20" s="1091"/>
      <c r="E20" s="1091"/>
      <c r="F20" s="1091"/>
      <c r="G20" s="1091"/>
      <c r="H20" s="1091"/>
    </row>
    <row r="21" spans="1:8">
      <c r="A21" s="473">
        <v>7</v>
      </c>
      <c r="B21" s="1037" t="s">
        <v>367</v>
      </c>
      <c r="C21" s="1037"/>
      <c r="D21" s="407"/>
      <c r="E21" s="407"/>
      <c r="F21" s="407"/>
      <c r="G21" s="407"/>
      <c r="H21" s="407" t="s">
        <v>368</v>
      </c>
    </row>
    <row r="22" spans="1:8">
      <c r="A22" s="473">
        <v>8</v>
      </c>
      <c r="B22" s="1037" t="s">
        <v>369</v>
      </c>
      <c r="C22" s="1037"/>
      <c r="D22" s="407"/>
      <c r="E22" s="407"/>
      <c r="F22" s="407"/>
      <c r="G22" s="407"/>
      <c r="H22" s="407" t="s">
        <v>370</v>
      </c>
    </row>
    <row r="23" spans="1:8">
      <c r="A23" s="473">
        <v>9</v>
      </c>
      <c r="B23" s="1037" t="s">
        <v>371</v>
      </c>
      <c r="C23" s="1037"/>
      <c r="D23" s="407"/>
      <c r="E23" s="407"/>
      <c r="F23" s="407"/>
      <c r="G23" s="407"/>
      <c r="H23" s="407"/>
    </row>
    <row r="24" spans="1:8" ht="30" customHeight="1">
      <c r="A24" s="473">
        <v>10</v>
      </c>
      <c r="B24" s="1141" t="s">
        <v>372</v>
      </c>
      <c r="C24" s="1141"/>
      <c r="D24" s="409"/>
      <c r="E24" s="409"/>
      <c r="F24" s="409"/>
      <c r="G24" s="407"/>
      <c r="H24" s="407" t="s">
        <v>373</v>
      </c>
    </row>
    <row r="25" spans="1:8">
      <c r="A25" s="473">
        <v>11</v>
      </c>
      <c r="B25" s="1037" t="s">
        <v>374</v>
      </c>
      <c r="C25" s="1037"/>
      <c r="D25" s="407"/>
      <c r="E25" s="407"/>
      <c r="F25" s="407"/>
      <c r="G25" s="407"/>
      <c r="H25" s="407" t="s">
        <v>375</v>
      </c>
    </row>
    <row r="26" spans="1:8" ht="30" customHeight="1">
      <c r="A26" s="473">
        <v>12</v>
      </c>
      <c r="B26" s="1037" t="s">
        <v>376</v>
      </c>
      <c r="C26" s="1037"/>
      <c r="D26" s="407"/>
      <c r="E26" s="407"/>
      <c r="F26" s="407"/>
      <c r="G26" s="407"/>
      <c r="H26" s="407" t="s">
        <v>377</v>
      </c>
    </row>
    <row r="27" spans="1:8">
      <c r="A27" s="473">
        <v>13</v>
      </c>
      <c r="B27" s="1037" t="s">
        <v>378</v>
      </c>
      <c r="C27" s="1037"/>
      <c r="D27" s="407"/>
      <c r="E27" s="407"/>
      <c r="F27" s="407"/>
      <c r="G27" s="407"/>
      <c r="H27" s="407" t="s">
        <v>379</v>
      </c>
    </row>
    <row r="28" spans="1:8" ht="15" customHeight="1">
      <c r="A28" s="473">
        <v>14</v>
      </c>
      <c r="B28" s="1037" t="s">
        <v>380</v>
      </c>
      <c r="C28" s="1037"/>
      <c r="D28" s="407"/>
      <c r="E28" s="407"/>
      <c r="F28" s="407"/>
      <c r="G28" s="407"/>
      <c r="H28" s="407" t="s">
        <v>381</v>
      </c>
    </row>
    <row r="29" spans="1:8" ht="15" customHeight="1">
      <c r="A29" s="473">
        <v>15</v>
      </c>
      <c r="B29" s="1037" t="s">
        <v>380</v>
      </c>
      <c r="C29" s="1037"/>
      <c r="D29" s="407"/>
      <c r="E29" s="407"/>
      <c r="F29" s="407"/>
      <c r="G29" s="407"/>
      <c r="H29" s="407" t="s">
        <v>382</v>
      </c>
    </row>
    <row r="30" spans="1:8">
      <c r="A30" s="473">
        <v>16</v>
      </c>
      <c r="B30" s="1037" t="s">
        <v>383</v>
      </c>
      <c r="C30" s="1037"/>
      <c r="D30" s="407"/>
      <c r="E30" s="407"/>
      <c r="F30" s="407"/>
      <c r="G30" s="407"/>
      <c r="H30" s="407" t="s">
        <v>384</v>
      </c>
    </row>
    <row r="31" spans="1:8" ht="30" customHeight="1">
      <c r="A31" s="473">
        <v>17</v>
      </c>
      <c r="B31" s="1037" t="s">
        <v>385</v>
      </c>
      <c r="C31" s="1037"/>
      <c r="D31" s="407"/>
      <c r="E31" s="407"/>
      <c r="F31" s="407"/>
      <c r="G31" s="407"/>
      <c r="H31" s="407" t="s">
        <v>386</v>
      </c>
    </row>
    <row r="32" spans="1:8" ht="38.25">
      <c r="A32" s="473">
        <v>18</v>
      </c>
      <c r="B32" s="1037" t="s">
        <v>387</v>
      </c>
      <c r="C32" s="1037"/>
      <c r="D32" s="407"/>
      <c r="E32" s="407"/>
      <c r="F32" s="407"/>
      <c r="G32" s="407"/>
      <c r="H32" s="407" t="s">
        <v>388</v>
      </c>
    </row>
    <row r="33" spans="1:8" ht="38.25">
      <c r="A33" s="473">
        <v>19</v>
      </c>
      <c r="B33" s="1037" t="s">
        <v>389</v>
      </c>
      <c r="C33" s="1037"/>
      <c r="D33" s="407"/>
      <c r="E33" s="407"/>
      <c r="F33" s="407"/>
      <c r="G33" s="407"/>
      <c r="H33" s="407" t="s">
        <v>390</v>
      </c>
    </row>
    <row r="34" spans="1:8">
      <c r="A34" s="473">
        <v>20</v>
      </c>
      <c r="B34" s="1037" t="s">
        <v>371</v>
      </c>
      <c r="C34" s="1037"/>
      <c r="D34" s="407"/>
      <c r="E34" s="407"/>
      <c r="F34" s="407"/>
      <c r="G34" s="407"/>
      <c r="H34" s="407"/>
    </row>
    <row r="35" spans="1:8" ht="30" customHeight="1">
      <c r="A35" s="407" t="s">
        <v>256</v>
      </c>
      <c r="B35" s="1037" t="s">
        <v>391</v>
      </c>
      <c r="C35" s="1037"/>
      <c r="D35" s="407"/>
      <c r="E35" s="407"/>
      <c r="F35" s="407"/>
      <c r="G35" s="407"/>
      <c r="H35" s="407" t="s">
        <v>392</v>
      </c>
    </row>
    <row r="36" spans="1:8" ht="25.5">
      <c r="A36" s="407" t="s">
        <v>257</v>
      </c>
      <c r="B36" s="1037" t="s">
        <v>393</v>
      </c>
      <c r="C36" s="1037"/>
      <c r="D36" s="407"/>
      <c r="E36" s="407"/>
      <c r="F36" s="407"/>
      <c r="G36" s="407"/>
      <c r="H36" s="407" t="s">
        <v>394</v>
      </c>
    </row>
    <row r="37" spans="1:8" ht="38.25">
      <c r="A37" s="407" t="s">
        <v>345</v>
      </c>
      <c r="B37" s="1037" t="s">
        <v>395</v>
      </c>
      <c r="C37" s="1037"/>
      <c r="D37" s="407"/>
      <c r="E37" s="407"/>
      <c r="F37" s="407"/>
      <c r="G37" s="407"/>
      <c r="H37" s="407" t="s">
        <v>396</v>
      </c>
    </row>
    <row r="38" spans="1:8" ht="25.5">
      <c r="A38" s="407" t="s">
        <v>346</v>
      </c>
      <c r="B38" s="1037" t="s">
        <v>397</v>
      </c>
      <c r="C38" s="1037"/>
      <c r="D38" s="407"/>
      <c r="E38" s="407"/>
      <c r="F38" s="407"/>
      <c r="G38" s="407"/>
      <c r="H38" s="407" t="s">
        <v>398</v>
      </c>
    </row>
    <row r="39" spans="1:8" ht="25.5">
      <c r="A39" s="473">
        <v>21</v>
      </c>
      <c r="B39" s="1037" t="s">
        <v>399</v>
      </c>
      <c r="C39" s="1037"/>
      <c r="D39" s="407"/>
      <c r="E39" s="407"/>
      <c r="F39" s="407"/>
      <c r="G39" s="407"/>
      <c r="H39" s="407" t="s">
        <v>400</v>
      </c>
    </row>
    <row r="40" spans="1:8">
      <c r="A40" s="473">
        <v>22</v>
      </c>
      <c r="B40" s="1037" t="s">
        <v>401</v>
      </c>
      <c r="C40" s="1037"/>
      <c r="D40" s="407"/>
      <c r="E40" s="407"/>
      <c r="F40" s="407"/>
      <c r="G40" s="407"/>
      <c r="H40" s="407" t="s">
        <v>402</v>
      </c>
    </row>
    <row r="41" spans="1:8" ht="25.5">
      <c r="A41" s="473">
        <v>23</v>
      </c>
      <c r="B41" s="1037" t="s">
        <v>403</v>
      </c>
      <c r="C41" s="1037"/>
      <c r="D41" s="407"/>
      <c r="E41" s="407"/>
      <c r="F41" s="407"/>
      <c r="G41" s="407"/>
      <c r="H41" s="407" t="s">
        <v>404</v>
      </c>
    </row>
    <row r="42" spans="1:8">
      <c r="A42" s="473">
        <v>24</v>
      </c>
      <c r="B42" s="1037" t="s">
        <v>371</v>
      </c>
      <c r="C42" s="1037"/>
      <c r="D42" s="407"/>
      <c r="E42" s="407"/>
      <c r="F42" s="407"/>
      <c r="G42" s="407"/>
      <c r="H42" s="407"/>
    </row>
    <row r="43" spans="1:8" ht="25.5">
      <c r="A43" s="473">
        <v>25</v>
      </c>
      <c r="B43" s="1037" t="s">
        <v>405</v>
      </c>
      <c r="C43" s="1037"/>
      <c r="D43" s="407"/>
      <c r="E43" s="407"/>
      <c r="F43" s="407"/>
      <c r="G43" s="407"/>
      <c r="H43" s="407" t="s">
        <v>400</v>
      </c>
    </row>
    <row r="44" spans="1:8">
      <c r="A44" s="473" t="s">
        <v>406</v>
      </c>
      <c r="B44" s="1037" t="s">
        <v>408</v>
      </c>
      <c r="C44" s="1037"/>
      <c r="D44" s="407"/>
      <c r="E44" s="407"/>
      <c r="F44" s="407"/>
      <c r="G44" s="407"/>
      <c r="H44" s="407" t="s">
        <v>409</v>
      </c>
    </row>
    <row r="45" spans="1:8">
      <c r="A45" s="473" t="s">
        <v>407</v>
      </c>
      <c r="B45" s="1037" t="s">
        <v>410</v>
      </c>
      <c r="C45" s="1037"/>
      <c r="D45" s="407"/>
      <c r="E45" s="407"/>
      <c r="F45" s="407"/>
      <c r="G45" s="407"/>
      <c r="H45" s="407" t="s">
        <v>411</v>
      </c>
    </row>
    <row r="46" spans="1:8">
      <c r="A46" s="473">
        <v>27</v>
      </c>
      <c r="B46" s="1037" t="s">
        <v>412</v>
      </c>
      <c r="C46" s="1037"/>
      <c r="D46" s="407"/>
      <c r="E46" s="407"/>
      <c r="F46" s="407"/>
      <c r="G46" s="407"/>
      <c r="H46" s="407" t="s">
        <v>413</v>
      </c>
    </row>
    <row r="47" spans="1:8" ht="25.5">
      <c r="A47" s="473">
        <v>28</v>
      </c>
      <c r="B47" s="1086" t="s">
        <v>414</v>
      </c>
      <c r="C47" s="1086"/>
      <c r="D47" s="410"/>
      <c r="E47" s="410"/>
      <c r="F47" s="410"/>
      <c r="G47" s="410"/>
      <c r="H47" s="407" t="s">
        <v>415</v>
      </c>
    </row>
    <row r="48" spans="1:8">
      <c r="A48" s="473">
        <v>29</v>
      </c>
      <c r="B48" s="1086" t="s">
        <v>416</v>
      </c>
      <c r="C48" s="1086"/>
      <c r="D48" s="410"/>
      <c r="E48" s="410"/>
      <c r="F48" s="410"/>
      <c r="G48" s="410"/>
      <c r="H48" s="407" t="s">
        <v>417</v>
      </c>
    </row>
    <row r="49" spans="1:8" ht="15" customHeight="1">
      <c r="A49" s="1142" t="s">
        <v>418</v>
      </c>
      <c r="B49" s="1128"/>
      <c r="C49" s="1128"/>
      <c r="D49" s="1128"/>
      <c r="E49" s="1128"/>
      <c r="F49" s="1128"/>
      <c r="G49" s="1128"/>
      <c r="H49" s="1128"/>
    </row>
    <row r="50" spans="1:8">
      <c r="A50" s="473">
        <v>30</v>
      </c>
      <c r="B50" s="1037" t="s">
        <v>348</v>
      </c>
      <c r="C50" s="1037"/>
      <c r="D50" s="407"/>
      <c r="E50" s="407"/>
      <c r="F50" s="407"/>
      <c r="G50" s="407"/>
      <c r="H50" s="407" t="s">
        <v>419</v>
      </c>
    </row>
    <row r="51" spans="1:8">
      <c r="A51" s="473">
        <v>31</v>
      </c>
      <c r="B51" s="1037" t="s">
        <v>420</v>
      </c>
      <c r="C51" s="1037"/>
      <c r="D51" s="407"/>
      <c r="E51" s="407"/>
      <c r="F51" s="407"/>
      <c r="G51" s="407"/>
      <c r="H51" s="407"/>
    </row>
    <row r="52" spans="1:8">
      <c r="A52" s="473">
        <v>32</v>
      </c>
      <c r="B52" s="1037" t="s">
        <v>421</v>
      </c>
      <c r="C52" s="1037"/>
      <c r="D52" s="407"/>
      <c r="E52" s="407"/>
      <c r="F52" s="407"/>
      <c r="G52" s="407"/>
      <c r="H52" s="407"/>
    </row>
    <row r="53" spans="1:8" ht="30" customHeight="1">
      <c r="A53" s="473">
        <v>33</v>
      </c>
      <c r="B53" s="1037" t="s">
        <v>422</v>
      </c>
      <c r="C53" s="1037"/>
      <c r="D53" s="407"/>
      <c r="E53" s="407"/>
      <c r="F53" s="407"/>
      <c r="G53" s="407"/>
      <c r="H53" s="407" t="s">
        <v>423</v>
      </c>
    </row>
    <row r="54" spans="1:8" ht="30" customHeight="1">
      <c r="A54" s="473">
        <v>34</v>
      </c>
      <c r="B54" s="1037" t="s">
        <v>424</v>
      </c>
      <c r="C54" s="1037"/>
      <c r="D54" s="407"/>
      <c r="E54" s="407"/>
      <c r="F54" s="407"/>
      <c r="G54" s="407"/>
      <c r="H54" s="407" t="s">
        <v>425</v>
      </c>
    </row>
    <row r="55" spans="1:8">
      <c r="A55" s="473">
        <v>35</v>
      </c>
      <c r="B55" s="1037" t="s">
        <v>426</v>
      </c>
      <c r="C55" s="1037"/>
      <c r="D55" s="407"/>
      <c r="E55" s="407"/>
      <c r="F55" s="407"/>
      <c r="G55" s="407"/>
      <c r="H55" s="152" t="s">
        <v>423</v>
      </c>
    </row>
    <row r="56" spans="1:8">
      <c r="A56" s="473">
        <v>36</v>
      </c>
      <c r="B56" s="1086" t="s">
        <v>427</v>
      </c>
      <c r="C56" s="1086"/>
      <c r="D56" s="410"/>
      <c r="E56" s="410"/>
      <c r="F56" s="410"/>
      <c r="G56" s="410"/>
      <c r="H56" s="407" t="s">
        <v>428</v>
      </c>
    </row>
    <row r="57" spans="1:8" ht="15" customHeight="1">
      <c r="A57" s="1091" t="s">
        <v>625</v>
      </c>
      <c r="B57" s="1091"/>
      <c r="C57" s="1091"/>
      <c r="D57" s="1091"/>
      <c r="E57" s="1091"/>
      <c r="F57" s="1091"/>
      <c r="G57" s="1091"/>
      <c r="H57" s="1091"/>
    </row>
    <row r="58" spans="1:8" ht="25.5">
      <c r="A58" s="473">
        <v>37</v>
      </c>
      <c r="B58" s="1037" t="s">
        <v>429</v>
      </c>
      <c r="C58" s="1037"/>
      <c r="D58" s="407"/>
      <c r="E58" s="407"/>
      <c r="F58" s="407"/>
      <c r="G58" s="407"/>
      <c r="H58" s="407" t="s">
        <v>430</v>
      </c>
    </row>
    <row r="59" spans="1:8" ht="30" customHeight="1">
      <c r="A59" s="473">
        <v>38</v>
      </c>
      <c r="B59" s="1037" t="s">
        <v>431</v>
      </c>
      <c r="C59" s="1037"/>
      <c r="D59" s="407"/>
      <c r="E59" s="407"/>
      <c r="F59" s="407"/>
      <c r="G59" s="407"/>
      <c r="H59" s="407" t="s">
        <v>432</v>
      </c>
    </row>
    <row r="60" spans="1:8" ht="45" customHeight="1">
      <c r="A60" s="473">
        <v>39</v>
      </c>
      <c r="B60" s="1037" t="s">
        <v>433</v>
      </c>
      <c r="C60" s="1037"/>
      <c r="D60" s="407"/>
      <c r="E60" s="407"/>
      <c r="F60" s="407"/>
      <c r="G60" s="407"/>
      <c r="H60" s="407" t="s">
        <v>434</v>
      </c>
    </row>
    <row r="61" spans="1:8" ht="30" customHeight="1">
      <c r="A61" s="473">
        <v>40</v>
      </c>
      <c r="B61" s="1037" t="s">
        <v>435</v>
      </c>
      <c r="C61" s="1037"/>
      <c r="D61" s="407"/>
      <c r="E61" s="407"/>
      <c r="F61" s="407"/>
      <c r="G61" s="407"/>
      <c r="H61" s="407" t="s">
        <v>436</v>
      </c>
    </row>
    <row r="62" spans="1:8">
      <c r="A62" s="473">
        <v>41</v>
      </c>
      <c r="B62" s="1037" t="s">
        <v>371</v>
      </c>
      <c r="C62" s="1037"/>
      <c r="D62" s="407"/>
      <c r="E62" s="407"/>
      <c r="F62" s="407"/>
      <c r="G62" s="407"/>
      <c r="H62" s="407"/>
    </row>
    <row r="63" spans="1:8">
      <c r="A63" s="473">
        <v>42</v>
      </c>
      <c r="B63" s="1037" t="s">
        <v>437</v>
      </c>
      <c r="C63" s="1037"/>
      <c r="D63" s="407"/>
      <c r="E63" s="407"/>
      <c r="F63" s="407"/>
      <c r="G63" s="407"/>
      <c r="H63" s="407" t="s">
        <v>438</v>
      </c>
    </row>
    <row r="64" spans="1:8">
      <c r="A64" s="473">
        <v>43</v>
      </c>
      <c r="B64" s="1086" t="s">
        <v>439</v>
      </c>
      <c r="C64" s="1086"/>
      <c r="D64" s="410"/>
      <c r="E64" s="410"/>
      <c r="F64" s="410"/>
      <c r="G64" s="410"/>
      <c r="H64" s="407" t="s">
        <v>440</v>
      </c>
    </row>
    <row r="65" spans="1:8">
      <c r="A65" s="473">
        <v>44</v>
      </c>
      <c r="B65" s="1086" t="s">
        <v>441</v>
      </c>
      <c r="C65" s="1086"/>
      <c r="D65" s="410"/>
      <c r="E65" s="410"/>
      <c r="F65" s="410"/>
      <c r="G65" s="410"/>
      <c r="H65" s="407" t="s">
        <v>442</v>
      </c>
    </row>
    <row r="66" spans="1:8">
      <c r="A66" s="473">
        <v>45</v>
      </c>
      <c r="B66" s="1086" t="s">
        <v>443</v>
      </c>
      <c r="C66" s="1086"/>
      <c r="D66" s="410"/>
      <c r="E66" s="410"/>
      <c r="F66" s="410"/>
      <c r="G66" s="410"/>
      <c r="H66" s="407" t="s">
        <v>444</v>
      </c>
    </row>
    <row r="67" spans="1:8" ht="15" customHeight="1">
      <c r="A67" s="1091" t="s">
        <v>445</v>
      </c>
      <c r="B67" s="1091"/>
      <c r="C67" s="1091"/>
      <c r="D67" s="1091"/>
      <c r="E67" s="1091"/>
      <c r="F67" s="1091"/>
      <c r="G67" s="1091"/>
      <c r="H67" s="1091"/>
    </row>
    <row r="68" spans="1:8">
      <c r="A68" s="473">
        <v>46</v>
      </c>
      <c r="B68" s="1037" t="s">
        <v>348</v>
      </c>
      <c r="C68" s="1037"/>
      <c r="D68" s="407"/>
      <c r="E68" s="407"/>
      <c r="F68" s="407"/>
      <c r="G68" s="407"/>
      <c r="H68" s="407" t="s">
        <v>446</v>
      </c>
    </row>
    <row r="69" spans="1:8" ht="30" customHeight="1">
      <c r="A69" s="473">
        <v>47</v>
      </c>
      <c r="B69" s="1037" t="s">
        <v>447</v>
      </c>
      <c r="C69" s="1037"/>
      <c r="D69" s="407"/>
      <c r="E69" s="407"/>
      <c r="F69" s="407"/>
      <c r="G69" s="407"/>
      <c r="H69" s="407" t="s">
        <v>448</v>
      </c>
    </row>
    <row r="70" spans="1:8" ht="30" customHeight="1">
      <c r="A70" s="473">
        <v>48</v>
      </c>
      <c r="B70" s="1037" t="s">
        <v>449</v>
      </c>
      <c r="C70" s="1037"/>
      <c r="D70" s="407"/>
      <c r="E70" s="407"/>
      <c r="F70" s="407"/>
      <c r="G70" s="407"/>
      <c r="H70" s="407" t="s">
        <v>450</v>
      </c>
    </row>
    <row r="71" spans="1:8">
      <c r="A71" s="473">
        <v>49</v>
      </c>
      <c r="B71" s="1037" t="s">
        <v>426</v>
      </c>
      <c r="C71" s="1037"/>
      <c r="D71" s="407"/>
      <c r="E71" s="407"/>
      <c r="F71" s="407"/>
      <c r="G71" s="407"/>
      <c r="H71" s="407" t="s">
        <v>448</v>
      </c>
    </row>
    <row r="72" spans="1:8">
      <c r="A72" s="473">
        <v>50</v>
      </c>
      <c r="B72" s="1037" t="s">
        <v>451</v>
      </c>
      <c r="C72" s="1037"/>
      <c r="D72" s="407"/>
      <c r="E72" s="407"/>
      <c r="F72" s="407"/>
      <c r="G72" s="407"/>
      <c r="H72" s="407" t="s">
        <v>452</v>
      </c>
    </row>
    <row r="73" spans="1:8">
      <c r="A73" s="473">
        <v>51</v>
      </c>
      <c r="B73" s="1086" t="s">
        <v>453</v>
      </c>
      <c r="C73" s="1086"/>
      <c r="D73" s="410"/>
      <c r="E73" s="410"/>
      <c r="F73" s="410"/>
      <c r="G73" s="410"/>
      <c r="H73" s="407"/>
    </row>
    <row r="74" spans="1:8" ht="15" customHeight="1">
      <c r="A74" s="1091" t="s">
        <v>454</v>
      </c>
      <c r="B74" s="1091"/>
      <c r="C74" s="1091"/>
      <c r="D74" s="1091"/>
      <c r="E74" s="1091"/>
      <c r="F74" s="1091"/>
      <c r="G74" s="1091"/>
      <c r="H74" s="1091"/>
    </row>
    <row r="75" spans="1:8" ht="25.5">
      <c r="A75" s="473">
        <v>52</v>
      </c>
      <c r="B75" s="1037" t="s">
        <v>455</v>
      </c>
      <c r="C75" s="1037"/>
      <c r="D75" s="407"/>
      <c r="E75" s="407"/>
      <c r="F75" s="407"/>
      <c r="G75" s="407"/>
      <c r="H75" s="407" t="s">
        <v>456</v>
      </c>
    </row>
    <row r="76" spans="1:8" ht="30" customHeight="1">
      <c r="A76" s="473">
        <v>53</v>
      </c>
      <c r="B76" s="1037" t="s">
        <v>457</v>
      </c>
      <c r="C76" s="1037"/>
      <c r="D76" s="407"/>
      <c r="E76" s="407"/>
      <c r="F76" s="407"/>
      <c r="G76" s="407"/>
      <c r="H76" s="407" t="s">
        <v>458</v>
      </c>
    </row>
    <row r="77" spans="1:8" ht="45" customHeight="1">
      <c r="A77" s="473">
        <v>54</v>
      </c>
      <c r="B77" s="1037" t="s">
        <v>459</v>
      </c>
      <c r="C77" s="1037"/>
      <c r="D77" s="407"/>
      <c r="E77" s="407"/>
      <c r="F77" s="407"/>
      <c r="G77" s="407"/>
      <c r="H77" s="407" t="s">
        <v>460</v>
      </c>
    </row>
    <row r="78" spans="1:8" ht="30" customHeight="1">
      <c r="A78" s="473">
        <v>55</v>
      </c>
      <c r="B78" s="1037" t="s">
        <v>461</v>
      </c>
      <c r="C78" s="1037"/>
      <c r="D78" s="407"/>
      <c r="E78" s="407"/>
      <c r="F78" s="407"/>
      <c r="G78" s="407"/>
      <c r="H78" s="407" t="s">
        <v>462</v>
      </c>
    </row>
    <row r="79" spans="1:8">
      <c r="A79" s="473">
        <v>56</v>
      </c>
      <c r="B79" s="1037" t="s">
        <v>371</v>
      </c>
      <c r="C79" s="1037"/>
      <c r="D79" s="407"/>
      <c r="E79" s="407"/>
      <c r="F79" s="407"/>
      <c r="G79" s="407"/>
      <c r="H79" s="407"/>
    </row>
    <row r="80" spans="1:8">
      <c r="A80" s="473">
        <v>57</v>
      </c>
      <c r="B80" s="1086" t="s">
        <v>463</v>
      </c>
      <c r="C80" s="1086"/>
      <c r="D80" s="410"/>
      <c r="E80" s="410"/>
      <c r="F80" s="410"/>
      <c r="G80" s="410"/>
      <c r="H80" s="407" t="s">
        <v>464</v>
      </c>
    </row>
    <row r="81" spans="1:8">
      <c r="A81" s="473">
        <v>58</v>
      </c>
      <c r="B81" s="1086" t="s">
        <v>465</v>
      </c>
      <c r="C81" s="1086"/>
      <c r="D81" s="410"/>
      <c r="E81" s="410"/>
      <c r="F81" s="410"/>
      <c r="G81" s="410"/>
      <c r="H81" s="407" t="s">
        <v>466</v>
      </c>
    </row>
    <row r="82" spans="1:8">
      <c r="A82" s="473">
        <v>59</v>
      </c>
      <c r="B82" s="1086" t="s">
        <v>467</v>
      </c>
      <c r="C82" s="1086"/>
      <c r="D82" s="410"/>
      <c r="E82" s="410"/>
      <c r="F82" s="410"/>
      <c r="G82" s="410"/>
      <c r="H82" s="407" t="s">
        <v>468</v>
      </c>
    </row>
    <row r="83" spans="1:8">
      <c r="A83" s="473">
        <v>60</v>
      </c>
      <c r="B83" s="1086" t="s">
        <v>469</v>
      </c>
      <c r="C83" s="1086"/>
      <c r="D83" s="410"/>
      <c r="E83" s="410"/>
      <c r="F83" s="410"/>
      <c r="G83" s="410"/>
      <c r="H83" s="407"/>
    </row>
    <row r="84" spans="1:8" ht="15" customHeight="1">
      <c r="A84" s="1091" t="s">
        <v>470</v>
      </c>
      <c r="B84" s="1091"/>
      <c r="C84" s="1091"/>
      <c r="D84" s="1091"/>
      <c r="E84" s="1091"/>
      <c r="F84" s="1091"/>
      <c r="G84" s="1091"/>
      <c r="H84" s="1091"/>
    </row>
    <row r="85" spans="1:8">
      <c r="A85" s="473">
        <v>61</v>
      </c>
      <c r="B85" s="1086" t="s">
        <v>471</v>
      </c>
      <c r="C85" s="1086"/>
      <c r="D85" s="410"/>
      <c r="E85" s="410"/>
      <c r="F85" s="410"/>
      <c r="G85" s="410"/>
      <c r="H85" s="407" t="s">
        <v>472</v>
      </c>
    </row>
    <row r="86" spans="1:8">
      <c r="A86" s="473">
        <v>62</v>
      </c>
      <c r="B86" s="1086" t="s">
        <v>473</v>
      </c>
      <c r="C86" s="1086"/>
      <c r="D86" s="410"/>
      <c r="E86" s="410"/>
      <c r="F86" s="410"/>
      <c r="G86" s="410"/>
      <c r="H86" s="407" t="s">
        <v>474</v>
      </c>
    </row>
    <row r="87" spans="1:8">
      <c r="A87" s="473">
        <v>63</v>
      </c>
      <c r="B87" s="1086" t="s">
        <v>475</v>
      </c>
      <c r="C87" s="1086"/>
      <c r="D87" s="410"/>
      <c r="E87" s="410"/>
      <c r="F87" s="410"/>
      <c r="G87" s="410"/>
      <c r="H87" s="407" t="s">
        <v>476</v>
      </c>
    </row>
    <row r="88" spans="1:8" ht="38.25">
      <c r="A88" s="473">
        <v>64</v>
      </c>
      <c r="B88" s="1086" t="s">
        <v>477</v>
      </c>
      <c r="C88" s="1086"/>
      <c r="D88" s="410"/>
      <c r="E88" s="410"/>
      <c r="F88" s="410"/>
      <c r="G88" s="410"/>
      <c r="H88" s="407" t="s">
        <v>478</v>
      </c>
    </row>
    <row r="89" spans="1:8">
      <c r="A89" s="473">
        <v>65</v>
      </c>
      <c r="B89" s="1086" t="s">
        <v>479</v>
      </c>
      <c r="C89" s="1086"/>
      <c r="D89" s="410"/>
      <c r="E89" s="410"/>
      <c r="F89" s="410"/>
      <c r="G89" s="410"/>
      <c r="H89" s="407"/>
    </row>
    <row r="90" spans="1:8">
      <c r="A90" s="473">
        <v>66</v>
      </c>
      <c r="B90" s="1086" t="s">
        <v>480</v>
      </c>
      <c r="C90" s="1086"/>
      <c r="D90" s="410"/>
      <c r="E90" s="410"/>
      <c r="F90" s="410"/>
      <c r="G90" s="410"/>
      <c r="H90" s="407"/>
    </row>
    <row r="91" spans="1:8">
      <c r="A91" s="473">
        <v>67</v>
      </c>
      <c r="B91" s="1086" t="s">
        <v>481</v>
      </c>
      <c r="C91" s="1086"/>
      <c r="D91" s="410"/>
      <c r="E91" s="410"/>
      <c r="F91" s="410"/>
      <c r="G91" s="410"/>
      <c r="H91" s="407"/>
    </row>
    <row r="92" spans="1:8">
      <c r="A92" s="407" t="s">
        <v>347</v>
      </c>
      <c r="B92" s="1086" t="s">
        <v>482</v>
      </c>
      <c r="C92" s="1086"/>
      <c r="D92" s="410"/>
      <c r="E92" s="410"/>
      <c r="F92" s="410"/>
      <c r="G92" s="410"/>
      <c r="H92" s="407"/>
    </row>
    <row r="93" spans="1:8" ht="25.5">
      <c r="A93" s="473">
        <v>68</v>
      </c>
      <c r="B93" s="1086" t="s">
        <v>483</v>
      </c>
      <c r="C93" s="1086"/>
      <c r="D93" s="410"/>
      <c r="E93" s="410"/>
      <c r="F93" s="410"/>
      <c r="G93" s="410"/>
      <c r="H93" s="407" t="s">
        <v>484</v>
      </c>
    </row>
    <row r="94" spans="1:8">
      <c r="A94" s="473">
        <v>69</v>
      </c>
      <c r="B94" s="1037" t="s">
        <v>485</v>
      </c>
      <c r="C94" s="1037"/>
      <c r="D94" s="407"/>
      <c r="E94" s="407"/>
      <c r="F94" s="407"/>
      <c r="G94" s="407"/>
      <c r="H94" s="407"/>
    </row>
    <row r="95" spans="1:8">
      <c r="A95" s="473">
        <v>70</v>
      </c>
      <c r="B95" s="1037" t="s">
        <v>485</v>
      </c>
      <c r="C95" s="1037"/>
      <c r="D95" s="407"/>
      <c r="E95" s="407"/>
      <c r="F95" s="407"/>
      <c r="G95" s="407"/>
      <c r="H95" s="407"/>
    </row>
    <row r="96" spans="1:8">
      <c r="A96" s="473">
        <v>71</v>
      </c>
      <c r="B96" s="1037" t="s">
        <v>486</v>
      </c>
      <c r="C96" s="1037"/>
      <c r="D96" s="407"/>
      <c r="E96" s="407"/>
      <c r="F96" s="407"/>
      <c r="G96" s="407"/>
      <c r="H96" s="407"/>
    </row>
    <row r="97" spans="1:8" ht="15" customHeight="1">
      <c r="A97" s="1091" t="s">
        <v>487</v>
      </c>
      <c r="B97" s="1091"/>
      <c r="C97" s="1091"/>
      <c r="D97" s="1091"/>
      <c r="E97" s="1091"/>
      <c r="F97" s="1091"/>
      <c r="G97" s="1091"/>
      <c r="H97" s="1091"/>
    </row>
    <row r="98" spans="1:8" ht="38.25">
      <c r="A98" s="473">
        <v>72</v>
      </c>
      <c r="B98" s="1037" t="s">
        <v>488</v>
      </c>
      <c r="C98" s="1037"/>
      <c r="D98" s="407"/>
      <c r="E98" s="407"/>
      <c r="F98" s="407"/>
      <c r="G98" s="407"/>
      <c r="H98" s="407" t="s">
        <v>489</v>
      </c>
    </row>
    <row r="99" spans="1:8" ht="25.5">
      <c r="A99" s="473">
        <v>73</v>
      </c>
      <c r="B99" s="1037" t="s">
        <v>490</v>
      </c>
      <c r="C99" s="1037"/>
      <c r="D99" s="407"/>
      <c r="E99" s="407"/>
      <c r="F99" s="407"/>
      <c r="G99" s="407"/>
      <c r="H99" s="407" t="s">
        <v>491</v>
      </c>
    </row>
    <row r="100" spans="1:8">
      <c r="A100" s="473">
        <v>74</v>
      </c>
      <c r="B100" s="1037" t="s">
        <v>371</v>
      </c>
      <c r="C100" s="1037"/>
      <c r="D100" s="407"/>
      <c r="E100" s="407"/>
      <c r="F100" s="407"/>
      <c r="G100" s="407"/>
      <c r="H100" s="407"/>
    </row>
    <row r="101" spans="1:8" ht="25.5">
      <c r="A101" s="473">
        <v>75</v>
      </c>
      <c r="B101" s="1037" t="s">
        <v>492</v>
      </c>
      <c r="C101" s="1037"/>
      <c r="D101" s="407"/>
      <c r="E101" s="407"/>
      <c r="F101" s="407"/>
      <c r="G101" s="407"/>
      <c r="H101" s="407" t="s">
        <v>493</v>
      </c>
    </row>
    <row r="102" spans="1:8" ht="15" customHeight="1">
      <c r="A102" s="1091" t="s">
        <v>494</v>
      </c>
      <c r="B102" s="1091"/>
      <c r="C102" s="1091"/>
      <c r="D102" s="1091"/>
      <c r="E102" s="1091"/>
      <c r="F102" s="1091"/>
      <c r="G102" s="1091"/>
      <c r="H102" s="1091"/>
    </row>
    <row r="103" spans="1:8" ht="30" customHeight="1">
      <c r="A103" s="473">
        <v>76</v>
      </c>
      <c r="B103" s="1037" t="s">
        <v>495</v>
      </c>
      <c r="C103" s="1037"/>
      <c r="D103" s="407"/>
      <c r="E103" s="407"/>
      <c r="F103" s="407"/>
      <c r="G103" s="407"/>
      <c r="H103" s="407" t="s">
        <v>496</v>
      </c>
    </row>
    <row r="104" spans="1:8">
      <c r="A104" s="473">
        <v>77</v>
      </c>
      <c r="B104" s="1037" t="s">
        <v>497</v>
      </c>
      <c r="C104" s="1037"/>
      <c r="D104" s="407"/>
      <c r="E104" s="407"/>
      <c r="F104" s="407"/>
      <c r="G104" s="407"/>
      <c r="H104" s="407" t="s">
        <v>496</v>
      </c>
    </row>
    <row r="105" spans="1:8" ht="30" customHeight="1">
      <c r="A105" s="473">
        <v>78</v>
      </c>
      <c r="B105" s="1037" t="s">
        <v>498</v>
      </c>
      <c r="C105" s="1037"/>
      <c r="D105" s="407"/>
      <c r="E105" s="407"/>
      <c r="F105" s="407"/>
      <c r="G105" s="407"/>
      <c r="H105" s="407" t="s">
        <v>496</v>
      </c>
    </row>
    <row r="106" spans="1:8">
      <c r="A106" s="473">
        <v>79</v>
      </c>
      <c r="B106" s="1037" t="s">
        <v>499</v>
      </c>
      <c r="C106" s="1037"/>
      <c r="D106" s="407"/>
      <c r="E106" s="407"/>
      <c r="F106" s="407"/>
      <c r="G106" s="407"/>
      <c r="H106" s="152" t="s">
        <v>496</v>
      </c>
    </row>
    <row r="107" spans="1:8" ht="15" customHeight="1">
      <c r="A107" s="1091" t="s">
        <v>500</v>
      </c>
      <c r="B107" s="1091"/>
      <c r="C107" s="1091"/>
      <c r="D107" s="1091"/>
      <c r="E107" s="1091"/>
      <c r="F107" s="1091"/>
      <c r="G107" s="1091"/>
      <c r="H107" s="1091"/>
    </row>
    <row r="108" spans="1:8" ht="30" customHeight="1">
      <c r="A108" s="473">
        <v>80</v>
      </c>
      <c r="B108" s="1037" t="s">
        <v>501</v>
      </c>
      <c r="C108" s="1037"/>
      <c r="D108" s="407"/>
      <c r="E108" s="407"/>
      <c r="F108" s="407"/>
      <c r="G108" s="407"/>
      <c r="H108" s="407" t="s">
        <v>502</v>
      </c>
    </row>
    <row r="109" spans="1:8" ht="30" customHeight="1">
      <c r="A109" s="473">
        <v>81</v>
      </c>
      <c r="B109" s="1037" t="s">
        <v>503</v>
      </c>
      <c r="C109" s="1037"/>
      <c r="D109" s="407"/>
      <c r="E109" s="407"/>
      <c r="F109" s="407"/>
      <c r="G109" s="407"/>
      <c r="H109" s="407" t="s">
        <v>502</v>
      </c>
    </row>
    <row r="110" spans="1:8" ht="30" customHeight="1">
      <c r="A110" s="473">
        <v>82</v>
      </c>
      <c r="B110" s="1037" t="s">
        <v>504</v>
      </c>
      <c r="C110" s="1037"/>
      <c r="D110" s="407"/>
      <c r="E110" s="407"/>
      <c r="F110" s="407"/>
      <c r="G110" s="407"/>
      <c r="H110" s="407" t="s">
        <v>505</v>
      </c>
    </row>
    <row r="111" spans="1:8" ht="30" customHeight="1">
      <c r="A111" s="473">
        <v>83</v>
      </c>
      <c r="B111" s="1037" t="s">
        <v>506</v>
      </c>
      <c r="C111" s="1037"/>
      <c r="D111" s="407"/>
      <c r="E111" s="407"/>
      <c r="F111" s="407"/>
      <c r="G111" s="407"/>
      <c r="H111" s="407" t="s">
        <v>505</v>
      </c>
    </row>
    <row r="112" spans="1:8" ht="30" customHeight="1">
      <c r="A112" s="473">
        <v>84</v>
      </c>
      <c r="B112" s="1037" t="s">
        <v>507</v>
      </c>
      <c r="C112" s="1037"/>
      <c r="D112" s="407"/>
      <c r="E112" s="407"/>
      <c r="F112" s="407"/>
      <c r="G112" s="407"/>
      <c r="H112" s="407" t="s">
        <v>508</v>
      </c>
    </row>
    <row r="113" spans="1:8" ht="30" customHeight="1">
      <c r="A113" s="473">
        <v>85</v>
      </c>
      <c r="B113" s="1037" t="s">
        <v>509</v>
      </c>
      <c r="C113" s="1037"/>
      <c r="D113" s="407"/>
      <c r="E113" s="407"/>
      <c r="F113" s="407"/>
      <c r="G113" s="407"/>
      <c r="H113" s="407" t="s">
        <v>508</v>
      </c>
    </row>
    <row r="114" spans="1:8" ht="15.75" thickBot="1">
      <c r="A114" s="1146"/>
      <c r="B114" s="1147"/>
      <c r="C114" s="1147"/>
      <c r="D114" s="1147"/>
      <c r="E114" s="1147"/>
      <c r="F114" s="1147"/>
      <c r="G114" s="1147"/>
      <c r="H114" s="1147"/>
    </row>
    <row r="115" spans="1:8" ht="15" customHeight="1">
      <c r="A115" s="1143" t="s">
        <v>510</v>
      </c>
      <c r="B115" s="1144"/>
      <c r="C115" s="1144"/>
      <c r="D115" s="1144"/>
      <c r="E115" s="1144"/>
      <c r="F115" s="1144"/>
      <c r="G115" s="1144"/>
      <c r="H115" s="1145"/>
    </row>
    <row r="116" spans="1:8" ht="15" customHeight="1">
      <c r="A116" s="1065" t="s">
        <v>511</v>
      </c>
      <c r="B116" s="1037"/>
      <c r="C116" s="1037"/>
      <c r="D116" s="1037"/>
      <c r="E116" s="1037"/>
      <c r="F116" s="1037"/>
      <c r="G116" s="1037"/>
      <c r="H116" s="1060"/>
    </row>
    <row r="117" spans="1:8" ht="15" customHeight="1">
      <c r="A117" s="141">
        <v>1</v>
      </c>
      <c r="B117" s="1037" t="s">
        <v>1004</v>
      </c>
      <c r="C117" s="1037"/>
      <c r="D117" s="1037"/>
      <c r="E117" s="1037"/>
      <c r="F117" s="1037"/>
      <c r="G117" s="1037"/>
      <c r="H117" s="1060"/>
    </row>
    <row r="118" spans="1:8" ht="15" customHeight="1">
      <c r="A118" s="141">
        <v>2</v>
      </c>
      <c r="B118" s="1037" t="s">
        <v>512</v>
      </c>
      <c r="C118" s="1037"/>
      <c r="D118" s="1037"/>
      <c r="E118" s="1037"/>
      <c r="F118" s="1037"/>
      <c r="G118" s="1037"/>
      <c r="H118" s="1060"/>
    </row>
    <row r="119" spans="1:8" ht="15" customHeight="1">
      <c r="A119" s="141">
        <v>3</v>
      </c>
      <c r="B119" s="1037" t="s">
        <v>513</v>
      </c>
      <c r="C119" s="1037"/>
      <c r="D119" s="1037"/>
      <c r="E119" s="1037"/>
      <c r="F119" s="1037"/>
      <c r="G119" s="1037"/>
      <c r="H119" s="1060"/>
    </row>
    <row r="120" spans="1:8" ht="15" customHeight="1">
      <c r="A120" s="145" t="s">
        <v>343</v>
      </c>
      <c r="B120" s="1037" t="s">
        <v>514</v>
      </c>
      <c r="C120" s="1037"/>
      <c r="D120" s="1037"/>
      <c r="E120" s="1037"/>
      <c r="F120" s="1037"/>
      <c r="G120" s="1037"/>
      <c r="H120" s="1060"/>
    </row>
    <row r="121" spans="1:8" ht="15" customHeight="1">
      <c r="A121" s="141">
        <v>4</v>
      </c>
      <c r="B121" s="1037" t="s">
        <v>515</v>
      </c>
      <c r="C121" s="1037"/>
      <c r="D121" s="1037"/>
      <c r="E121" s="1037"/>
      <c r="F121" s="1037"/>
      <c r="G121" s="1037"/>
      <c r="H121" s="1060"/>
    </row>
    <row r="122" spans="1:8" ht="15" customHeight="1">
      <c r="A122" s="141">
        <v>5</v>
      </c>
      <c r="B122" s="1037" t="s">
        <v>516</v>
      </c>
      <c r="C122" s="1037"/>
      <c r="D122" s="1037"/>
      <c r="E122" s="1037"/>
      <c r="F122" s="1037"/>
      <c r="G122" s="1037"/>
      <c r="H122" s="1060"/>
    </row>
    <row r="123" spans="1:8" ht="15" customHeight="1">
      <c r="A123" s="145" t="s">
        <v>344</v>
      </c>
      <c r="B123" s="1037" t="s">
        <v>517</v>
      </c>
      <c r="C123" s="1037"/>
      <c r="D123" s="1037"/>
      <c r="E123" s="1037"/>
      <c r="F123" s="1037"/>
      <c r="G123" s="1037"/>
      <c r="H123" s="1060"/>
    </row>
    <row r="124" spans="1:8" ht="15" customHeight="1">
      <c r="A124" s="141">
        <v>6</v>
      </c>
      <c r="B124" s="1037" t="s">
        <v>518</v>
      </c>
      <c r="C124" s="1037"/>
      <c r="D124" s="1037"/>
      <c r="E124" s="1037"/>
      <c r="F124" s="1037"/>
      <c r="G124" s="1037"/>
      <c r="H124" s="1060"/>
    </row>
    <row r="125" spans="1:8" ht="15" customHeight="1">
      <c r="A125" s="141">
        <v>7</v>
      </c>
      <c r="B125" s="1037" t="s">
        <v>519</v>
      </c>
      <c r="C125" s="1037"/>
      <c r="D125" s="1037"/>
      <c r="E125" s="1037"/>
      <c r="F125" s="1037"/>
      <c r="G125" s="1037"/>
      <c r="H125" s="1060"/>
    </row>
    <row r="126" spans="1:8" ht="15" customHeight="1">
      <c r="A126" s="141">
        <v>8</v>
      </c>
      <c r="B126" s="1037" t="s">
        <v>520</v>
      </c>
      <c r="C126" s="1037"/>
      <c r="D126" s="1037"/>
      <c r="E126" s="1037"/>
      <c r="F126" s="1037"/>
      <c r="G126" s="1037"/>
      <c r="H126" s="1060"/>
    </row>
    <row r="127" spans="1:8" ht="15" customHeight="1">
      <c r="A127" s="141">
        <v>9</v>
      </c>
      <c r="B127" s="1037" t="s">
        <v>521</v>
      </c>
      <c r="C127" s="1037"/>
      <c r="D127" s="1037"/>
      <c r="E127" s="1037"/>
      <c r="F127" s="1037"/>
      <c r="G127" s="1037"/>
      <c r="H127" s="1060"/>
    </row>
    <row r="128" spans="1:8" ht="30" customHeight="1">
      <c r="A128" s="141">
        <v>10</v>
      </c>
      <c r="B128" s="1037" t="s">
        <v>522</v>
      </c>
      <c r="C128" s="1037"/>
      <c r="D128" s="1037"/>
      <c r="E128" s="1037"/>
      <c r="F128" s="1037"/>
      <c r="G128" s="1037"/>
      <c r="H128" s="1060"/>
    </row>
    <row r="129" spans="1:8" ht="15" customHeight="1">
      <c r="A129" s="141">
        <v>11</v>
      </c>
      <c r="B129" s="1037" t="s">
        <v>523</v>
      </c>
      <c r="C129" s="1037"/>
      <c r="D129" s="1037"/>
      <c r="E129" s="1037"/>
      <c r="F129" s="1037"/>
      <c r="G129" s="1037"/>
      <c r="H129" s="1060"/>
    </row>
    <row r="130" spans="1:8" ht="15" customHeight="1">
      <c r="A130" s="141">
        <v>12</v>
      </c>
      <c r="B130" s="1037" t="s">
        <v>524</v>
      </c>
      <c r="C130" s="1037"/>
      <c r="D130" s="1037"/>
      <c r="E130" s="1037"/>
      <c r="F130" s="1037"/>
      <c r="G130" s="1037"/>
      <c r="H130" s="1060"/>
    </row>
    <row r="131" spans="1:8" ht="15" customHeight="1">
      <c r="A131" s="141">
        <v>13</v>
      </c>
      <c r="B131" s="1037" t="s">
        <v>525</v>
      </c>
      <c r="C131" s="1037"/>
      <c r="D131" s="1037"/>
      <c r="E131" s="1037"/>
      <c r="F131" s="1037"/>
      <c r="G131" s="1037"/>
      <c r="H131" s="1060"/>
    </row>
    <row r="132" spans="1:8" ht="15" customHeight="1">
      <c r="A132" s="141">
        <v>14</v>
      </c>
      <c r="B132" s="1037" t="s">
        <v>526</v>
      </c>
      <c r="C132" s="1037"/>
      <c r="D132" s="1037"/>
      <c r="E132" s="1037"/>
      <c r="F132" s="1037"/>
      <c r="G132" s="1037"/>
      <c r="H132" s="1060"/>
    </row>
    <row r="133" spans="1:8" ht="15" customHeight="1">
      <c r="A133" s="141">
        <v>15</v>
      </c>
      <c r="B133" s="1037" t="s">
        <v>527</v>
      </c>
      <c r="C133" s="1037"/>
      <c r="D133" s="1037"/>
      <c r="E133" s="1037"/>
      <c r="F133" s="1037"/>
      <c r="G133" s="1037"/>
      <c r="H133" s="1060"/>
    </row>
    <row r="134" spans="1:8" ht="15" customHeight="1">
      <c r="A134" s="141">
        <v>16</v>
      </c>
      <c r="B134" s="1037" t="s">
        <v>528</v>
      </c>
      <c r="C134" s="1037"/>
      <c r="D134" s="1037"/>
      <c r="E134" s="1037"/>
      <c r="F134" s="1037"/>
      <c r="G134" s="1037"/>
      <c r="H134" s="1060"/>
    </row>
    <row r="135" spans="1:8" ht="30" customHeight="1">
      <c r="A135" s="141">
        <v>17</v>
      </c>
      <c r="B135" s="1037" t="s">
        <v>529</v>
      </c>
      <c r="C135" s="1037"/>
      <c r="D135" s="1037"/>
      <c r="E135" s="1037"/>
      <c r="F135" s="1037"/>
      <c r="G135" s="1037"/>
      <c r="H135" s="1060"/>
    </row>
    <row r="136" spans="1:8" ht="30" customHeight="1">
      <c r="A136" s="141">
        <v>18</v>
      </c>
      <c r="B136" s="1037" t="s">
        <v>530</v>
      </c>
      <c r="C136" s="1037"/>
      <c r="D136" s="1037"/>
      <c r="E136" s="1037"/>
      <c r="F136" s="1037"/>
      <c r="G136" s="1037"/>
      <c r="H136" s="1060"/>
    </row>
    <row r="137" spans="1:8" ht="30" customHeight="1">
      <c r="A137" s="141">
        <v>19</v>
      </c>
      <c r="B137" s="1037" t="s">
        <v>531</v>
      </c>
      <c r="C137" s="1037"/>
      <c r="D137" s="1037"/>
      <c r="E137" s="1037"/>
      <c r="F137" s="1037"/>
      <c r="G137" s="1037"/>
      <c r="H137" s="1060"/>
    </row>
    <row r="138" spans="1:8" ht="15" customHeight="1">
      <c r="A138" s="141">
        <v>20</v>
      </c>
      <c r="B138" s="1037" t="s">
        <v>521</v>
      </c>
      <c r="C138" s="1037"/>
      <c r="D138" s="1037"/>
      <c r="E138" s="1037"/>
      <c r="F138" s="1037"/>
      <c r="G138" s="1037"/>
      <c r="H138" s="1060"/>
    </row>
    <row r="139" spans="1:8" ht="15" customHeight="1">
      <c r="A139" s="145" t="s">
        <v>256</v>
      </c>
      <c r="B139" s="1037" t="s">
        <v>532</v>
      </c>
      <c r="C139" s="1037"/>
      <c r="D139" s="1037"/>
      <c r="E139" s="1037"/>
      <c r="F139" s="1037"/>
      <c r="G139" s="1037"/>
      <c r="H139" s="1060"/>
    </row>
    <row r="140" spans="1:8" ht="15" customHeight="1">
      <c r="A140" s="145" t="s">
        <v>257</v>
      </c>
      <c r="B140" s="1037" t="s">
        <v>533</v>
      </c>
      <c r="C140" s="1037"/>
      <c r="D140" s="1037"/>
      <c r="E140" s="1037"/>
      <c r="F140" s="1037"/>
      <c r="G140" s="1037"/>
      <c r="H140" s="1060"/>
    </row>
    <row r="141" spans="1:8" ht="15" customHeight="1">
      <c r="A141" s="145" t="s">
        <v>345</v>
      </c>
      <c r="B141" s="1037" t="s">
        <v>534</v>
      </c>
      <c r="C141" s="1037"/>
      <c r="D141" s="1037"/>
      <c r="E141" s="1037"/>
      <c r="F141" s="1037"/>
      <c r="G141" s="1037"/>
      <c r="H141" s="1060"/>
    </row>
    <row r="142" spans="1:8" ht="15" customHeight="1">
      <c r="A142" s="145" t="s">
        <v>346</v>
      </c>
      <c r="B142" s="1037" t="s">
        <v>535</v>
      </c>
      <c r="C142" s="1037"/>
      <c r="D142" s="1037"/>
      <c r="E142" s="1037"/>
      <c r="F142" s="1037"/>
      <c r="G142" s="1037"/>
      <c r="H142" s="1060"/>
    </row>
    <row r="143" spans="1:8" ht="30" customHeight="1">
      <c r="A143" s="141">
        <v>21</v>
      </c>
      <c r="B143" s="1037" t="s">
        <v>536</v>
      </c>
      <c r="C143" s="1037"/>
      <c r="D143" s="1037"/>
      <c r="E143" s="1037"/>
      <c r="F143" s="1037"/>
      <c r="G143" s="1037"/>
      <c r="H143" s="1060"/>
    </row>
    <row r="144" spans="1:8" ht="15" customHeight="1">
      <c r="A144" s="141">
        <v>22</v>
      </c>
      <c r="B144" s="1037" t="s">
        <v>537</v>
      </c>
      <c r="C144" s="1037"/>
      <c r="D144" s="1037"/>
      <c r="E144" s="1037"/>
      <c r="F144" s="1037"/>
      <c r="G144" s="1037"/>
      <c r="H144" s="1060"/>
    </row>
    <row r="145" spans="1:8" ht="30" customHeight="1">
      <c r="A145" s="141">
        <v>23</v>
      </c>
      <c r="B145" s="1037" t="s">
        <v>538</v>
      </c>
      <c r="C145" s="1037"/>
      <c r="D145" s="1037"/>
      <c r="E145" s="1037"/>
      <c r="F145" s="1037"/>
      <c r="G145" s="1037"/>
      <c r="H145" s="1060"/>
    </row>
    <row r="146" spans="1:8" ht="15" customHeight="1">
      <c r="A146" s="141">
        <v>24</v>
      </c>
      <c r="B146" s="1037" t="s">
        <v>521</v>
      </c>
      <c r="C146" s="1037"/>
      <c r="D146" s="1037"/>
      <c r="E146" s="1037"/>
      <c r="F146" s="1037"/>
      <c r="G146" s="1037"/>
      <c r="H146" s="1060"/>
    </row>
    <row r="147" spans="1:8" ht="15" customHeight="1">
      <c r="A147" s="141">
        <v>25</v>
      </c>
      <c r="B147" s="1037" t="s">
        <v>539</v>
      </c>
      <c r="C147" s="1037"/>
      <c r="D147" s="1037"/>
      <c r="E147" s="1037"/>
      <c r="F147" s="1037"/>
      <c r="G147" s="1037"/>
      <c r="H147" s="1060"/>
    </row>
    <row r="148" spans="1:8" ht="15" customHeight="1">
      <c r="A148" s="145" t="s">
        <v>406</v>
      </c>
      <c r="B148" s="1037" t="s">
        <v>540</v>
      </c>
      <c r="C148" s="1037"/>
      <c r="D148" s="1037"/>
      <c r="E148" s="1037"/>
      <c r="F148" s="1037"/>
      <c r="G148" s="1037"/>
      <c r="H148" s="1060"/>
    </row>
    <row r="149" spans="1:8" ht="30" customHeight="1">
      <c r="A149" s="145" t="s">
        <v>407</v>
      </c>
      <c r="B149" s="1037" t="s">
        <v>541</v>
      </c>
      <c r="C149" s="1037"/>
      <c r="D149" s="1037"/>
      <c r="E149" s="1037"/>
      <c r="F149" s="1037"/>
      <c r="G149" s="1037"/>
      <c r="H149" s="1060"/>
    </row>
    <row r="150" spans="1:8" ht="15" customHeight="1">
      <c r="A150" s="141">
        <v>27</v>
      </c>
      <c r="B150" s="1037" t="s">
        <v>542</v>
      </c>
      <c r="C150" s="1037"/>
      <c r="D150" s="1037"/>
      <c r="E150" s="1037"/>
      <c r="F150" s="1037"/>
      <c r="G150" s="1037"/>
      <c r="H150" s="1060"/>
    </row>
    <row r="151" spans="1:8" ht="15" customHeight="1">
      <c r="A151" s="141">
        <v>28</v>
      </c>
      <c r="B151" s="1037" t="s">
        <v>543</v>
      </c>
      <c r="C151" s="1037"/>
      <c r="D151" s="1037"/>
      <c r="E151" s="1037"/>
      <c r="F151" s="1037"/>
      <c r="G151" s="1037"/>
      <c r="H151" s="1060"/>
    </row>
    <row r="152" spans="1:8" ht="15" customHeight="1">
      <c r="A152" s="141">
        <v>29</v>
      </c>
      <c r="B152" s="1037" t="s">
        <v>544</v>
      </c>
      <c r="C152" s="1037"/>
      <c r="D152" s="1037"/>
      <c r="E152" s="1037"/>
      <c r="F152" s="1037"/>
      <c r="G152" s="1037"/>
      <c r="H152" s="1060"/>
    </row>
    <row r="153" spans="1:8" ht="15" customHeight="1">
      <c r="A153" s="141">
        <v>30</v>
      </c>
      <c r="B153" s="1037" t="s">
        <v>545</v>
      </c>
      <c r="C153" s="1037"/>
      <c r="D153" s="1037"/>
      <c r="E153" s="1037"/>
      <c r="F153" s="1037"/>
      <c r="G153" s="1037"/>
      <c r="H153" s="1060"/>
    </row>
    <row r="154" spans="1:8" ht="15" customHeight="1">
      <c r="A154" s="141">
        <v>31</v>
      </c>
      <c r="B154" s="1037" t="s">
        <v>546</v>
      </c>
      <c r="C154" s="1037"/>
      <c r="D154" s="1037"/>
      <c r="E154" s="1037"/>
      <c r="F154" s="1037"/>
      <c r="G154" s="1037"/>
      <c r="H154" s="1060"/>
    </row>
    <row r="155" spans="1:8" ht="15" customHeight="1">
      <c r="A155" s="141">
        <v>32</v>
      </c>
      <c r="B155" s="1037" t="s">
        <v>547</v>
      </c>
      <c r="C155" s="1037"/>
      <c r="D155" s="1037"/>
      <c r="E155" s="1037"/>
      <c r="F155" s="1037"/>
      <c r="G155" s="1037"/>
      <c r="H155" s="1060"/>
    </row>
    <row r="156" spans="1:8" ht="15" customHeight="1">
      <c r="A156" s="146">
        <v>33</v>
      </c>
      <c r="B156" s="1037" t="s">
        <v>548</v>
      </c>
      <c r="C156" s="1037"/>
      <c r="D156" s="1037"/>
      <c r="E156" s="1037"/>
      <c r="F156" s="1037"/>
      <c r="G156" s="1037"/>
      <c r="H156" s="1060"/>
    </row>
    <row r="157" spans="1:8" ht="15" customHeight="1">
      <c r="A157" s="146">
        <v>34</v>
      </c>
      <c r="B157" s="1037" t="s">
        <v>549</v>
      </c>
      <c r="C157" s="1037"/>
      <c r="D157" s="1037"/>
      <c r="E157" s="1037"/>
      <c r="F157" s="1037"/>
      <c r="G157" s="1037"/>
      <c r="H157" s="1060"/>
    </row>
    <row r="158" spans="1:8" ht="15" customHeight="1">
      <c r="A158" s="146">
        <v>35</v>
      </c>
      <c r="B158" s="1037" t="s">
        <v>550</v>
      </c>
      <c r="C158" s="1037"/>
      <c r="D158" s="1037"/>
      <c r="E158" s="1037"/>
      <c r="F158" s="1037"/>
      <c r="G158" s="1037"/>
      <c r="H158" s="1060"/>
    </row>
    <row r="159" spans="1:8" ht="15" customHeight="1">
      <c r="A159" s="147">
        <v>36</v>
      </c>
      <c r="B159" s="1037" t="s">
        <v>551</v>
      </c>
      <c r="C159" s="1037"/>
      <c r="D159" s="1037"/>
      <c r="E159" s="1037"/>
      <c r="F159" s="1037"/>
      <c r="G159" s="1037"/>
      <c r="H159" s="1060"/>
    </row>
    <row r="160" spans="1:8" ht="15" customHeight="1">
      <c r="A160" s="138">
        <v>37</v>
      </c>
      <c r="B160" s="1037" t="s">
        <v>552</v>
      </c>
      <c r="C160" s="1037"/>
      <c r="D160" s="1037"/>
      <c r="E160" s="1037"/>
      <c r="F160" s="1037"/>
      <c r="G160" s="1037"/>
      <c r="H160" s="1060"/>
    </row>
    <row r="161" spans="1:8" ht="30" customHeight="1">
      <c r="A161" s="138">
        <v>38</v>
      </c>
      <c r="B161" s="1037" t="s">
        <v>553</v>
      </c>
      <c r="C161" s="1037"/>
      <c r="D161" s="1037"/>
      <c r="E161" s="1037"/>
      <c r="F161" s="1037"/>
      <c r="G161" s="1037"/>
      <c r="H161" s="1060"/>
    </row>
    <row r="162" spans="1:8" ht="30" customHeight="1">
      <c r="A162" s="138">
        <v>39</v>
      </c>
      <c r="B162" s="1037" t="s">
        <v>554</v>
      </c>
      <c r="C162" s="1037"/>
      <c r="D162" s="1037"/>
      <c r="E162" s="1037"/>
      <c r="F162" s="1037"/>
      <c r="G162" s="1037"/>
      <c r="H162" s="1060"/>
    </row>
    <row r="163" spans="1:8" ht="30" customHeight="1">
      <c r="A163" s="138">
        <v>40</v>
      </c>
      <c r="B163" s="1037" t="s">
        <v>555</v>
      </c>
      <c r="C163" s="1037"/>
      <c r="D163" s="1037"/>
      <c r="E163" s="1037"/>
      <c r="F163" s="1037"/>
      <c r="G163" s="1037"/>
      <c r="H163" s="1060"/>
    </row>
    <row r="164" spans="1:8" ht="15" customHeight="1">
      <c r="A164" s="138">
        <v>41</v>
      </c>
      <c r="B164" s="1037" t="s">
        <v>521</v>
      </c>
      <c r="C164" s="1037"/>
      <c r="D164" s="1037"/>
      <c r="E164" s="1037"/>
      <c r="F164" s="1037"/>
      <c r="G164" s="1037"/>
      <c r="H164" s="1060"/>
    </row>
    <row r="165" spans="1:8" ht="15" customHeight="1">
      <c r="A165" s="138">
        <v>42</v>
      </c>
      <c r="B165" s="1037" t="s">
        <v>556</v>
      </c>
      <c r="C165" s="1037"/>
      <c r="D165" s="1037"/>
      <c r="E165" s="1037"/>
      <c r="F165" s="1037"/>
      <c r="G165" s="1037"/>
      <c r="H165" s="1060"/>
    </row>
    <row r="166" spans="1:8" ht="15" customHeight="1">
      <c r="A166" s="138">
        <v>43</v>
      </c>
      <c r="B166" s="1037" t="s">
        <v>557</v>
      </c>
      <c r="C166" s="1037"/>
      <c r="D166" s="1037"/>
      <c r="E166" s="1037"/>
      <c r="F166" s="1037"/>
      <c r="G166" s="1037"/>
      <c r="H166" s="1060"/>
    </row>
    <row r="167" spans="1:8" ht="15" customHeight="1">
      <c r="A167" s="138">
        <v>44</v>
      </c>
      <c r="B167" s="1037" t="s">
        <v>558</v>
      </c>
      <c r="C167" s="1037"/>
      <c r="D167" s="1037"/>
      <c r="E167" s="1037"/>
      <c r="F167" s="1037"/>
      <c r="G167" s="1037"/>
      <c r="H167" s="1060"/>
    </row>
    <row r="168" spans="1:8" ht="15" customHeight="1">
      <c r="A168" s="138">
        <v>45</v>
      </c>
      <c r="B168" s="1037" t="s">
        <v>559</v>
      </c>
      <c r="C168" s="1037"/>
      <c r="D168" s="1037"/>
      <c r="E168" s="1037"/>
      <c r="F168" s="1037"/>
      <c r="G168" s="1037"/>
      <c r="H168" s="1060"/>
    </row>
    <row r="169" spans="1:8" ht="15" customHeight="1">
      <c r="A169" s="138">
        <v>46</v>
      </c>
      <c r="B169" s="1037" t="s">
        <v>560</v>
      </c>
      <c r="C169" s="1037"/>
      <c r="D169" s="1037"/>
      <c r="E169" s="1037"/>
      <c r="F169" s="1037"/>
      <c r="G169" s="1037"/>
      <c r="H169" s="1060"/>
    </row>
    <row r="170" spans="1:8" ht="15" customHeight="1">
      <c r="A170" s="138">
        <v>47</v>
      </c>
      <c r="B170" s="1037" t="s">
        <v>561</v>
      </c>
      <c r="C170" s="1037"/>
      <c r="D170" s="1037"/>
      <c r="E170" s="1037"/>
      <c r="F170" s="1037"/>
      <c r="G170" s="1037"/>
      <c r="H170" s="1060"/>
    </row>
    <row r="171" spans="1:8" ht="30" customHeight="1">
      <c r="A171" s="138">
        <v>48</v>
      </c>
      <c r="B171" s="1037" t="s">
        <v>562</v>
      </c>
      <c r="C171" s="1037"/>
      <c r="D171" s="1037"/>
      <c r="E171" s="1037"/>
      <c r="F171" s="1037"/>
      <c r="G171" s="1037"/>
      <c r="H171" s="1060"/>
    </row>
    <row r="172" spans="1:8" ht="15" customHeight="1">
      <c r="A172" s="138">
        <v>49</v>
      </c>
      <c r="B172" s="1037" t="s">
        <v>563</v>
      </c>
      <c r="C172" s="1037"/>
      <c r="D172" s="1037"/>
      <c r="E172" s="1037"/>
      <c r="F172" s="1037"/>
      <c r="G172" s="1037"/>
      <c r="H172" s="1060"/>
    </row>
    <row r="173" spans="1:8" ht="15" customHeight="1">
      <c r="A173" s="138">
        <v>50</v>
      </c>
      <c r="B173" s="1037" t="s">
        <v>564</v>
      </c>
      <c r="C173" s="1037"/>
      <c r="D173" s="1037"/>
      <c r="E173" s="1037"/>
      <c r="F173" s="1037"/>
      <c r="G173" s="1037"/>
      <c r="H173" s="1060"/>
    </row>
    <row r="174" spans="1:8" ht="15" customHeight="1">
      <c r="A174" s="138">
        <v>51</v>
      </c>
      <c r="B174" s="1037" t="s">
        <v>565</v>
      </c>
      <c r="C174" s="1037"/>
      <c r="D174" s="1037"/>
      <c r="E174" s="1037"/>
      <c r="F174" s="1037"/>
      <c r="G174" s="1037"/>
      <c r="H174" s="1060"/>
    </row>
    <row r="175" spans="1:8" ht="15" customHeight="1">
      <c r="A175" s="138">
        <v>52</v>
      </c>
      <c r="B175" s="1037" t="s">
        <v>566</v>
      </c>
      <c r="C175" s="1037"/>
      <c r="D175" s="1037"/>
      <c r="E175" s="1037"/>
      <c r="F175" s="1037"/>
      <c r="G175" s="1037"/>
      <c r="H175" s="1060"/>
    </row>
    <row r="176" spans="1:8" ht="30" customHeight="1">
      <c r="A176" s="138">
        <v>53</v>
      </c>
      <c r="B176" s="1037" t="s">
        <v>567</v>
      </c>
      <c r="C176" s="1037"/>
      <c r="D176" s="1037"/>
      <c r="E176" s="1037"/>
      <c r="F176" s="1037"/>
      <c r="G176" s="1037"/>
      <c r="H176" s="1060"/>
    </row>
    <row r="177" spans="1:8" ht="30" customHeight="1">
      <c r="A177" s="138">
        <v>54</v>
      </c>
      <c r="B177" s="1037" t="s">
        <v>568</v>
      </c>
      <c r="C177" s="1037"/>
      <c r="D177" s="1037"/>
      <c r="E177" s="1037"/>
      <c r="F177" s="1037"/>
      <c r="G177" s="1037"/>
      <c r="H177" s="1060"/>
    </row>
    <row r="178" spans="1:8" ht="30" customHeight="1">
      <c r="A178" s="138">
        <v>55</v>
      </c>
      <c r="B178" s="1037" t="s">
        <v>569</v>
      </c>
      <c r="C178" s="1037"/>
      <c r="D178" s="1037"/>
      <c r="E178" s="1037"/>
      <c r="F178" s="1037"/>
      <c r="G178" s="1037"/>
      <c r="H178" s="1060"/>
    </row>
    <row r="179" spans="1:8" ht="15" customHeight="1">
      <c r="A179" s="138">
        <v>56</v>
      </c>
      <c r="B179" s="1037" t="s">
        <v>521</v>
      </c>
      <c r="C179" s="1037"/>
      <c r="D179" s="1037"/>
      <c r="E179" s="1037"/>
      <c r="F179" s="1037"/>
      <c r="G179" s="1037"/>
      <c r="H179" s="1060"/>
    </row>
    <row r="180" spans="1:8" ht="15" customHeight="1">
      <c r="A180" s="138">
        <v>57</v>
      </c>
      <c r="B180" s="1037" t="s">
        <v>570</v>
      </c>
      <c r="C180" s="1037"/>
      <c r="D180" s="1037"/>
      <c r="E180" s="1037"/>
      <c r="F180" s="1037"/>
      <c r="G180" s="1037"/>
      <c r="H180" s="1060"/>
    </row>
    <row r="181" spans="1:8" ht="15" customHeight="1">
      <c r="A181" s="138">
        <v>58</v>
      </c>
      <c r="B181" s="1037" t="s">
        <v>571</v>
      </c>
      <c r="C181" s="1037"/>
      <c r="D181" s="1037"/>
      <c r="E181" s="1037"/>
      <c r="F181" s="1037"/>
      <c r="G181" s="1037"/>
      <c r="H181" s="1060"/>
    </row>
    <row r="182" spans="1:8" ht="15" customHeight="1">
      <c r="A182" s="138">
        <v>59</v>
      </c>
      <c r="B182" s="1037" t="s">
        <v>572</v>
      </c>
      <c r="C182" s="1037"/>
      <c r="D182" s="1037"/>
      <c r="E182" s="1037"/>
      <c r="F182" s="1037"/>
      <c r="G182" s="1037"/>
      <c r="H182" s="1060"/>
    </row>
    <row r="183" spans="1:8" ht="15" customHeight="1">
      <c r="A183" s="138">
        <v>60</v>
      </c>
      <c r="B183" s="1037" t="s">
        <v>573</v>
      </c>
      <c r="C183" s="1037"/>
      <c r="D183" s="1037"/>
      <c r="E183" s="1037"/>
      <c r="F183" s="1037"/>
      <c r="G183" s="1037"/>
      <c r="H183" s="1060"/>
    </row>
    <row r="184" spans="1:8" ht="15" customHeight="1">
      <c r="A184" s="138">
        <v>61</v>
      </c>
      <c r="B184" s="1037" t="s">
        <v>574</v>
      </c>
      <c r="C184" s="1037"/>
      <c r="D184" s="1037"/>
      <c r="E184" s="1037"/>
      <c r="F184" s="1037"/>
      <c r="G184" s="1037"/>
      <c r="H184" s="1060"/>
    </row>
    <row r="185" spans="1:8" ht="15" customHeight="1">
      <c r="A185" s="138">
        <v>62</v>
      </c>
      <c r="B185" s="1037" t="s">
        <v>575</v>
      </c>
      <c r="C185" s="1037"/>
      <c r="D185" s="1037"/>
      <c r="E185" s="1037"/>
      <c r="F185" s="1037"/>
      <c r="G185" s="1037"/>
      <c r="H185" s="1060"/>
    </row>
    <row r="186" spans="1:8" ht="15" customHeight="1">
      <c r="A186" s="138">
        <v>63</v>
      </c>
      <c r="B186" s="1037" t="s">
        <v>576</v>
      </c>
      <c r="C186" s="1037"/>
      <c r="D186" s="1037"/>
      <c r="E186" s="1037"/>
      <c r="F186" s="1037"/>
      <c r="G186" s="1037"/>
      <c r="H186" s="1060"/>
    </row>
    <row r="187" spans="1:8" ht="60" customHeight="1">
      <c r="A187" s="138">
        <v>64</v>
      </c>
      <c r="B187" s="1037" t="s">
        <v>577</v>
      </c>
      <c r="C187" s="1037"/>
      <c r="D187" s="1037"/>
      <c r="E187" s="1037"/>
      <c r="F187" s="1037"/>
      <c r="G187" s="1037"/>
      <c r="H187" s="1060"/>
    </row>
    <row r="188" spans="1:8" ht="15" customHeight="1">
      <c r="A188" s="138">
        <v>65</v>
      </c>
      <c r="B188" s="1037" t="s">
        <v>578</v>
      </c>
      <c r="C188" s="1037"/>
      <c r="D188" s="1037"/>
      <c r="E188" s="1037"/>
      <c r="F188" s="1037"/>
      <c r="G188" s="1037"/>
      <c r="H188" s="1060"/>
    </row>
    <row r="189" spans="1:8" ht="15" customHeight="1">
      <c r="A189" s="138">
        <v>66</v>
      </c>
      <c r="B189" s="1037" t="s">
        <v>579</v>
      </c>
      <c r="C189" s="1037"/>
      <c r="D189" s="1037"/>
      <c r="E189" s="1037"/>
      <c r="F189" s="1037"/>
      <c r="G189" s="1037"/>
      <c r="H189" s="1060"/>
    </row>
    <row r="190" spans="1:8" ht="15" customHeight="1">
      <c r="A190" s="138" t="s">
        <v>347</v>
      </c>
      <c r="B190" s="1037" t="s">
        <v>580</v>
      </c>
      <c r="C190" s="1037"/>
      <c r="D190" s="1037"/>
      <c r="E190" s="1037"/>
      <c r="F190" s="1037"/>
      <c r="G190" s="1037"/>
      <c r="H190" s="1060"/>
    </row>
    <row r="191" spans="1:8" ht="30" customHeight="1">
      <c r="A191" s="138">
        <v>68</v>
      </c>
      <c r="B191" s="1037" t="s">
        <v>581</v>
      </c>
      <c r="C191" s="1037"/>
      <c r="D191" s="1037"/>
      <c r="E191" s="1037"/>
      <c r="F191" s="1037"/>
      <c r="G191" s="1037"/>
      <c r="H191" s="1060"/>
    </row>
    <row r="192" spans="1:8" ht="15" customHeight="1">
      <c r="A192" s="138">
        <v>69</v>
      </c>
      <c r="B192" s="1037" t="s">
        <v>485</v>
      </c>
      <c r="C192" s="1037"/>
      <c r="D192" s="1037"/>
      <c r="E192" s="1037"/>
      <c r="F192" s="1037"/>
      <c r="G192" s="1037"/>
      <c r="H192" s="1060"/>
    </row>
    <row r="193" spans="1:8" ht="15" customHeight="1">
      <c r="A193" s="146">
        <v>70</v>
      </c>
      <c r="B193" s="1037" t="s">
        <v>485</v>
      </c>
      <c r="C193" s="1037"/>
      <c r="D193" s="1037"/>
      <c r="E193" s="1037"/>
      <c r="F193" s="1037"/>
      <c r="G193" s="1037"/>
      <c r="H193" s="1060"/>
    </row>
    <row r="194" spans="1:8" ht="15" customHeight="1">
      <c r="A194" s="138">
        <v>71</v>
      </c>
      <c r="B194" s="1037" t="s">
        <v>485</v>
      </c>
      <c r="C194" s="1037"/>
      <c r="D194" s="1037"/>
      <c r="E194" s="1037"/>
      <c r="F194" s="1037"/>
      <c r="G194" s="1037"/>
      <c r="H194" s="1060"/>
    </row>
    <row r="195" spans="1:8" ht="30" customHeight="1">
      <c r="A195" s="138">
        <v>72</v>
      </c>
      <c r="B195" s="1037" t="s">
        <v>582</v>
      </c>
      <c r="C195" s="1037"/>
      <c r="D195" s="1037"/>
      <c r="E195" s="1037"/>
      <c r="F195" s="1037"/>
      <c r="G195" s="1037"/>
      <c r="H195" s="1060"/>
    </row>
    <row r="196" spans="1:8" ht="30" customHeight="1">
      <c r="A196" s="138">
        <v>73</v>
      </c>
      <c r="B196" s="1037" t="s">
        <v>583</v>
      </c>
      <c r="C196" s="1037"/>
      <c r="D196" s="1037"/>
      <c r="E196" s="1037"/>
      <c r="F196" s="1037"/>
      <c r="G196" s="1037"/>
      <c r="H196" s="1060"/>
    </row>
    <row r="197" spans="1:8" ht="15" customHeight="1">
      <c r="A197" s="138">
        <v>74</v>
      </c>
      <c r="B197" s="1037" t="s">
        <v>521</v>
      </c>
      <c r="C197" s="1037"/>
      <c r="D197" s="1037"/>
      <c r="E197" s="1037"/>
      <c r="F197" s="1037"/>
      <c r="G197" s="1037"/>
      <c r="H197" s="1060"/>
    </row>
    <row r="198" spans="1:8" ht="30" customHeight="1">
      <c r="A198" s="138">
        <v>75</v>
      </c>
      <c r="B198" s="1037" t="s">
        <v>584</v>
      </c>
      <c r="C198" s="1037"/>
      <c r="D198" s="1037"/>
      <c r="E198" s="1037"/>
      <c r="F198" s="1037"/>
      <c r="G198" s="1037"/>
      <c r="H198" s="1060"/>
    </row>
    <row r="199" spans="1:8" ht="15" customHeight="1">
      <c r="A199" s="138">
        <v>76</v>
      </c>
      <c r="B199" s="1037" t="s">
        <v>585</v>
      </c>
      <c r="C199" s="1037"/>
      <c r="D199" s="1037"/>
      <c r="E199" s="1037"/>
      <c r="F199" s="1037"/>
      <c r="G199" s="1037"/>
      <c r="H199" s="1060"/>
    </row>
    <row r="200" spans="1:8" ht="15" customHeight="1">
      <c r="A200" s="138">
        <v>77</v>
      </c>
      <c r="B200" s="1037" t="s">
        <v>586</v>
      </c>
      <c r="C200" s="1037"/>
      <c r="D200" s="1037"/>
      <c r="E200" s="1037"/>
      <c r="F200" s="1037"/>
      <c r="G200" s="1037"/>
      <c r="H200" s="1060"/>
    </row>
    <row r="201" spans="1:8" ht="15" customHeight="1">
      <c r="A201" s="138">
        <v>78</v>
      </c>
      <c r="B201" s="1037" t="s">
        <v>587</v>
      </c>
      <c r="C201" s="1037"/>
      <c r="D201" s="1037"/>
      <c r="E201" s="1037"/>
      <c r="F201" s="1037"/>
      <c r="G201" s="1037"/>
      <c r="H201" s="1060"/>
    </row>
    <row r="202" spans="1:8" ht="15" customHeight="1">
      <c r="A202" s="138">
        <v>79</v>
      </c>
      <c r="B202" s="1037" t="s">
        <v>588</v>
      </c>
      <c r="C202" s="1037"/>
      <c r="D202" s="1037"/>
      <c r="E202" s="1037"/>
      <c r="F202" s="1037"/>
      <c r="G202" s="1037"/>
      <c r="H202" s="1060"/>
    </row>
    <row r="203" spans="1:8" ht="15" customHeight="1">
      <c r="A203" s="138">
        <v>80</v>
      </c>
      <c r="B203" s="1037" t="s">
        <v>589</v>
      </c>
      <c r="C203" s="1037"/>
      <c r="D203" s="1037"/>
      <c r="E203" s="1037"/>
      <c r="F203" s="1037"/>
      <c r="G203" s="1037"/>
      <c r="H203" s="1060"/>
    </row>
    <row r="204" spans="1:8" ht="15" customHeight="1">
      <c r="A204" s="138">
        <v>81</v>
      </c>
      <c r="B204" s="1037" t="s">
        <v>590</v>
      </c>
      <c r="C204" s="1037"/>
      <c r="D204" s="1037"/>
      <c r="E204" s="1037"/>
      <c r="F204" s="1037"/>
      <c r="G204" s="1037"/>
      <c r="H204" s="1060"/>
    </row>
    <row r="205" spans="1:8" ht="15" customHeight="1">
      <c r="A205" s="138">
        <v>82</v>
      </c>
      <c r="B205" s="1037" t="s">
        <v>591</v>
      </c>
      <c r="C205" s="1037"/>
      <c r="D205" s="1037"/>
      <c r="E205" s="1037"/>
      <c r="F205" s="1037"/>
      <c r="G205" s="1037"/>
      <c r="H205" s="1060"/>
    </row>
    <row r="206" spans="1:8" ht="15" customHeight="1">
      <c r="A206" s="138">
        <v>83</v>
      </c>
      <c r="B206" s="1037" t="s">
        <v>592</v>
      </c>
      <c r="C206" s="1037"/>
      <c r="D206" s="1037"/>
      <c r="E206" s="1037"/>
      <c r="F206" s="1037"/>
      <c r="G206" s="1037"/>
      <c r="H206" s="1060"/>
    </row>
    <row r="207" spans="1:8" ht="15" customHeight="1">
      <c r="A207" s="138">
        <v>84</v>
      </c>
      <c r="B207" s="1037" t="s">
        <v>593</v>
      </c>
      <c r="C207" s="1037"/>
      <c r="D207" s="1037"/>
      <c r="E207" s="1037"/>
      <c r="F207" s="1037"/>
      <c r="G207" s="1037"/>
      <c r="H207" s="1060"/>
    </row>
    <row r="208" spans="1:8" ht="15" customHeight="1" thickBot="1">
      <c r="A208" s="483">
        <v>85</v>
      </c>
      <c r="B208" s="1067" t="s">
        <v>594</v>
      </c>
      <c r="C208" s="1067"/>
      <c r="D208" s="1067"/>
      <c r="E208" s="1067"/>
      <c r="F208" s="1067"/>
      <c r="G208" s="1067"/>
      <c r="H208" s="1068"/>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144"/>
      <c r="B220" s="144"/>
      <c r="C220" s="144"/>
      <c r="D220" s="144"/>
      <c r="E220" s="144"/>
      <c r="F220" s="144"/>
      <c r="G220" s="144"/>
      <c r="H220" s="144"/>
    </row>
    <row r="221" spans="1:8">
      <c r="A221" s="144"/>
      <c r="B221" s="144"/>
      <c r="C221" s="144"/>
      <c r="D221" s="144"/>
      <c r="E221" s="144"/>
      <c r="F221" s="144"/>
      <c r="G221" s="144"/>
      <c r="H221" s="144"/>
    </row>
    <row r="222" spans="1:8">
      <c r="A222" s="144"/>
      <c r="B222" s="144"/>
      <c r="C222" s="144"/>
      <c r="D222" s="144"/>
      <c r="E222" s="144"/>
      <c r="F222" s="144"/>
      <c r="G222" s="144"/>
      <c r="H222" s="144"/>
    </row>
    <row r="223" spans="1:8">
      <c r="A223" s="144"/>
      <c r="B223" s="144"/>
      <c r="C223" s="144"/>
      <c r="D223" s="144"/>
      <c r="E223" s="144"/>
      <c r="F223" s="144"/>
      <c r="G223" s="144"/>
      <c r="H223" s="144"/>
    </row>
    <row r="224" spans="1:8">
      <c r="A224" s="144"/>
      <c r="B224" s="144"/>
      <c r="C224" s="144"/>
      <c r="D224" s="144"/>
      <c r="E224" s="144"/>
      <c r="F224" s="144"/>
      <c r="G224" s="144"/>
      <c r="H224" s="144"/>
    </row>
    <row r="225" spans="1:8">
      <c r="A225" s="144"/>
      <c r="B225" s="144"/>
      <c r="C225" s="144"/>
      <c r="D225" s="144"/>
      <c r="E225" s="144"/>
      <c r="F225" s="144"/>
      <c r="G225" s="144"/>
      <c r="H225" s="144"/>
    </row>
    <row r="226" spans="1:8">
      <c r="A226" s="144"/>
      <c r="B226" s="144"/>
      <c r="C226" s="144"/>
      <c r="D226" s="144"/>
      <c r="E226" s="144"/>
      <c r="F226" s="144"/>
      <c r="G226" s="144"/>
      <c r="H226" s="144"/>
    </row>
    <row r="227" spans="1:8">
      <c r="A227" s="144"/>
      <c r="B227" s="144"/>
      <c r="C227" s="144"/>
      <c r="D227" s="144"/>
      <c r="E227" s="144"/>
      <c r="F227" s="144"/>
      <c r="G227" s="144"/>
      <c r="H227" s="144"/>
    </row>
    <row r="228" spans="1:8">
      <c r="A228" s="144"/>
      <c r="B228" s="144"/>
      <c r="C228" s="144"/>
      <c r="D228" s="144"/>
      <c r="E228" s="144"/>
      <c r="F228" s="144"/>
      <c r="G228" s="144"/>
      <c r="H228" s="144"/>
    </row>
    <row r="229" spans="1:8">
      <c r="A229" s="144"/>
      <c r="B229" s="144"/>
      <c r="C229" s="144"/>
      <c r="D229" s="144"/>
      <c r="E229" s="144"/>
      <c r="F229" s="144"/>
      <c r="G229" s="144"/>
      <c r="H229" s="144"/>
    </row>
    <row r="230" spans="1:8">
      <c r="A230" s="144"/>
      <c r="B230" s="144"/>
      <c r="C230" s="144"/>
      <c r="D230" s="144"/>
      <c r="E230" s="144"/>
      <c r="F230" s="144"/>
      <c r="G230" s="144"/>
      <c r="H230" s="144"/>
    </row>
    <row r="231" spans="1:8">
      <c r="A231" s="144"/>
      <c r="B231" s="144"/>
      <c r="C231" s="144"/>
      <c r="D231" s="144"/>
      <c r="E231" s="144"/>
      <c r="F231" s="144"/>
      <c r="G231" s="144"/>
      <c r="H231" s="144"/>
    </row>
    <row r="232" spans="1:8">
      <c r="A232" s="144"/>
      <c r="B232" s="144"/>
      <c r="C232" s="144"/>
      <c r="D232" s="144"/>
      <c r="E232" s="144"/>
      <c r="F232" s="144"/>
      <c r="G232" s="144"/>
      <c r="H232" s="144"/>
    </row>
    <row r="233" spans="1:8">
      <c r="A233" s="144"/>
      <c r="B233" s="144"/>
      <c r="C233" s="144"/>
      <c r="D233" s="144"/>
      <c r="E233" s="144"/>
      <c r="F233" s="144"/>
      <c r="G233" s="144"/>
      <c r="H233" s="144"/>
    </row>
    <row r="234" spans="1:8">
      <c r="A234" s="144"/>
      <c r="B234" s="144"/>
      <c r="C234" s="144"/>
      <c r="D234" s="144"/>
      <c r="E234" s="144"/>
      <c r="F234" s="144"/>
      <c r="G234" s="144"/>
      <c r="H234" s="144"/>
    </row>
    <row r="235" spans="1:8">
      <c r="A235" s="144"/>
      <c r="B235" s="144"/>
      <c r="C235" s="144"/>
      <c r="D235" s="144"/>
      <c r="E235" s="144"/>
      <c r="F235" s="144"/>
      <c r="G235" s="144"/>
      <c r="H235" s="144"/>
    </row>
    <row r="236" spans="1:8">
      <c r="A236" s="144"/>
      <c r="B236" s="144"/>
      <c r="C236" s="144"/>
      <c r="D236" s="144"/>
      <c r="E236" s="144"/>
      <c r="F236" s="144"/>
      <c r="G236" s="144"/>
      <c r="H236" s="144"/>
    </row>
    <row r="237" spans="1:8">
      <c r="A237" s="144"/>
      <c r="B237" s="144"/>
      <c r="C237" s="144"/>
      <c r="D237" s="144"/>
      <c r="E237" s="144"/>
      <c r="F237" s="144"/>
      <c r="G237" s="144"/>
      <c r="H237" s="144"/>
    </row>
    <row r="238" spans="1:8">
      <c r="A238" s="144"/>
      <c r="B238" s="144"/>
      <c r="C238" s="144"/>
      <c r="D238" s="144"/>
      <c r="E238" s="144"/>
      <c r="F238" s="144"/>
      <c r="G238" s="144"/>
      <c r="H238" s="144"/>
    </row>
    <row r="239" spans="1:8">
      <c r="A239" s="144"/>
      <c r="B239" s="144"/>
      <c r="C239" s="144"/>
      <c r="D239" s="144"/>
      <c r="E239" s="144"/>
      <c r="F239" s="144"/>
      <c r="G239" s="144"/>
      <c r="H239" s="144"/>
    </row>
    <row r="240" spans="1:8">
      <c r="A240" s="144"/>
      <c r="B240" s="144"/>
      <c r="C240" s="144"/>
      <c r="D240" s="144"/>
      <c r="E240" s="144"/>
      <c r="F240" s="144"/>
      <c r="G240" s="144"/>
      <c r="H240" s="144"/>
    </row>
    <row r="241" spans="1:8">
      <c r="A241" s="144"/>
      <c r="B241" s="144"/>
      <c r="C241" s="144"/>
      <c r="D241" s="144"/>
      <c r="E241" s="144"/>
      <c r="F241" s="144"/>
      <c r="G241" s="144"/>
      <c r="H241" s="144"/>
    </row>
    <row r="242" spans="1:8">
      <c r="A242" s="144"/>
      <c r="B242" s="144"/>
      <c r="C242" s="144"/>
      <c r="D242" s="144"/>
      <c r="E242" s="144"/>
      <c r="F242" s="144"/>
      <c r="G242" s="144"/>
      <c r="H242" s="144"/>
    </row>
    <row r="243" spans="1:8">
      <c r="A243" s="144"/>
      <c r="B243" s="144"/>
      <c r="C243" s="144"/>
      <c r="D243" s="144"/>
      <c r="E243" s="144"/>
      <c r="F243" s="144"/>
      <c r="G243" s="144"/>
      <c r="H243" s="144"/>
    </row>
    <row r="244" spans="1:8">
      <c r="A244" s="144"/>
      <c r="B244" s="144"/>
      <c r="C244" s="144"/>
      <c r="D244" s="144"/>
      <c r="E244" s="144"/>
      <c r="F244" s="144"/>
      <c r="G244" s="144"/>
      <c r="H244" s="144"/>
    </row>
    <row r="245" spans="1:8">
      <c r="A245" s="144"/>
      <c r="B245" s="144"/>
      <c r="C245" s="144"/>
      <c r="D245" s="144"/>
      <c r="E245" s="144"/>
      <c r="F245" s="144"/>
      <c r="G245" s="144"/>
      <c r="H245" s="144"/>
    </row>
    <row r="246" spans="1:8">
      <c r="A246" s="144"/>
      <c r="B246" s="144"/>
      <c r="C246" s="144"/>
      <c r="D246" s="144"/>
      <c r="E246" s="144"/>
      <c r="F246" s="144"/>
      <c r="G246" s="144"/>
      <c r="H246" s="144"/>
    </row>
    <row r="247" spans="1:8">
      <c r="A247" s="144"/>
      <c r="B247" s="144"/>
      <c r="C247" s="144"/>
      <c r="D247" s="144"/>
      <c r="E247" s="144"/>
      <c r="F247" s="144"/>
      <c r="G247" s="144"/>
      <c r="H247" s="144"/>
    </row>
    <row r="248" spans="1:8">
      <c r="A248" s="144"/>
      <c r="B248" s="144"/>
      <c r="C248" s="144"/>
      <c r="D248" s="144"/>
      <c r="E248" s="144"/>
      <c r="F248" s="144"/>
      <c r="G248" s="144"/>
      <c r="H248" s="144"/>
    </row>
    <row r="249" spans="1:8">
      <c r="A249" s="144"/>
      <c r="B249" s="144"/>
      <c r="C249" s="144"/>
      <c r="D249" s="144"/>
      <c r="E249" s="144"/>
      <c r="F249" s="144"/>
      <c r="G249" s="144"/>
      <c r="H249" s="144"/>
    </row>
    <row r="250" spans="1:8">
      <c r="A250" s="144"/>
      <c r="B250" s="144"/>
      <c r="C250" s="144"/>
      <c r="D250" s="144"/>
      <c r="E250" s="144"/>
      <c r="F250" s="144"/>
      <c r="G250" s="144"/>
      <c r="H250" s="144"/>
    </row>
    <row r="251" spans="1:8">
      <c r="A251" s="144"/>
      <c r="B251" s="144"/>
      <c r="C251" s="144"/>
      <c r="D251" s="144"/>
      <c r="E251" s="144"/>
      <c r="F251" s="144"/>
      <c r="G251" s="144"/>
      <c r="H251" s="144"/>
    </row>
    <row r="252" spans="1:8">
      <c r="A252" s="144"/>
      <c r="B252" s="144"/>
      <c r="C252" s="144"/>
      <c r="D252" s="144"/>
      <c r="E252" s="144"/>
      <c r="F252" s="144"/>
      <c r="G252" s="144"/>
      <c r="H252" s="144"/>
    </row>
    <row r="253" spans="1:8">
      <c r="A253" s="144"/>
      <c r="B253" s="144"/>
      <c r="C253" s="144"/>
      <c r="D253" s="144"/>
      <c r="E253" s="144"/>
      <c r="F253" s="144"/>
      <c r="G253" s="144"/>
      <c r="H253" s="144"/>
    </row>
    <row r="254" spans="1:8">
      <c r="A254" s="144"/>
      <c r="B254" s="144"/>
      <c r="C254" s="144"/>
      <c r="D254" s="144"/>
      <c r="E254" s="144"/>
      <c r="F254" s="144"/>
      <c r="G254" s="144"/>
      <c r="H254" s="144"/>
    </row>
    <row r="255" spans="1:8">
      <c r="A255" s="144"/>
      <c r="B255" s="144"/>
      <c r="C255" s="144"/>
      <c r="D255" s="144"/>
      <c r="E255" s="144"/>
      <c r="F255" s="144"/>
      <c r="G255" s="144"/>
      <c r="H255" s="144"/>
    </row>
    <row r="256" spans="1:8">
      <c r="A256" s="144"/>
      <c r="B256" s="144"/>
      <c r="C256" s="144"/>
      <c r="D256" s="144"/>
      <c r="E256" s="144"/>
      <c r="F256" s="144"/>
      <c r="G256" s="144"/>
      <c r="H256" s="144"/>
    </row>
    <row r="257" spans="1:8">
      <c r="A257" s="144"/>
      <c r="B257" s="144"/>
      <c r="C257" s="144"/>
      <c r="D257" s="144"/>
      <c r="E257" s="144"/>
      <c r="F257" s="144"/>
      <c r="G257" s="144"/>
      <c r="H257" s="144"/>
    </row>
    <row r="258" spans="1:8">
      <c r="A258" s="144"/>
      <c r="B258" s="144"/>
      <c r="C258" s="144"/>
      <c r="D258" s="144"/>
      <c r="E258" s="144"/>
      <c r="F258" s="144"/>
      <c r="G258" s="144"/>
      <c r="H258" s="144"/>
    </row>
    <row r="259" spans="1:8">
      <c r="A259" s="144"/>
      <c r="B259" s="144"/>
      <c r="C259" s="144"/>
      <c r="D259" s="144"/>
      <c r="E259" s="144"/>
      <c r="F259" s="144"/>
      <c r="G259" s="144"/>
      <c r="H259" s="144"/>
    </row>
    <row r="260" spans="1:8">
      <c r="A260" s="144"/>
      <c r="B260" s="144"/>
      <c r="C260" s="144"/>
      <c r="D260" s="144"/>
      <c r="E260" s="144"/>
      <c r="F260" s="144"/>
      <c r="G260" s="144"/>
      <c r="H260" s="144"/>
    </row>
    <row r="261" spans="1:8">
      <c r="A261" s="144"/>
      <c r="B261" s="144"/>
      <c r="C261" s="144"/>
      <c r="D261" s="144"/>
      <c r="E261" s="144"/>
      <c r="F261" s="144"/>
      <c r="G261" s="144"/>
      <c r="H261" s="144"/>
    </row>
    <row r="262" spans="1:8">
      <c r="A262" s="144"/>
      <c r="B262" s="144"/>
      <c r="C262" s="144"/>
      <c r="D262" s="144"/>
      <c r="E262" s="144"/>
      <c r="F262" s="144"/>
      <c r="G262" s="144"/>
      <c r="H262" s="144"/>
    </row>
    <row r="263" spans="1:8">
      <c r="A263" s="144"/>
      <c r="B263" s="144"/>
      <c r="C263" s="144"/>
      <c r="D263" s="144"/>
      <c r="E263" s="144"/>
      <c r="F263" s="144"/>
      <c r="G263" s="144"/>
      <c r="H263" s="144"/>
    </row>
    <row r="264" spans="1:8">
      <c r="A264" s="144"/>
      <c r="B264" s="144"/>
      <c r="C264" s="144"/>
      <c r="D264" s="144"/>
      <c r="E264" s="144"/>
      <c r="F264" s="144"/>
      <c r="G264" s="144"/>
      <c r="H264" s="144"/>
    </row>
    <row r="265" spans="1:8">
      <c r="A265" s="144"/>
      <c r="B265" s="144"/>
      <c r="C265" s="144"/>
      <c r="D265" s="144"/>
      <c r="E265" s="144"/>
      <c r="F265" s="144"/>
      <c r="G265" s="144"/>
      <c r="H265" s="144"/>
    </row>
    <row r="266" spans="1:8">
      <c r="A266" s="144"/>
      <c r="B266" s="144"/>
      <c r="C266" s="144"/>
      <c r="D266" s="144"/>
      <c r="E266" s="144"/>
      <c r="F266" s="144"/>
      <c r="G266" s="144"/>
      <c r="H266" s="144"/>
    </row>
    <row r="267" spans="1:8">
      <c r="A267" s="144"/>
      <c r="B267" s="144"/>
      <c r="C267" s="144"/>
      <c r="D267" s="144"/>
      <c r="E267" s="144"/>
      <c r="F267" s="144"/>
      <c r="G267" s="144"/>
      <c r="H267" s="144"/>
    </row>
    <row r="268" spans="1:8">
      <c r="A268" s="144"/>
      <c r="B268" s="144"/>
      <c r="C268" s="144"/>
      <c r="D268" s="144"/>
      <c r="E268" s="144"/>
      <c r="F268" s="144"/>
      <c r="G268" s="144"/>
      <c r="H268" s="144"/>
    </row>
    <row r="269" spans="1:8">
      <c r="A269" s="144"/>
      <c r="B269" s="144"/>
      <c r="C269" s="144"/>
      <c r="D269" s="144"/>
      <c r="E269" s="144"/>
      <c r="F269" s="144"/>
      <c r="G269" s="144"/>
      <c r="H269" s="144"/>
    </row>
    <row r="270" spans="1:8">
      <c r="A270" s="144"/>
      <c r="B270" s="144"/>
      <c r="C270" s="144"/>
      <c r="D270" s="144"/>
      <c r="E270" s="144"/>
      <c r="F270" s="144"/>
      <c r="G270" s="144"/>
      <c r="H270" s="144"/>
    </row>
    <row r="271" spans="1:8">
      <c r="A271" s="144"/>
      <c r="B271" s="144"/>
      <c r="C271" s="144"/>
      <c r="D271" s="144"/>
      <c r="E271" s="144"/>
      <c r="F271" s="144"/>
      <c r="G271" s="144"/>
      <c r="H271" s="144"/>
    </row>
    <row r="272" spans="1:8">
      <c r="A272" s="144"/>
      <c r="B272" s="144"/>
      <c r="C272" s="144"/>
      <c r="D272" s="144"/>
      <c r="E272" s="144"/>
      <c r="F272" s="144"/>
      <c r="G272" s="144"/>
      <c r="H272" s="144"/>
    </row>
    <row r="273" spans="1:8">
      <c r="A273" s="144"/>
      <c r="B273" s="144"/>
      <c r="C273" s="144"/>
      <c r="D273" s="144"/>
      <c r="E273" s="144"/>
      <c r="F273" s="144"/>
      <c r="G273" s="144"/>
      <c r="H273" s="144"/>
    </row>
    <row r="274" spans="1:8">
      <c r="A274" s="144"/>
      <c r="B274" s="144"/>
      <c r="C274" s="144"/>
      <c r="D274" s="144"/>
      <c r="E274" s="144"/>
      <c r="F274" s="144"/>
      <c r="G274" s="144"/>
      <c r="H274" s="144"/>
    </row>
    <row r="275" spans="1:8">
      <c r="A275" s="144"/>
      <c r="B275" s="144"/>
      <c r="C275" s="144"/>
      <c r="D275" s="144"/>
      <c r="E275" s="144"/>
      <c r="F275" s="144"/>
      <c r="G275" s="144"/>
      <c r="H275" s="144"/>
    </row>
    <row r="276" spans="1:8">
      <c r="A276" s="144"/>
      <c r="B276" s="144"/>
      <c r="C276" s="144"/>
      <c r="D276" s="144"/>
      <c r="E276" s="144"/>
      <c r="F276" s="144"/>
      <c r="G276" s="144"/>
      <c r="H276" s="144"/>
    </row>
    <row r="277" spans="1:8">
      <c r="A277" s="144"/>
      <c r="B277" s="144"/>
      <c r="C277" s="144"/>
      <c r="D277" s="144"/>
      <c r="E277" s="144"/>
      <c r="F277" s="144"/>
      <c r="G277" s="144"/>
      <c r="H277" s="144"/>
    </row>
    <row r="278" spans="1:8">
      <c r="A278" s="144"/>
      <c r="B278" s="144"/>
      <c r="C278" s="144"/>
      <c r="D278" s="144"/>
      <c r="E278" s="144"/>
      <c r="F278" s="144"/>
      <c r="G278" s="144"/>
      <c r="H278" s="144"/>
    </row>
    <row r="279" spans="1:8">
      <c r="A279" s="144"/>
      <c r="B279" s="144"/>
      <c r="C279" s="144"/>
      <c r="D279" s="144"/>
      <c r="E279" s="144"/>
      <c r="F279" s="144"/>
      <c r="G279" s="144"/>
      <c r="H279" s="144"/>
    </row>
    <row r="280" spans="1:8">
      <c r="A280" s="144"/>
      <c r="B280" s="144"/>
      <c r="C280" s="144"/>
      <c r="D280" s="144"/>
      <c r="E280" s="144"/>
      <c r="F280" s="144"/>
      <c r="G280" s="144"/>
      <c r="H280" s="144"/>
    </row>
    <row r="281" spans="1:8">
      <c r="A281" s="144"/>
      <c r="B281" s="144"/>
      <c r="C281" s="144"/>
      <c r="D281" s="144"/>
      <c r="E281" s="144"/>
      <c r="F281" s="144"/>
      <c r="G281" s="144"/>
      <c r="H281" s="144"/>
    </row>
    <row r="282" spans="1:8">
      <c r="A282" s="144"/>
      <c r="B282" s="144"/>
      <c r="C282" s="144"/>
      <c r="D282" s="144"/>
      <c r="E282" s="144"/>
      <c r="F282" s="144"/>
      <c r="G282" s="144"/>
      <c r="H282" s="144"/>
    </row>
    <row r="283" spans="1:8">
      <c r="A283" s="144"/>
      <c r="B283" s="144"/>
      <c r="C283" s="144"/>
      <c r="D283" s="144"/>
      <c r="E283" s="144"/>
      <c r="F283" s="144"/>
      <c r="G283" s="144"/>
      <c r="H283" s="144"/>
    </row>
    <row r="284" spans="1:8">
      <c r="A284" s="144"/>
      <c r="B284" s="144"/>
      <c r="C284" s="144"/>
      <c r="D284" s="144"/>
      <c r="E284" s="144"/>
      <c r="F284" s="144"/>
      <c r="G284" s="144"/>
      <c r="H284" s="144"/>
    </row>
    <row r="285" spans="1:8">
      <c r="A285" s="144"/>
      <c r="B285" s="144"/>
      <c r="C285" s="144"/>
      <c r="D285" s="144"/>
      <c r="E285" s="144"/>
      <c r="F285" s="144"/>
      <c r="G285" s="144"/>
      <c r="H285" s="144"/>
    </row>
    <row r="286" spans="1:8">
      <c r="A286" s="144"/>
      <c r="B286" s="144"/>
      <c r="C286" s="144"/>
      <c r="D286" s="144"/>
      <c r="E286" s="144"/>
      <c r="F286" s="144"/>
      <c r="G286" s="144"/>
      <c r="H286" s="144"/>
    </row>
    <row r="287" spans="1:8">
      <c r="A287" s="144"/>
      <c r="B287" s="144"/>
      <c r="C287" s="144"/>
      <c r="D287" s="144"/>
      <c r="E287" s="144"/>
      <c r="F287" s="144"/>
      <c r="G287" s="144"/>
      <c r="H287" s="144"/>
    </row>
    <row r="288" spans="1:8">
      <c r="A288" s="144"/>
      <c r="B288" s="144"/>
      <c r="C288" s="144"/>
      <c r="D288" s="144"/>
      <c r="E288" s="144"/>
      <c r="F288" s="144"/>
      <c r="G288" s="144"/>
      <c r="H288" s="144"/>
    </row>
    <row r="289" spans="1:8">
      <c r="A289" s="144"/>
      <c r="B289" s="144"/>
      <c r="C289" s="144"/>
      <c r="D289" s="144"/>
      <c r="E289" s="144"/>
      <c r="F289" s="144"/>
      <c r="G289" s="144"/>
      <c r="H289" s="144"/>
    </row>
    <row r="290" spans="1:8">
      <c r="A290" s="144"/>
      <c r="B290" s="144"/>
      <c r="C290" s="144"/>
      <c r="D290" s="144"/>
      <c r="E290" s="144"/>
      <c r="F290" s="144"/>
      <c r="G290" s="144"/>
      <c r="H290" s="144"/>
    </row>
    <row r="291" spans="1:8">
      <c r="A291" s="144"/>
      <c r="B291" s="144"/>
      <c r="C291" s="144"/>
      <c r="D291" s="144"/>
      <c r="E291" s="144"/>
      <c r="F291" s="144"/>
      <c r="G291" s="144"/>
      <c r="H291" s="144"/>
    </row>
    <row r="292" spans="1:8">
      <c r="A292" s="144"/>
      <c r="B292" s="144"/>
      <c r="C292" s="144"/>
      <c r="D292" s="144"/>
      <c r="E292" s="144"/>
      <c r="F292" s="144"/>
      <c r="G292" s="144"/>
      <c r="H292" s="144"/>
    </row>
    <row r="293" spans="1:8">
      <c r="A293" s="144"/>
      <c r="B293" s="144"/>
      <c r="C293" s="144"/>
      <c r="D293" s="144"/>
      <c r="E293" s="144"/>
      <c r="F293" s="144"/>
      <c r="G293" s="144"/>
      <c r="H293" s="144"/>
    </row>
    <row r="294" spans="1:8">
      <c r="A294" s="144"/>
      <c r="B294" s="144"/>
      <c r="C294" s="144"/>
      <c r="D294" s="144"/>
      <c r="E294" s="144"/>
      <c r="F294" s="144"/>
      <c r="G294" s="144"/>
      <c r="H294" s="144"/>
    </row>
    <row r="295" spans="1:8">
      <c r="A295" s="144"/>
      <c r="B295" s="144"/>
      <c r="C295" s="144"/>
      <c r="D295" s="144"/>
      <c r="E295" s="144"/>
      <c r="F295" s="144"/>
      <c r="G295" s="144"/>
      <c r="H295" s="144"/>
    </row>
    <row r="296" spans="1:8">
      <c r="A296" s="144"/>
      <c r="B296" s="144"/>
      <c r="C296" s="144"/>
      <c r="D296" s="144"/>
      <c r="E296" s="144"/>
      <c r="F296" s="144"/>
      <c r="G296" s="144"/>
      <c r="H296" s="144"/>
    </row>
    <row r="297" spans="1:8">
      <c r="A297" s="144"/>
      <c r="B297" s="144"/>
      <c r="C297" s="144"/>
      <c r="D297" s="144"/>
      <c r="E297" s="144"/>
      <c r="F297" s="144"/>
      <c r="G297" s="144"/>
      <c r="H297" s="144"/>
    </row>
    <row r="298" spans="1:8">
      <c r="A298" s="144"/>
      <c r="B298" s="144"/>
      <c r="C298" s="144"/>
      <c r="D298" s="144"/>
      <c r="E298" s="144"/>
      <c r="F298" s="144"/>
      <c r="G298" s="144"/>
      <c r="H298" s="144"/>
    </row>
    <row r="299" spans="1:8">
      <c r="A299" s="144"/>
      <c r="B299" s="144"/>
      <c r="C299" s="144"/>
      <c r="D299" s="144"/>
      <c r="E299" s="144"/>
      <c r="F299" s="144"/>
      <c r="G299" s="144"/>
      <c r="H299" s="144"/>
    </row>
    <row r="300" spans="1:8">
      <c r="A300" s="144"/>
      <c r="B300" s="144"/>
      <c r="C300" s="144"/>
      <c r="D300" s="144"/>
      <c r="E300" s="144"/>
      <c r="F300" s="144"/>
      <c r="G300" s="144"/>
      <c r="H300" s="144"/>
    </row>
    <row r="301" spans="1:8">
      <c r="A301" s="144"/>
      <c r="B301" s="144"/>
      <c r="C301" s="144"/>
      <c r="D301" s="144"/>
      <c r="E301" s="144"/>
      <c r="F301" s="144"/>
      <c r="G301" s="144"/>
      <c r="H301" s="144"/>
    </row>
    <row r="302" spans="1:8">
      <c r="A302" s="144"/>
      <c r="B302" s="144"/>
      <c r="C302" s="144"/>
      <c r="D302" s="144"/>
      <c r="E302" s="144"/>
      <c r="F302" s="144"/>
      <c r="G302" s="144"/>
      <c r="H302" s="144"/>
    </row>
    <row r="303" spans="1:8">
      <c r="A303" s="144"/>
      <c r="B303" s="144"/>
      <c r="C303" s="144"/>
      <c r="D303" s="144"/>
      <c r="E303" s="144"/>
      <c r="F303" s="144"/>
      <c r="G303" s="144"/>
      <c r="H303" s="144"/>
    </row>
    <row r="304" spans="1:8">
      <c r="A304" s="144"/>
      <c r="B304" s="144"/>
      <c r="C304" s="144"/>
      <c r="D304" s="144"/>
      <c r="E304" s="144"/>
      <c r="F304" s="144"/>
      <c r="G304" s="144"/>
      <c r="H304" s="144"/>
    </row>
    <row r="305" spans="1:8">
      <c r="A305" s="144"/>
      <c r="B305" s="144"/>
      <c r="C305" s="144"/>
      <c r="D305" s="144"/>
      <c r="E305" s="144"/>
      <c r="F305" s="144"/>
      <c r="G305" s="144"/>
      <c r="H305" s="144"/>
    </row>
    <row r="306" spans="1:8">
      <c r="A306" s="144"/>
      <c r="B306" s="144"/>
      <c r="C306" s="144"/>
      <c r="D306" s="144"/>
      <c r="E306" s="144"/>
      <c r="F306" s="144"/>
      <c r="G306" s="144"/>
      <c r="H306" s="144"/>
    </row>
    <row r="307" spans="1:8">
      <c r="A307" s="144"/>
      <c r="B307" s="144"/>
      <c r="C307" s="144"/>
      <c r="D307" s="144"/>
      <c r="E307" s="144"/>
      <c r="F307" s="144"/>
      <c r="G307" s="144"/>
      <c r="H307" s="144"/>
    </row>
    <row r="308" spans="1:8">
      <c r="A308" s="144"/>
      <c r="B308" s="144"/>
      <c r="C308" s="144"/>
      <c r="D308" s="144"/>
      <c r="E308" s="144"/>
      <c r="F308" s="144"/>
      <c r="G308" s="144"/>
      <c r="H308" s="144"/>
    </row>
    <row r="309" spans="1:8">
      <c r="A309" s="144"/>
      <c r="B309" s="144"/>
      <c r="C309" s="144"/>
      <c r="D309" s="144"/>
      <c r="E309" s="144"/>
      <c r="F309" s="144"/>
      <c r="G309" s="144"/>
      <c r="H309" s="144"/>
    </row>
    <row r="310" spans="1:8">
      <c r="A310" s="144"/>
      <c r="B310" s="144"/>
      <c r="C310" s="144"/>
      <c r="D310" s="144"/>
      <c r="E310" s="144"/>
      <c r="F310" s="144"/>
      <c r="G310" s="144"/>
      <c r="H310" s="144"/>
    </row>
    <row r="311" spans="1:8">
      <c r="A311" s="144"/>
      <c r="B311" s="144"/>
      <c r="C311" s="144"/>
      <c r="D311" s="144"/>
      <c r="E311" s="144"/>
      <c r="F311" s="144"/>
      <c r="G311" s="144"/>
      <c r="H311" s="144"/>
    </row>
    <row r="312" spans="1:8">
      <c r="A312" s="144"/>
      <c r="B312" s="144"/>
      <c r="C312" s="144"/>
      <c r="D312" s="144"/>
      <c r="E312" s="144"/>
      <c r="F312" s="144"/>
      <c r="G312" s="144"/>
      <c r="H312" s="144"/>
    </row>
    <row r="313" spans="1:8">
      <c r="A313" s="144"/>
      <c r="B313" s="144"/>
      <c r="C313" s="144"/>
      <c r="D313" s="144"/>
      <c r="E313" s="144"/>
      <c r="F313" s="144"/>
      <c r="G313" s="144"/>
      <c r="H313" s="144"/>
    </row>
    <row r="314" spans="1:8">
      <c r="A314" s="144"/>
      <c r="B314" s="144"/>
      <c r="C314" s="144"/>
      <c r="D314" s="144"/>
      <c r="E314" s="144"/>
      <c r="F314" s="144"/>
      <c r="G314" s="144"/>
      <c r="H314" s="144"/>
    </row>
    <row r="315" spans="1:8">
      <c r="A315" s="144"/>
      <c r="B315" s="144"/>
      <c r="C315" s="144"/>
      <c r="D315" s="144"/>
      <c r="E315" s="144"/>
      <c r="F315" s="144"/>
      <c r="G315" s="144"/>
      <c r="H315" s="144"/>
    </row>
    <row r="316" spans="1:8">
      <c r="A316" s="144"/>
      <c r="B316" s="144"/>
      <c r="C316" s="144"/>
      <c r="D316" s="144"/>
      <c r="E316" s="144"/>
      <c r="F316" s="144"/>
      <c r="G316" s="144"/>
      <c r="H316" s="144"/>
    </row>
    <row r="317" spans="1:8">
      <c r="A317" s="144"/>
      <c r="B317" s="144"/>
      <c r="C317" s="144"/>
      <c r="D317" s="144"/>
      <c r="E317" s="144"/>
      <c r="F317" s="144"/>
      <c r="G317" s="144"/>
      <c r="H317" s="144"/>
    </row>
    <row r="318" spans="1:8">
      <c r="A318" s="144"/>
      <c r="B318" s="144"/>
      <c r="C318" s="144"/>
      <c r="D318" s="144"/>
      <c r="E318" s="144"/>
      <c r="F318" s="144"/>
      <c r="G318" s="144"/>
      <c r="H318" s="144"/>
    </row>
    <row r="319" spans="1:8">
      <c r="A319" s="144"/>
      <c r="B319" s="144"/>
      <c r="C319" s="144"/>
      <c r="D319" s="144"/>
      <c r="E319" s="144"/>
      <c r="F319" s="144"/>
      <c r="G319" s="144"/>
      <c r="H319" s="144"/>
    </row>
    <row r="320" spans="1:8">
      <c r="A320" s="144"/>
      <c r="B320" s="144"/>
      <c r="C320" s="144"/>
      <c r="D320" s="144"/>
      <c r="E320" s="144"/>
      <c r="F320" s="144"/>
      <c r="G320" s="144"/>
      <c r="H320" s="144"/>
    </row>
    <row r="321" spans="1:8">
      <c r="A321" s="144"/>
      <c r="B321" s="144"/>
      <c r="C321" s="144"/>
      <c r="D321" s="144"/>
      <c r="E321" s="144"/>
      <c r="F321" s="144"/>
      <c r="G321" s="144"/>
      <c r="H321" s="144"/>
    </row>
    <row r="322" spans="1:8">
      <c r="A322" s="144"/>
      <c r="B322" s="144"/>
      <c r="C322" s="144"/>
      <c r="D322" s="144"/>
      <c r="E322" s="144"/>
      <c r="F322" s="144"/>
      <c r="G322" s="144"/>
      <c r="H322" s="144"/>
    </row>
    <row r="323" spans="1:8">
      <c r="A323" s="144"/>
      <c r="B323" s="144"/>
      <c r="C323" s="144"/>
      <c r="D323" s="144"/>
      <c r="E323" s="144"/>
      <c r="F323" s="144"/>
      <c r="G323" s="144"/>
      <c r="H323" s="144"/>
    </row>
    <row r="324" spans="1:8">
      <c r="A324" s="144"/>
      <c r="B324" s="144"/>
      <c r="C324" s="144"/>
      <c r="D324" s="144"/>
      <c r="E324" s="144"/>
      <c r="F324" s="144"/>
      <c r="G324" s="144"/>
      <c r="H324" s="144"/>
    </row>
    <row r="325" spans="1:8">
      <c r="A325" s="144"/>
      <c r="B325" s="144"/>
      <c r="C325" s="144"/>
      <c r="D325" s="144"/>
      <c r="E325" s="144"/>
      <c r="F325" s="144"/>
      <c r="G325" s="144"/>
      <c r="H325" s="144"/>
    </row>
    <row r="326" spans="1:8">
      <c r="A326" s="144"/>
      <c r="B326" s="144"/>
      <c r="C326" s="144"/>
      <c r="D326" s="144"/>
      <c r="E326" s="144"/>
      <c r="F326" s="144"/>
      <c r="G326" s="144"/>
      <c r="H326" s="144"/>
    </row>
    <row r="327" spans="1:8">
      <c r="A327" s="144"/>
      <c r="B327" s="144"/>
      <c r="C327" s="144"/>
      <c r="D327" s="144"/>
      <c r="E327" s="144"/>
      <c r="F327" s="144"/>
      <c r="G327" s="144"/>
      <c r="H327" s="144"/>
    </row>
    <row r="328" spans="1:8">
      <c r="A328" s="144"/>
      <c r="B328" s="144"/>
      <c r="C328" s="144"/>
      <c r="D328" s="144"/>
      <c r="E328" s="144"/>
      <c r="F328" s="144"/>
      <c r="G328" s="144"/>
      <c r="H328" s="144"/>
    </row>
    <row r="329" spans="1:8">
      <c r="A329" s="144"/>
      <c r="B329" s="144"/>
      <c r="C329" s="144"/>
      <c r="D329" s="144"/>
      <c r="E329" s="144"/>
      <c r="F329" s="144"/>
      <c r="G329" s="144"/>
      <c r="H329" s="144"/>
    </row>
    <row r="330" spans="1:8">
      <c r="A330" s="144"/>
      <c r="B330" s="144"/>
      <c r="C330" s="144"/>
      <c r="D330" s="144"/>
      <c r="E330" s="144"/>
      <c r="F330" s="144"/>
      <c r="G330" s="144"/>
      <c r="H330" s="144"/>
    </row>
    <row r="331" spans="1:8">
      <c r="A331" s="144"/>
      <c r="B331" s="144"/>
      <c r="C331" s="144"/>
      <c r="D331" s="144"/>
      <c r="E331" s="144"/>
      <c r="F331" s="144"/>
      <c r="G331" s="144"/>
      <c r="H331" s="144"/>
    </row>
    <row r="332" spans="1:8">
      <c r="A332" s="144"/>
      <c r="B332" s="144"/>
      <c r="C332" s="144"/>
      <c r="D332" s="144"/>
      <c r="E332" s="144"/>
      <c r="F332" s="144"/>
      <c r="G332" s="144"/>
      <c r="H332" s="144"/>
    </row>
    <row r="333" spans="1:8">
      <c r="A333" s="144"/>
      <c r="B333" s="144"/>
      <c r="C333" s="144"/>
      <c r="D333" s="144"/>
      <c r="E333" s="144"/>
      <c r="F333" s="144"/>
      <c r="G333" s="144"/>
      <c r="H333" s="144"/>
    </row>
    <row r="334" spans="1:8">
      <c r="A334" s="144"/>
      <c r="B334" s="144"/>
      <c r="C334" s="144"/>
      <c r="D334" s="144"/>
      <c r="E334" s="144"/>
      <c r="F334" s="144"/>
      <c r="G334" s="144"/>
      <c r="H334" s="144"/>
    </row>
    <row r="335" spans="1:8">
      <c r="A335" s="144"/>
      <c r="B335" s="144"/>
      <c r="C335" s="144"/>
      <c r="D335" s="144"/>
      <c r="E335" s="144"/>
      <c r="F335" s="144"/>
      <c r="G335" s="144"/>
      <c r="H335" s="144"/>
    </row>
    <row r="336" spans="1:8">
      <c r="A336" s="144"/>
      <c r="B336" s="144"/>
      <c r="C336" s="144"/>
      <c r="D336" s="144"/>
      <c r="E336" s="144"/>
      <c r="F336" s="144"/>
      <c r="G336" s="144"/>
      <c r="H336" s="144"/>
    </row>
    <row r="337" spans="1:8">
      <c r="A337" s="144"/>
      <c r="B337" s="144"/>
      <c r="C337" s="144"/>
      <c r="D337" s="144"/>
      <c r="E337" s="144"/>
      <c r="F337" s="144"/>
      <c r="G337" s="144"/>
      <c r="H337" s="144"/>
    </row>
    <row r="338" spans="1:8">
      <c r="A338" s="144"/>
      <c r="B338" s="144"/>
      <c r="C338" s="144"/>
      <c r="D338" s="144"/>
      <c r="E338" s="144"/>
      <c r="F338" s="144"/>
      <c r="G338" s="144"/>
      <c r="H338" s="144"/>
    </row>
    <row r="339" spans="1:8">
      <c r="A339" s="144"/>
      <c r="B339" s="144"/>
      <c r="C339" s="144"/>
      <c r="D339" s="144"/>
      <c r="E339" s="144"/>
      <c r="F339" s="144"/>
      <c r="G339" s="144"/>
      <c r="H339" s="144"/>
    </row>
    <row r="340" spans="1:8">
      <c r="A340" s="144"/>
      <c r="B340" s="144"/>
      <c r="C340" s="144"/>
      <c r="D340" s="144"/>
      <c r="E340" s="144"/>
      <c r="F340" s="144"/>
      <c r="G340" s="144"/>
      <c r="H340" s="144"/>
    </row>
    <row r="341" spans="1:8">
      <c r="A341" s="144"/>
      <c r="B341" s="144"/>
      <c r="C341" s="144"/>
      <c r="D341" s="144"/>
      <c r="E341" s="144"/>
      <c r="F341" s="144"/>
      <c r="G341" s="144"/>
      <c r="H341" s="144"/>
    </row>
    <row r="342" spans="1:8">
      <c r="A342" s="144"/>
      <c r="B342" s="144"/>
      <c r="C342" s="144"/>
      <c r="D342" s="144"/>
      <c r="E342" s="144"/>
      <c r="F342" s="144"/>
      <c r="G342" s="144"/>
      <c r="H342" s="144"/>
    </row>
    <row r="343" spans="1:8">
      <c r="A343" s="144"/>
      <c r="B343" s="144"/>
      <c r="C343" s="144"/>
      <c r="D343" s="144"/>
      <c r="E343" s="144"/>
      <c r="F343" s="144"/>
      <c r="G343" s="144"/>
      <c r="H343" s="144"/>
    </row>
    <row r="344" spans="1:8">
      <c r="A344" s="144"/>
      <c r="B344" s="144"/>
      <c r="C344" s="144"/>
      <c r="D344" s="144"/>
      <c r="E344" s="144"/>
      <c r="F344" s="144"/>
      <c r="G344" s="144"/>
      <c r="H344" s="144"/>
    </row>
    <row r="345" spans="1:8">
      <c r="A345" s="144"/>
      <c r="B345" s="144"/>
      <c r="C345" s="144"/>
      <c r="D345" s="144"/>
      <c r="E345" s="144"/>
      <c r="F345" s="144"/>
      <c r="G345" s="144"/>
      <c r="H345" s="144"/>
    </row>
    <row r="346" spans="1:8">
      <c r="A346" s="144"/>
      <c r="B346" s="144"/>
      <c r="C346" s="144"/>
      <c r="D346" s="144"/>
      <c r="E346" s="144"/>
      <c r="F346" s="144"/>
      <c r="G346" s="144"/>
      <c r="H346" s="144"/>
    </row>
    <row r="347" spans="1:8">
      <c r="A347" s="144"/>
      <c r="B347" s="144"/>
      <c r="C347" s="144"/>
      <c r="D347" s="144"/>
      <c r="E347" s="144"/>
      <c r="F347" s="144"/>
      <c r="G347" s="144"/>
      <c r="H347" s="144"/>
    </row>
    <row r="348" spans="1:8">
      <c r="A348" s="144"/>
      <c r="B348" s="144"/>
      <c r="C348" s="144"/>
      <c r="D348" s="144"/>
      <c r="E348" s="144"/>
      <c r="F348" s="144"/>
      <c r="G348" s="144"/>
      <c r="H348" s="144"/>
    </row>
    <row r="349" spans="1:8">
      <c r="A349" s="144"/>
      <c r="B349" s="144"/>
      <c r="C349" s="144"/>
      <c r="D349" s="144"/>
      <c r="E349" s="144"/>
      <c r="F349" s="144"/>
      <c r="G349" s="144"/>
      <c r="H349" s="144"/>
    </row>
  </sheetData>
  <mergeCells count="211">
    <mergeCell ref="B201:H201"/>
    <mergeCell ref="B202:H202"/>
    <mergeCell ref="B203:H203"/>
    <mergeCell ref="B204:H204"/>
    <mergeCell ref="B205:H205"/>
    <mergeCell ref="B206:H206"/>
    <mergeCell ref="A116:H116"/>
    <mergeCell ref="A115:H115"/>
    <mergeCell ref="A114:H114"/>
    <mergeCell ref="B191:H191"/>
    <mergeCell ref="B192:H192"/>
    <mergeCell ref="B194:H194"/>
    <mergeCell ref="B195:H195"/>
    <mergeCell ref="B196:H196"/>
    <mergeCell ref="B197:H197"/>
    <mergeCell ref="B198:H198"/>
    <mergeCell ref="B199:H199"/>
    <mergeCell ref="B200:H200"/>
    <mergeCell ref="B182:H182"/>
    <mergeCell ref="B183:H183"/>
    <mergeCell ref="B184:H184"/>
    <mergeCell ref="B185:H185"/>
    <mergeCell ref="B186:H186"/>
    <mergeCell ref="B187:H187"/>
    <mergeCell ref="B188:H188"/>
    <mergeCell ref="B189:H189"/>
    <mergeCell ref="B190:H190"/>
    <mergeCell ref="B173:H173"/>
    <mergeCell ref="B174:H174"/>
    <mergeCell ref="B175:H175"/>
    <mergeCell ref="B176:H176"/>
    <mergeCell ref="B177:H177"/>
    <mergeCell ref="B178:H178"/>
    <mergeCell ref="B179:H179"/>
    <mergeCell ref="B180:H180"/>
    <mergeCell ref="B181:H181"/>
    <mergeCell ref="B164:H164"/>
    <mergeCell ref="B165:H165"/>
    <mergeCell ref="B166:H166"/>
    <mergeCell ref="B167:H167"/>
    <mergeCell ref="B168:H168"/>
    <mergeCell ref="B169:H169"/>
    <mergeCell ref="B170:H170"/>
    <mergeCell ref="B171:H171"/>
    <mergeCell ref="B172:H172"/>
    <mergeCell ref="B155:H155"/>
    <mergeCell ref="B156:H156"/>
    <mergeCell ref="B157:H157"/>
    <mergeCell ref="B158:H158"/>
    <mergeCell ref="B159:H159"/>
    <mergeCell ref="B160:H160"/>
    <mergeCell ref="B161:H161"/>
    <mergeCell ref="B162:H162"/>
    <mergeCell ref="B163:H163"/>
    <mergeCell ref="B146:H146"/>
    <mergeCell ref="B147:H147"/>
    <mergeCell ref="B148:H148"/>
    <mergeCell ref="B149:H149"/>
    <mergeCell ref="B150:H150"/>
    <mergeCell ref="B151:H151"/>
    <mergeCell ref="B152:H152"/>
    <mergeCell ref="B153:H153"/>
    <mergeCell ref="B154:H154"/>
    <mergeCell ref="B208:H208"/>
    <mergeCell ref="B207:H207"/>
    <mergeCell ref="B117:H117"/>
    <mergeCell ref="B118:H118"/>
    <mergeCell ref="B119:H119"/>
    <mergeCell ref="B120:H120"/>
    <mergeCell ref="B121:H121"/>
    <mergeCell ref="B122:H122"/>
    <mergeCell ref="B123:H123"/>
    <mergeCell ref="B124:H124"/>
    <mergeCell ref="B125:H125"/>
    <mergeCell ref="B126:H126"/>
    <mergeCell ref="B127:H127"/>
    <mergeCell ref="B128:H128"/>
    <mergeCell ref="B129:H129"/>
    <mergeCell ref="B130:H130"/>
    <mergeCell ref="B131:H131"/>
    <mergeCell ref="B132:H132"/>
    <mergeCell ref="B133:H133"/>
    <mergeCell ref="B134:H134"/>
    <mergeCell ref="B135:H135"/>
    <mergeCell ref="B136:H136"/>
    <mergeCell ref="B137:H137"/>
    <mergeCell ref="B138:H138"/>
    <mergeCell ref="A102:H102"/>
    <mergeCell ref="A107:H107"/>
    <mergeCell ref="A49:H49"/>
    <mergeCell ref="B25:C25"/>
    <mergeCell ref="B26:C26"/>
    <mergeCell ref="B27:C27"/>
    <mergeCell ref="B28:C28"/>
    <mergeCell ref="B44:C44"/>
    <mergeCell ref="B45:C45"/>
    <mergeCell ref="B46:C46"/>
    <mergeCell ref="B47:C47"/>
    <mergeCell ref="B48:C48"/>
    <mergeCell ref="B50:C50"/>
    <mergeCell ref="B51:C51"/>
    <mergeCell ref="B52:C52"/>
    <mergeCell ref="B29:C29"/>
    <mergeCell ref="B30:C30"/>
    <mergeCell ref="B31:C31"/>
    <mergeCell ref="B33:C33"/>
    <mergeCell ref="B34:C34"/>
    <mergeCell ref="B35:C35"/>
    <mergeCell ref="B36:C36"/>
    <mergeCell ref="B37:C37"/>
    <mergeCell ref="B38:C38"/>
    <mergeCell ref="F6:H6"/>
    <mergeCell ref="A4:H4"/>
    <mergeCell ref="A5:H5"/>
    <mergeCell ref="D6:E6"/>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B32:C32"/>
    <mergeCell ref="B39:C39"/>
    <mergeCell ref="B40:C40"/>
    <mergeCell ref="B41:C41"/>
    <mergeCell ref="B42:C42"/>
    <mergeCell ref="B43:C43"/>
    <mergeCell ref="B53:C53"/>
    <mergeCell ref="B54:C54"/>
    <mergeCell ref="B55:C55"/>
    <mergeCell ref="B56:C56"/>
    <mergeCell ref="B58:C58"/>
    <mergeCell ref="B59:C59"/>
    <mergeCell ref="A57:H57"/>
    <mergeCell ref="B60:C60"/>
    <mergeCell ref="B61:C61"/>
    <mergeCell ref="B62:C62"/>
    <mergeCell ref="B63:C63"/>
    <mergeCell ref="B64:C64"/>
    <mergeCell ref="B65:C65"/>
    <mergeCell ref="B83:C83"/>
    <mergeCell ref="B66:C66"/>
    <mergeCell ref="B68:C68"/>
    <mergeCell ref="B69:C69"/>
    <mergeCell ref="A67:H67"/>
    <mergeCell ref="B70:C70"/>
    <mergeCell ref="B71:C71"/>
    <mergeCell ref="B72:C72"/>
    <mergeCell ref="B73:C73"/>
    <mergeCell ref="B75:C75"/>
    <mergeCell ref="B95:C95"/>
    <mergeCell ref="B96:C96"/>
    <mergeCell ref="B98:C98"/>
    <mergeCell ref="B99:C99"/>
    <mergeCell ref="A97:H97"/>
    <mergeCell ref="B145:H145"/>
    <mergeCell ref="C1:H2"/>
    <mergeCell ref="B85:C85"/>
    <mergeCell ref="B86:C86"/>
    <mergeCell ref="B87:C87"/>
    <mergeCell ref="B88:C88"/>
    <mergeCell ref="B89:C89"/>
    <mergeCell ref="A84:H84"/>
    <mergeCell ref="B90:C90"/>
    <mergeCell ref="B91:C91"/>
    <mergeCell ref="B92:C92"/>
    <mergeCell ref="B76:C76"/>
    <mergeCell ref="B77:C77"/>
    <mergeCell ref="B78:C78"/>
    <mergeCell ref="B79:C79"/>
    <mergeCell ref="A74:H74"/>
    <mergeCell ref="B80:C80"/>
    <mergeCell ref="B81:C81"/>
    <mergeCell ref="B82:C82"/>
    <mergeCell ref="B193:H193"/>
    <mergeCell ref="H7:H8"/>
    <mergeCell ref="A3:H3"/>
    <mergeCell ref="A6:C6"/>
    <mergeCell ref="B111:C111"/>
    <mergeCell ref="B112:C112"/>
    <mergeCell ref="B113:C113"/>
    <mergeCell ref="B139:H139"/>
    <mergeCell ref="B140:H140"/>
    <mergeCell ref="B141:H141"/>
    <mergeCell ref="B142:H142"/>
    <mergeCell ref="B143:H143"/>
    <mergeCell ref="B144:H144"/>
    <mergeCell ref="B100:C100"/>
    <mergeCell ref="B101:C101"/>
    <mergeCell ref="B103:C103"/>
    <mergeCell ref="B104:C104"/>
    <mergeCell ref="B105:C105"/>
    <mergeCell ref="B106:C106"/>
    <mergeCell ref="B108:C108"/>
    <mergeCell ref="B109:C109"/>
    <mergeCell ref="B110:C110"/>
    <mergeCell ref="B93:C93"/>
    <mergeCell ref="B94:C94"/>
  </mergeCells>
  <hyperlinks>
    <hyperlink ref="C1:H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05"/>
  <sheetViews>
    <sheetView showGridLines="0" zoomScale="80" zoomScaleNormal="80" workbookViewId="0">
      <pane xSplit="4" ySplit="6" topLeftCell="E7" activePane="bottomRight" state="frozen"/>
      <selection sqref="A1:D1"/>
      <selection pane="topRight" sqref="A1:D1"/>
      <selection pane="bottomLeft" sqref="A1:D1"/>
      <selection pane="bottomRight"/>
    </sheetView>
  </sheetViews>
  <sheetFormatPr defaultRowHeight="15"/>
  <cols>
    <col min="1" max="2" width="45.7109375" customWidth="1"/>
    <col min="3" max="3" width="45.7109375" style="98" customWidth="1"/>
    <col min="4" max="4" width="25.7109375" style="98" customWidth="1"/>
  </cols>
  <sheetData>
    <row r="1" spans="1:9" ht="15" customHeight="1">
      <c r="A1" s="260" t="s">
        <v>965</v>
      </c>
      <c r="B1" s="1039" t="s">
        <v>253</v>
      </c>
      <c r="C1" s="1039"/>
      <c r="D1" s="1039"/>
      <c r="E1" s="162"/>
      <c r="F1" s="99"/>
      <c r="G1" s="99"/>
      <c r="H1" s="99"/>
    </row>
    <row r="2" spans="1:9">
      <c r="A2" s="260" t="s">
        <v>967</v>
      </c>
      <c r="B2" s="1039"/>
      <c r="C2" s="1039"/>
      <c r="D2" s="1039"/>
      <c r="E2" s="162"/>
      <c r="F2" s="99"/>
      <c r="G2" s="99"/>
      <c r="H2" s="99"/>
    </row>
    <row r="3" spans="1:9">
      <c r="A3" s="1149" t="s">
        <v>1044</v>
      </c>
      <c r="B3" s="1149"/>
      <c r="C3" s="1149"/>
      <c r="D3" s="1149"/>
      <c r="E3" s="99"/>
      <c r="F3" s="99"/>
      <c r="G3" s="99"/>
      <c r="H3" s="99"/>
    </row>
    <row r="4" spans="1:9" ht="15" customHeight="1">
      <c r="A4" s="934" t="s">
        <v>202</v>
      </c>
      <c r="B4" s="935"/>
      <c r="C4" s="1148"/>
      <c r="D4" s="936" t="s">
        <v>1042</v>
      </c>
      <c r="E4" s="99"/>
      <c r="F4" s="99"/>
      <c r="G4" s="99"/>
      <c r="H4" s="99"/>
    </row>
    <row r="5" spans="1:9" ht="15.75" thickBot="1">
      <c r="A5" s="920"/>
      <c r="B5" s="921"/>
      <c r="C5" s="922"/>
      <c r="D5" s="924"/>
      <c r="E5" s="99"/>
      <c r="F5" s="99"/>
      <c r="G5" s="99"/>
      <c r="H5" s="99"/>
    </row>
    <row r="6" spans="1:9" ht="15" customHeight="1" thickBot="1">
      <c r="A6" s="256" t="str">
        <f>Obsah!A3</f>
        <v>Informace platné k datu</v>
      </c>
      <c r="B6" s="257"/>
      <c r="C6" s="258" t="str">
        <f>Obsah!C3</f>
        <v>(31/12/2015)</v>
      </c>
      <c r="D6" s="259"/>
      <c r="E6" s="99"/>
      <c r="F6" s="99"/>
      <c r="G6" s="99"/>
      <c r="H6" s="99"/>
    </row>
    <row r="7" spans="1:9" ht="30" customHeight="1">
      <c r="A7" s="963" t="s">
        <v>203</v>
      </c>
      <c r="B7" s="964"/>
      <c r="C7" s="965"/>
      <c r="D7" s="1154" t="s">
        <v>741</v>
      </c>
      <c r="E7" s="99"/>
      <c r="F7" s="99"/>
      <c r="G7" s="99"/>
      <c r="H7" s="99"/>
    </row>
    <row r="8" spans="1:9" s="633" customFormat="1" ht="39.950000000000003" customHeight="1">
      <c r="A8" s="1153" t="s">
        <v>1241</v>
      </c>
      <c r="B8" s="1153"/>
      <c r="C8" s="1153"/>
      <c r="D8" s="1155"/>
      <c r="E8" s="632"/>
      <c r="F8" s="632"/>
      <c r="G8" s="632"/>
      <c r="H8" s="632"/>
      <c r="I8" s="632"/>
    </row>
    <row r="9" spans="1:9" s="633" customFormat="1" ht="141.75" customHeight="1" thickBot="1">
      <c r="A9" s="1157"/>
      <c r="B9" s="1158"/>
      <c r="C9" s="1159"/>
      <c r="D9" s="1156"/>
      <c r="E9" s="632"/>
      <c r="F9" s="632"/>
      <c r="G9" s="632"/>
      <c r="H9" s="632"/>
      <c r="I9" s="632"/>
    </row>
    <row r="10" spans="1:9" ht="30" customHeight="1">
      <c r="A10" s="963" t="s">
        <v>947</v>
      </c>
      <c r="B10" s="964"/>
      <c r="C10" s="965"/>
      <c r="D10" s="1150" t="s">
        <v>742</v>
      </c>
      <c r="E10" s="73"/>
      <c r="F10" s="73"/>
      <c r="G10" s="73"/>
      <c r="H10" s="73"/>
      <c r="I10" s="71"/>
    </row>
    <row r="11" spans="1:9" ht="39.950000000000003" customHeight="1" thickBot="1">
      <c r="A11" s="1152" t="s">
        <v>1170</v>
      </c>
      <c r="B11" s="1152"/>
      <c r="C11" s="1152"/>
      <c r="D11" s="1151"/>
      <c r="E11" s="73"/>
      <c r="F11" s="73"/>
      <c r="G11" s="73"/>
      <c r="H11" s="73"/>
      <c r="I11" s="71"/>
    </row>
    <row r="12" spans="1:9">
      <c r="A12" s="69"/>
      <c r="B12" s="69"/>
      <c r="C12" s="102"/>
      <c r="D12" s="102"/>
      <c r="E12" s="73"/>
      <c r="F12" s="73"/>
      <c r="G12" s="73"/>
      <c r="H12" s="73"/>
      <c r="I12" s="71"/>
    </row>
    <row r="13" spans="1:9">
      <c r="A13" s="69"/>
      <c r="B13" s="69"/>
      <c r="C13" s="102"/>
      <c r="D13" s="102"/>
      <c r="E13" s="73"/>
      <c r="F13" s="73"/>
      <c r="G13" s="73"/>
      <c r="H13" s="73"/>
      <c r="I13" s="71"/>
    </row>
    <row r="14" spans="1:9">
      <c r="A14" s="69"/>
      <c r="B14" s="69"/>
      <c r="C14" s="102"/>
      <c r="D14" s="102"/>
      <c r="E14" s="73"/>
      <c r="F14" s="73"/>
      <c r="G14" s="73"/>
      <c r="H14" s="73"/>
      <c r="I14" s="71"/>
    </row>
    <row r="15" spans="1:9">
      <c r="A15" s="69"/>
      <c r="B15" s="69"/>
      <c r="C15" s="102"/>
      <c r="D15" s="102"/>
      <c r="E15" s="73"/>
      <c r="F15" s="73"/>
      <c r="G15" s="73"/>
      <c r="H15" s="73"/>
      <c r="I15" s="71"/>
    </row>
    <row r="16" spans="1:9">
      <c r="A16" s="69"/>
      <c r="B16" s="69"/>
      <c r="C16" s="102"/>
      <c r="D16" s="102"/>
      <c r="E16" s="73"/>
      <c r="F16" s="73"/>
      <c r="G16" s="73"/>
      <c r="H16" s="73"/>
      <c r="I16" s="71"/>
    </row>
    <row r="17" spans="1:9">
      <c r="A17" s="69"/>
      <c r="B17" s="69"/>
      <c r="C17" s="102"/>
      <c r="D17" s="102"/>
      <c r="E17" s="73"/>
      <c r="F17" s="73"/>
      <c r="G17" s="73"/>
      <c r="H17" s="73"/>
      <c r="I17" s="71"/>
    </row>
    <row r="18" spans="1:9">
      <c r="A18" s="69"/>
      <c r="B18" s="69"/>
      <c r="C18" s="102"/>
      <c r="D18" s="102"/>
      <c r="E18" s="73"/>
      <c r="F18" s="73"/>
      <c r="G18" s="73"/>
      <c r="H18" s="73"/>
      <c r="I18" s="71"/>
    </row>
    <row r="19" spans="1:9">
      <c r="A19" s="69"/>
      <c r="B19" s="69"/>
      <c r="C19" s="102"/>
      <c r="D19" s="102"/>
      <c r="E19" s="73"/>
      <c r="F19" s="73"/>
      <c r="G19" s="73"/>
      <c r="H19" s="73"/>
      <c r="I19" s="71"/>
    </row>
    <row r="20" spans="1:9">
      <c r="A20" s="69"/>
      <c r="B20" s="69"/>
      <c r="C20" s="102"/>
      <c r="D20" s="102"/>
      <c r="E20" s="73"/>
      <c r="F20" s="73"/>
      <c r="G20" s="73"/>
      <c r="H20" s="73"/>
      <c r="I20" s="71"/>
    </row>
    <row r="21" spans="1:9">
      <c r="A21" s="69"/>
      <c r="B21" s="69"/>
      <c r="C21" s="102"/>
      <c r="D21" s="102"/>
      <c r="E21" s="73"/>
      <c r="F21" s="73"/>
      <c r="G21" s="73"/>
      <c r="H21" s="73"/>
      <c r="I21" s="71"/>
    </row>
    <row r="22" spans="1:9">
      <c r="A22" s="69"/>
      <c r="B22" s="69"/>
      <c r="C22" s="102"/>
      <c r="D22" s="102"/>
      <c r="E22" s="73"/>
      <c r="F22" s="73"/>
      <c r="G22" s="73"/>
      <c r="H22" s="73"/>
      <c r="I22" s="71"/>
    </row>
    <row r="23" spans="1:9">
      <c r="A23" s="69"/>
      <c r="B23" s="69"/>
      <c r="C23" s="102"/>
      <c r="D23" s="102"/>
      <c r="E23" s="73"/>
      <c r="F23" s="73"/>
      <c r="G23" s="73"/>
      <c r="H23" s="73"/>
      <c r="I23" s="71"/>
    </row>
    <row r="24" spans="1:9">
      <c r="A24" s="69"/>
      <c r="B24" s="69"/>
      <c r="C24" s="102"/>
      <c r="D24" s="102"/>
      <c r="E24" s="73"/>
      <c r="F24" s="73"/>
      <c r="G24" s="73"/>
      <c r="H24" s="73"/>
      <c r="I24" s="71"/>
    </row>
    <row r="25" spans="1:9">
      <c r="A25" s="69"/>
      <c r="B25" s="69"/>
      <c r="C25" s="102"/>
      <c r="D25" s="102"/>
      <c r="E25" s="73"/>
      <c r="F25" s="73"/>
      <c r="G25" s="73"/>
      <c r="H25" s="73"/>
      <c r="I25" s="71"/>
    </row>
    <row r="26" spans="1:9">
      <c r="A26" s="69"/>
      <c r="B26" s="69"/>
      <c r="C26" s="102"/>
      <c r="D26" s="102"/>
      <c r="E26" s="73"/>
      <c r="F26" s="73"/>
      <c r="G26" s="73"/>
      <c r="H26" s="73"/>
      <c r="I26" s="71"/>
    </row>
    <row r="27" spans="1:9">
      <c r="A27" s="69"/>
      <c r="B27" s="69"/>
      <c r="C27" s="102"/>
      <c r="D27" s="102"/>
      <c r="E27" s="73"/>
      <c r="F27" s="73"/>
      <c r="G27" s="73"/>
      <c r="H27" s="73"/>
      <c r="I27" s="71"/>
    </row>
    <row r="28" spans="1:9">
      <c r="A28" s="69"/>
      <c r="B28" s="69"/>
      <c r="C28" s="102"/>
      <c r="D28" s="102"/>
      <c r="E28" s="73"/>
      <c r="F28" s="73"/>
      <c r="G28" s="73"/>
      <c r="H28" s="73"/>
      <c r="I28" s="71"/>
    </row>
    <row r="29" spans="1:9">
      <c r="A29" s="69"/>
      <c r="B29" s="69"/>
      <c r="C29" s="102"/>
      <c r="D29" s="102"/>
      <c r="E29" s="73"/>
      <c r="F29" s="73"/>
      <c r="G29" s="73"/>
      <c r="H29" s="73"/>
      <c r="I29" s="71"/>
    </row>
    <row r="30" spans="1:9">
      <c r="A30" s="69"/>
      <c r="B30" s="69"/>
      <c r="C30" s="102"/>
      <c r="D30" s="102"/>
      <c r="E30" s="73"/>
      <c r="F30" s="73"/>
      <c r="G30" s="73"/>
      <c r="H30" s="73"/>
      <c r="I30" s="71"/>
    </row>
    <row r="31" spans="1:9">
      <c r="A31" s="69"/>
      <c r="B31" s="69"/>
      <c r="C31" s="102"/>
      <c r="D31" s="102"/>
      <c r="E31" s="73"/>
      <c r="F31" s="73"/>
      <c r="G31" s="73"/>
      <c r="H31" s="73"/>
      <c r="I31" s="71"/>
    </row>
    <row r="32" spans="1:9">
      <c r="A32" s="69"/>
      <c r="B32" s="69"/>
      <c r="C32" s="102"/>
      <c r="D32" s="102"/>
      <c r="E32" s="73"/>
      <c r="F32" s="73"/>
      <c r="G32" s="73"/>
      <c r="H32" s="73"/>
      <c r="I32" s="71"/>
    </row>
    <row r="33" spans="1:9">
      <c r="A33" s="69"/>
      <c r="B33" s="69"/>
      <c r="C33" s="102"/>
      <c r="D33" s="102"/>
      <c r="E33" s="73"/>
      <c r="F33" s="73"/>
      <c r="G33" s="73"/>
      <c r="H33" s="73"/>
      <c r="I33" s="71"/>
    </row>
    <row r="34" spans="1:9">
      <c r="A34" s="69"/>
      <c r="B34" s="69"/>
      <c r="C34" s="102"/>
      <c r="D34" s="102"/>
      <c r="E34" s="73"/>
      <c r="F34" s="73"/>
      <c r="G34" s="73"/>
      <c r="H34" s="73"/>
      <c r="I34" s="71"/>
    </row>
    <row r="35" spans="1:9">
      <c r="A35" s="69"/>
      <c r="B35" s="69"/>
      <c r="C35" s="102"/>
      <c r="D35" s="102"/>
      <c r="E35" s="73"/>
      <c r="F35" s="73"/>
      <c r="G35" s="73"/>
      <c r="H35" s="73"/>
      <c r="I35" s="71"/>
    </row>
    <row r="36" spans="1:9">
      <c r="A36" s="69"/>
      <c r="B36" s="69"/>
      <c r="C36" s="102"/>
      <c r="D36" s="102"/>
      <c r="E36" s="73"/>
      <c r="F36" s="73"/>
      <c r="G36" s="73"/>
      <c r="H36" s="73"/>
      <c r="I36" s="71"/>
    </row>
    <row r="37" spans="1:9">
      <c r="A37" s="69"/>
      <c r="B37" s="69"/>
      <c r="C37" s="102"/>
      <c r="D37" s="102"/>
      <c r="E37" s="73"/>
      <c r="F37" s="73"/>
      <c r="G37" s="73"/>
      <c r="H37" s="73"/>
      <c r="I37" s="71"/>
    </row>
    <row r="38" spans="1:9">
      <c r="A38" s="69"/>
      <c r="B38" s="69"/>
      <c r="C38" s="102"/>
      <c r="D38" s="102"/>
      <c r="E38" s="73"/>
      <c r="F38" s="73"/>
      <c r="G38" s="73"/>
      <c r="H38" s="73"/>
      <c r="I38" s="71"/>
    </row>
    <row r="39" spans="1:9">
      <c r="A39" s="69"/>
      <c r="B39" s="69"/>
      <c r="C39" s="102"/>
      <c r="D39" s="102"/>
      <c r="E39" s="73"/>
      <c r="F39" s="73"/>
      <c r="G39" s="73"/>
      <c r="H39" s="73"/>
      <c r="I39" s="71"/>
    </row>
    <row r="40" spans="1:9">
      <c r="A40" s="69"/>
      <c r="B40" s="69"/>
      <c r="C40" s="102"/>
      <c r="D40" s="102"/>
      <c r="E40" s="73"/>
      <c r="F40" s="73"/>
      <c r="G40" s="73"/>
      <c r="H40" s="73"/>
      <c r="I40" s="71"/>
    </row>
    <row r="41" spans="1:9">
      <c r="A41" s="69"/>
      <c r="B41" s="69"/>
      <c r="C41" s="102"/>
      <c r="D41" s="102"/>
      <c r="E41" s="73"/>
      <c r="F41" s="73"/>
      <c r="G41" s="73"/>
      <c r="H41" s="73"/>
      <c r="I41" s="71"/>
    </row>
    <row r="42" spans="1:9">
      <c r="A42" s="69"/>
      <c r="B42" s="69"/>
      <c r="C42" s="102"/>
      <c r="D42" s="102"/>
      <c r="E42" s="73"/>
      <c r="F42" s="73"/>
      <c r="G42" s="73"/>
      <c r="H42" s="73"/>
      <c r="I42" s="71"/>
    </row>
    <row r="43" spans="1:9">
      <c r="A43" s="69"/>
      <c r="B43" s="69"/>
      <c r="C43" s="102"/>
      <c r="D43" s="102"/>
      <c r="E43" s="73"/>
      <c r="F43" s="73"/>
      <c r="G43" s="73"/>
      <c r="H43" s="73"/>
      <c r="I43" s="71"/>
    </row>
    <row r="44" spans="1:9">
      <c r="A44" s="69"/>
      <c r="B44" s="69"/>
      <c r="C44" s="102"/>
      <c r="D44" s="102"/>
      <c r="E44" s="73"/>
      <c r="F44" s="73"/>
      <c r="G44" s="73"/>
      <c r="H44" s="73"/>
      <c r="I44" s="71"/>
    </row>
    <row r="45" spans="1:9">
      <c r="A45" s="69"/>
      <c r="B45" s="69"/>
      <c r="C45" s="102"/>
      <c r="D45" s="102"/>
      <c r="E45" s="73"/>
      <c r="F45" s="73"/>
      <c r="G45" s="73"/>
      <c r="H45" s="73"/>
      <c r="I45" s="71"/>
    </row>
    <row r="46" spans="1:9">
      <c r="A46" s="69"/>
      <c r="B46" s="69"/>
      <c r="C46" s="102"/>
      <c r="D46" s="102"/>
      <c r="E46" s="73"/>
      <c r="F46" s="73"/>
      <c r="G46" s="73"/>
      <c r="H46" s="73"/>
      <c r="I46" s="71"/>
    </row>
    <row r="47" spans="1:9">
      <c r="A47" s="69"/>
      <c r="B47" s="69"/>
      <c r="C47" s="102"/>
      <c r="D47" s="102"/>
      <c r="E47" s="73"/>
      <c r="F47" s="73"/>
      <c r="G47" s="73"/>
      <c r="H47" s="73"/>
      <c r="I47" s="71"/>
    </row>
    <row r="48" spans="1:9">
      <c r="A48" s="69"/>
      <c r="B48" s="69"/>
      <c r="C48" s="102"/>
      <c r="D48" s="102"/>
      <c r="E48" s="73"/>
      <c r="F48" s="73"/>
      <c r="G48" s="73"/>
      <c r="H48" s="73"/>
      <c r="I48" s="71"/>
    </row>
    <row r="49" spans="1:9">
      <c r="A49" s="69"/>
      <c r="B49" s="69"/>
      <c r="C49" s="102"/>
      <c r="D49" s="102"/>
      <c r="E49" s="73"/>
      <c r="F49" s="73"/>
      <c r="G49" s="73"/>
      <c r="H49" s="73"/>
      <c r="I49" s="71"/>
    </row>
    <row r="50" spans="1:9">
      <c r="A50" s="69"/>
      <c r="B50" s="69"/>
      <c r="C50" s="102"/>
      <c r="D50" s="102"/>
      <c r="E50" s="73"/>
      <c r="F50" s="73"/>
      <c r="G50" s="73"/>
      <c r="H50" s="73"/>
      <c r="I50" s="71"/>
    </row>
    <row r="51" spans="1:9">
      <c r="A51" s="69"/>
      <c r="B51" s="69"/>
      <c r="C51" s="102"/>
      <c r="D51" s="102"/>
      <c r="E51" s="73"/>
      <c r="F51" s="73"/>
      <c r="G51" s="73"/>
      <c r="H51" s="73"/>
      <c r="I51" s="71"/>
    </row>
    <row r="52" spans="1:9">
      <c r="A52" s="69"/>
      <c r="B52" s="69"/>
      <c r="C52" s="102"/>
      <c r="D52" s="102"/>
      <c r="E52" s="73"/>
      <c r="F52" s="73"/>
      <c r="G52" s="73"/>
      <c r="H52" s="73"/>
      <c r="I52" s="71"/>
    </row>
    <row r="53" spans="1:9">
      <c r="A53" s="69"/>
      <c r="B53" s="69"/>
      <c r="C53" s="102"/>
      <c r="D53" s="102"/>
      <c r="E53" s="73"/>
      <c r="F53" s="73"/>
      <c r="G53" s="73"/>
      <c r="H53" s="73"/>
      <c r="I53" s="71"/>
    </row>
    <row r="54" spans="1:9">
      <c r="A54" s="69"/>
      <c r="B54" s="69"/>
      <c r="C54" s="102"/>
      <c r="D54" s="102"/>
      <c r="E54" s="73"/>
      <c r="F54" s="73"/>
      <c r="G54" s="73"/>
      <c r="H54" s="73"/>
      <c r="I54" s="71"/>
    </row>
    <row r="55" spans="1:9">
      <c r="A55" s="69"/>
      <c r="B55" s="69"/>
      <c r="C55" s="102"/>
      <c r="D55" s="102"/>
      <c r="E55" s="73"/>
      <c r="F55" s="73"/>
      <c r="G55" s="73"/>
      <c r="H55" s="73"/>
      <c r="I55" s="71"/>
    </row>
    <row r="56" spans="1:9">
      <c r="A56" s="69"/>
      <c r="B56" s="69"/>
      <c r="C56" s="102"/>
      <c r="D56" s="102"/>
      <c r="E56" s="73"/>
      <c r="F56" s="73"/>
      <c r="G56" s="73"/>
      <c r="H56" s="73"/>
      <c r="I56" s="71"/>
    </row>
    <row r="57" spans="1:9">
      <c r="A57" s="69"/>
      <c r="B57" s="69"/>
      <c r="C57" s="102"/>
      <c r="D57" s="102"/>
      <c r="E57" s="73"/>
      <c r="F57" s="73"/>
      <c r="G57" s="73"/>
      <c r="H57" s="73"/>
      <c r="I57" s="71"/>
    </row>
    <row r="58" spans="1:9">
      <c r="A58" s="69"/>
      <c r="B58" s="69"/>
      <c r="C58" s="102"/>
      <c r="D58" s="102"/>
      <c r="E58" s="73"/>
      <c r="F58" s="73"/>
      <c r="G58" s="73"/>
      <c r="H58" s="73"/>
      <c r="I58" s="71"/>
    </row>
    <row r="59" spans="1:9">
      <c r="A59" s="69"/>
      <c r="B59" s="69"/>
      <c r="C59" s="102"/>
      <c r="D59" s="102"/>
      <c r="E59" s="73"/>
      <c r="F59" s="73"/>
      <c r="G59" s="73"/>
      <c r="H59" s="73"/>
      <c r="I59" s="71"/>
    </row>
    <row r="60" spans="1:9">
      <c r="A60" s="68"/>
      <c r="B60" s="68"/>
      <c r="C60" s="1"/>
      <c r="D60" s="1"/>
      <c r="E60" s="71"/>
      <c r="F60" s="71"/>
      <c r="G60" s="71"/>
      <c r="H60" s="71"/>
      <c r="I60" s="71"/>
    </row>
    <row r="61" spans="1:9">
      <c r="A61" s="68"/>
      <c r="B61" s="68"/>
      <c r="C61" s="1"/>
      <c r="D61" s="1"/>
      <c r="E61" s="71"/>
      <c r="F61" s="71"/>
      <c r="G61" s="71"/>
      <c r="H61" s="71"/>
      <c r="I61" s="71"/>
    </row>
    <row r="62" spans="1:9">
      <c r="A62" s="68"/>
      <c r="B62" s="68"/>
      <c r="C62" s="1"/>
      <c r="D62" s="1"/>
      <c r="E62" s="71"/>
      <c r="F62" s="71"/>
      <c r="G62" s="71"/>
      <c r="H62" s="71"/>
      <c r="I62" s="71"/>
    </row>
    <row r="63" spans="1:9">
      <c r="A63" s="68"/>
      <c r="B63" s="68"/>
      <c r="C63" s="1"/>
      <c r="D63" s="1"/>
      <c r="E63" s="71"/>
      <c r="F63" s="71"/>
      <c r="G63" s="71"/>
      <c r="H63" s="71"/>
      <c r="I63" s="71"/>
    </row>
    <row r="64" spans="1:9">
      <c r="A64" s="68"/>
      <c r="B64" s="68"/>
      <c r="C64" s="1"/>
      <c r="D64" s="1"/>
      <c r="E64" s="71"/>
      <c r="F64" s="71"/>
      <c r="G64" s="71"/>
      <c r="H64" s="71"/>
      <c r="I64" s="71"/>
    </row>
    <row r="65" spans="1:9">
      <c r="A65" s="68"/>
      <c r="B65" s="68"/>
      <c r="C65" s="1"/>
      <c r="D65" s="1"/>
      <c r="E65" s="71"/>
      <c r="F65" s="71"/>
      <c r="G65" s="71"/>
      <c r="H65" s="71"/>
      <c r="I65" s="71"/>
    </row>
    <row r="66" spans="1:9">
      <c r="A66" s="68"/>
      <c r="B66" s="68"/>
      <c r="C66" s="1"/>
      <c r="D66" s="1"/>
      <c r="E66" s="71"/>
      <c r="F66" s="71"/>
      <c r="G66" s="71"/>
      <c r="H66" s="71"/>
      <c r="I66" s="71"/>
    </row>
    <row r="67" spans="1:9">
      <c r="A67" s="68"/>
      <c r="B67" s="68"/>
      <c r="C67" s="1"/>
      <c r="D67" s="1"/>
      <c r="E67" s="71"/>
      <c r="F67" s="71"/>
      <c r="G67" s="71"/>
      <c r="H67" s="71"/>
      <c r="I67" s="71"/>
    </row>
    <row r="68" spans="1:9">
      <c r="A68" s="68"/>
      <c r="B68" s="68"/>
      <c r="C68" s="1"/>
      <c r="D68" s="1"/>
      <c r="E68" s="71"/>
      <c r="F68" s="71"/>
      <c r="G68" s="71"/>
      <c r="H68" s="71"/>
      <c r="I68" s="71"/>
    </row>
    <row r="69" spans="1:9">
      <c r="A69" s="68"/>
      <c r="B69" s="68"/>
      <c r="C69" s="1"/>
      <c r="D69" s="1"/>
      <c r="E69" s="71"/>
      <c r="F69" s="71"/>
      <c r="G69" s="71"/>
      <c r="H69" s="71"/>
      <c r="I69" s="71"/>
    </row>
    <row r="70" spans="1:9">
      <c r="A70" s="68"/>
      <c r="B70" s="68"/>
      <c r="C70" s="1"/>
      <c r="D70" s="1"/>
      <c r="E70" s="71"/>
      <c r="F70" s="71"/>
      <c r="G70" s="71"/>
      <c r="H70" s="71"/>
      <c r="I70" s="71"/>
    </row>
    <row r="71" spans="1:9">
      <c r="A71" s="68"/>
      <c r="B71" s="68"/>
      <c r="C71" s="1"/>
      <c r="D71" s="1"/>
      <c r="E71" s="71"/>
      <c r="F71" s="71"/>
      <c r="G71" s="71"/>
      <c r="H71" s="71"/>
      <c r="I71" s="71"/>
    </row>
    <row r="72" spans="1:9">
      <c r="A72" s="68"/>
      <c r="B72" s="68"/>
      <c r="C72" s="1"/>
      <c r="D72" s="1"/>
      <c r="E72" s="71"/>
      <c r="F72" s="71"/>
      <c r="G72" s="71"/>
      <c r="H72" s="71"/>
      <c r="I72" s="71"/>
    </row>
    <row r="73" spans="1:9">
      <c r="A73" s="68"/>
      <c r="B73" s="68"/>
      <c r="C73" s="1"/>
      <c r="D73" s="1"/>
      <c r="E73" s="71"/>
      <c r="F73" s="71"/>
      <c r="G73" s="71"/>
      <c r="H73" s="71"/>
      <c r="I73" s="71"/>
    </row>
    <row r="74" spans="1:9">
      <c r="A74" s="68"/>
      <c r="B74" s="68"/>
      <c r="C74" s="1"/>
      <c r="D74" s="1"/>
      <c r="E74" s="71"/>
      <c r="F74" s="71"/>
      <c r="G74" s="71"/>
      <c r="H74" s="71"/>
      <c r="I74" s="71"/>
    </row>
    <row r="75" spans="1:9">
      <c r="A75" s="68"/>
      <c r="B75" s="68"/>
      <c r="C75" s="1"/>
      <c r="D75" s="1"/>
      <c r="E75" s="71"/>
      <c r="F75" s="71"/>
      <c r="G75" s="71"/>
      <c r="H75" s="71"/>
      <c r="I75" s="71"/>
    </row>
    <row r="76" spans="1:9">
      <c r="A76" s="68"/>
      <c r="B76" s="68"/>
      <c r="C76" s="1"/>
      <c r="D76" s="1"/>
      <c r="E76" s="71"/>
      <c r="F76" s="71"/>
      <c r="G76" s="71"/>
      <c r="H76" s="71"/>
      <c r="I76" s="71"/>
    </row>
    <row r="77" spans="1:9">
      <c r="A77" s="68"/>
      <c r="B77" s="68"/>
      <c r="C77" s="1"/>
      <c r="D77" s="1"/>
      <c r="E77" s="71"/>
      <c r="F77" s="71"/>
      <c r="G77" s="71"/>
      <c r="H77" s="71"/>
      <c r="I77" s="71"/>
    </row>
    <row r="78" spans="1:9">
      <c r="A78" s="68"/>
      <c r="B78" s="68"/>
      <c r="C78" s="1"/>
      <c r="D78" s="1"/>
      <c r="E78" s="71"/>
      <c r="F78" s="71"/>
      <c r="G78" s="71"/>
      <c r="H78" s="71"/>
      <c r="I78" s="71"/>
    </row>
    <row r="79" spans="1:9">
      <c r="A79" s="68"/>
      <c r="B79" s="68"/>
      <c r="C79" s="1"/>
      <c r="D79" s="1"/>
      <c r="E79" s="71"/>
      <c r="F79" s="71"/>
      <c r="G79" s="71"/>
      <c r="H79" s="71"/>
      <c r="I79" s="71"/>
    </row>
    <row r="80" spans="1:9">
      <c r="A80" s="68"/>
      <c r="B80" s="68"/>
      <c r="C80" s="1"/>
      <c r="D80" s="1"/>
      <c r="E80" s="71"/>
      <c r="F80" s="71"/>
      <c r="G80" s="71"/>
      <c r="H80" s="71"/>
      <c r="I80" s="71"/>
    </row>
    <row r="81" spans="1:9">
      <c r="A81" s="68"/>
      <c r="B81" s="68"/>
      <c r="C81" s="1"/>
      <c r="D81" s="1"/>
      <c r="E81" s="71"/>
      <c r="F81" s="71"/>
      <c r="G81" s="71"/>
      <c r="H81" s="71"/>
      <c r="I81" s="71"/>
    </row>
    <row r="82" spans="1:9">
      <c r="A82" s="68"/>
      <c r="B82" s="68"/>
      <c r="C82" s="1"/>
      <c r="D82" s="1"/>
      <c r="E82" s="71"/>
      <c r="F82" s="71"/>
      <c r="G82" s="71"/>
      <c r="H82" s="71"/>
      <c r="I82" s="71"/>
    </row>
    <row r="83" spans="1:9">
      <c r="A83" s="68"/>
      <c r="B83" s="68"/>
      <c r="C83" s="1"/>
      <c r="D83" s="1"/>
      <c r="E83" s="71"/>
      <c r="F83" s="71"/>
      <c r="G83" s="71"/>
      <c r="H83" s="71"/>
      <c r="I83" s="71"/>
    </row>
    <row r="84" spans="1:9">
      <c r="A84" s="68"/>
      <c r="B84" s="68"/>
      <c r="C84" s="1"/>
      <c r="D84" s="1"/>
      <c r="E84" s="71"/>
      <c r="F84" s="71"/>
      <c r="G84" s="71"/>
      <c r="H84" s="71"/>
      <c r="I84" s="71"/>
    </row>
    <row r="85" spans="1:9">
      <c r="A85" s="68"/>
      <c r="B85" s="68"/>
      <c r="C85" s="1"/>
      <c r="D85" s="1"/>
      <c r="E85" s="71"/>
      <c r="F85" s="71"/>
      <c r="G85" s="71"/>
      <c r="H85" s="71"/>
      <c r="I85" s="71"/>
    </row>
    <row r="86" spans="1:9">
      <c r="A86" s="68"/>
      <c r="B86" s="68"/>
      <c r="C86" s="1"/>
      <c r="D86" s="1"/>
      <c r="E86" s="71"/>
      <c r="F86" s="71"/>
      <c r="G86" s="71"/>
      <c r="H86" s="71"/>
      <c r="I86" s="71"/>
    </row>
    <row r="87" spans="1:9">
      <c r="A87" s="68"/>
      <c r="B87" s="68"/>
      <c r="C87" s="1"/>
      <c r="D87" s="1"/>
      <c r="E87" s="71"/>
      <c r="F87" s="71"/>
      <c r="G87" s="71"/>
      <c r="H87" s="71"/>
      <c r="I87" s="71"/>
    </row>
    <row r="88" spans="1:9">
      <c r="A88" s="68"/>
      <c r="B88" s="68"/>
      <c r="C88" s="1"/>
      <c r="D88" s="1"/>
      <c r="E88" s="71"/>
      <c r="F88" s="71"/>
      <c r="G88" s="71"/>
      <c r="H88" s="71"/>
      <c r="I88" s="71"/>
    </row>
    <row r="89" spans="1:9">
      <c r="A89" s="68"/>
      <c r="B89" s="68"/>
      <c r="C89" s="1"/>
      <c r="D89" s="1"/>
      <c r="E89" s="71"/>
      <c r="F89" s="71"/>
      <c r="G89" s="71"/>
      <c r="H89" s="71"/>
      <c r="I89" s="71"/>
    </row>
    <row r="90" spans="1:9">
      <c r="A90" s="68"/>
      <c r="B90" s="68"/>
      <c r="C90" s="1"/>
      <c r="D90" s="1"/>
      <c r="E90" s="71"/>
      <c r="F90" s="71"/>
      <c r="G90" s="71"/>
      <c r="H90" s="71"/>
      <c r="I90" s="71"/>
    </row>
    <row r="91" spans="1:9">
      <c r="A91" s="68"/>
      <c r="B91" s="68"/>
      <c r="C91" s="1"/>
      <c r="D91" s="1"/>
      <c r="E91" s="71"/>
      <c r="F91" s="71"/>
      <c r="G91" s="71"/>
      <c r="H91" s="71"/>
      <c r="I91" s="71"/>
    </row>
    <row r="92" spans="1:9">
      <c r="A92" s="68"/>
      <c r="B92" s="68"/>
      <c r="C92" s="1"/>
      <c r="D92" s="1"/>
      <c r="E92" s="71"/>
      <c r="F92" s="71"/>
      <c r="G92" s="71"/>
      <c r="H92" s="71"/>
      <c r="I92" s="71"/>
    </row>
    <row r="93" spans="1:9">
      <c r="A93" s="68"/>
      <c r="B93" s="68"/>
      <c r="C93" s="1"/>
      <c r="D93" s="1"/>
      <c r="E93" s="71"/>
      <c r="F93" s="71"/>
      <c r="G93" s="71"/>
      <c r="H93" s="71"/>
      <c r="I93" s="71"/>
    </row>
    <row r="94" spans="1:9">
      <c r="A94" s="68"/>
      <c r="B94" s="68"/>
      <c r="C94" s="1"/>
      <c r="D94" s="1"/>
      <c r="E94" s="71"/>
      <c r="F94" s="71"/>
      <c r="G94" s="71"/>
      <c r="H94" s="71"/>
      <c r="I94" s="71"/>
    </row>
    <row r="95" spans="1:9">
      <c r="A95" s="68"/>
      <c r="B95" s="68"/>
      <c r="C95" s="1"/>
      <c r="D95" s="1"/>
      <c r="E95" s="71"/>
      <c r="F95" s="71"/>
      <c r="G95" s="71"/>
      <c r="H95" s="71"/>
      <c r="I95" s="71"/>
    </row>
    <row r="96" spans="1:9">
      <c r="A96" s="68"/>
      <c r="B96" s="68"/>
      <c r="C96" s="1"/>
      <c r="D96" s="1"/>
      <c r="E96" s="71"/>
      <c r="F96" s="71"/>
      <c r="G96" s="71"/>
      <c r="H96" s="71"/>
      <c r="I96" s="71"/>
    </row>
    <row r="97" spans="1:9">
      <c r="A97" s="68"/>
      <c r="B97" s="68"/>
      <c r="C97" s="1"/>
      <c r="D97" s="1"/>
      <c r="E97" s="71"/>
      <c r="F97" s="71"/>
      <c r="G97" s="71"/>
      <c r="H97" s="71"/>
      <c r="I97" s="71"/>
    </row>
    <row r="98" spans="1:9">
      <c r="A98" s="68"/>
      <c r="B98" s="68"/>
      <c r="C98" s="1"/>
      <c r="D98" s="1"/>
      <c r="E98" s="71"/>
      <c r="F98" s="71"/>
      <c r="G98" s="71"/>
      <c r="H98" s="71"/>
      <c r="I98" s="71"/>
    </row>
    <row r="99" spans="1:9">
      <c r="A99" s="68"/>
      <c r="B99" s="68"/>
      <c r="C99" s="1"/>
      <c r="D99" s="1"/>
      <c r="E99" s="71"/>
      <c r="F99" s="71"/>
      <c r="G99" s="71"/>
      <c r="H99" s="71"/>
      <c r="I99" s="71"/>
    </row>
    <row r="100" spans="1:9">
      <c r="A100" s="68"/>
      <c r="B100" s="68"/>
      <c r="C100" s="1"/>
      <c r="D100" s="1"/>
      <c r="E100" s="71"/>
      <c r="F100" s="71"/>
      <c r="G100" s="71"/>
      <c r="H100" s="71"/>
      <c r="I100" s="71"/>
    </row>
    <row r="101" spans="1:9">
      <c r="A101" s="68"/>
      <c r="B101" s="68"/>
      <c r="C101" s="1"/>
      <c r="D101" s="1"/>
      <c r="E101" s="71"/>
      <c r="F101" s="71"/>
      <c r="G101" s="71"/>
      <c r="H101" s="71"/>
      <c r="I101" s="71"/>
    </row>
    <row r="102" spans="1:9">
      <c r="A102" s="68"/>
      <c r="B102" s="68"/>
      <c r="C102" s="1"/>
      <c r="D102" s="1"/>
      <c r="E102" s="71"/>
      <c r="F102" s="71"/>
      <c r="G102" s="71"/>
      <c r="H102" s="71"/>
      <c r="I102" s="71"/>
    </row>
    <row r="103" spans="1:9">
      <c r="A103" s="68"/>
      <c r="B103" s="68"/>
      <c r="C103" s="1"/>
      <c r="D103" s="1"/>
      <c r="E103" s="71"/>
      <c r="F103" s="71"/>
      <c r="G103" s="71"/>
      <c r="H103" s="71"/>
      <c r="I103" s="71"/>
    </row>
    <row r="104" spans="1:9">
      <c r="A104" s="68"/>
      <c r="B104" s="68"/>
      <c r="C104" s="1"/>
      <c r="D104" s="1"/>
      <c r="E104" s="71"/>
      <c r="F104" s="71"/>
      <c r="G104" s="71"/>
      <c r="H104" s="71"/>
      <c r="I104" s="71"/>
    </row>
    <row r="105" spans="1:9">
      <c r="A105" s="68"/>
      <c r="B105" s="68"/>
      <c r="C105" s="1"/>
      <c r="D105" s="1"/>
      <c r="E105" s="71"/>
      <c r="F105" s="71"/>
      <c r="G105" s="71"/>
      <c r="H105" s="71"/>
      <c r="I105" s="71"/>
    </row>
    <row r="106" spans="1:9">
      <c r="A106" s="68"/>
      <c r="B106" s="68"/>
      <c r="C106" s="1"/>
      <c r="D106" s="1"/>
      <c r="E106" s="71"/>
      <c r="F106" s="71"/>
      <c r="G106" s="71"/>
      <c r="H106" s="71"/>
      <c r="I106" s="71"/>
    </row>
    <row r="107" spans="1:9">
      <c r="A107" s="68"/>
      <c r="B107" s="68"/>
      <c r="C107" s="1"/>
      <c r="D107" s="1"/>
      <c r="E107" s="71"/>
      <c r="F107" s="71"/>
      <c r="G107" s="71"/>
      <c r="H107" s="71"/>
      <c r="I107" s="71"/>
    </row>
    <row r="108" spans="1:9">
      <c r="A108" s="68"/>
      <c r="B108" s="68"/>
      <c r="C108" s="1"/>
      <c r="D108" s="1"/>
      <c r="E108" s="71"/>
      <c r="F108" s="71"/>
      <c r="G108" s="71"/>
      <c r="H108" s="71"/>
      <c r="I108" s="71"/>
    </row>
    <row r="109" spans="1:9">
      <c r="A109" s="68"/>
      <c r="B109" s="68"/>
      <c r="C109" s="1"/>
      <c r="D109" s="1"/>
      <c r="E109" s="71"/>
      <c r="F109" s="71"/>
      <c r="G109" s="71"/>
      <c r="H109" s="71"/>
      <c r="I109" s="71"/>
    </row>
    <row r="110" spans="1:9">
      <c r="A110" s="68"/>
      <c r="B110" s="68"/>
      <c r="C110" s="1"/>
      <c r="D110" s="1"/>
      <c r="E110" s="71"/>
      <c r="F110" s="71"/>
      <c r="G110" s="71"/>
      <c r="H110" s="71"/>
      <c r="I110" s="71"/>
    </row>
    <row r="111" spans="1:9">
      <c r="A111" s="68"/>
      <c r="B111" s="68"/>
      <c r="C111" s="1"/>
      <c r="D111" s="1"/>
      <c r="E111" s="71"/>
      <c r="F111" s="71"/>
      <c r="G111" s="71"/>
      <c r="H111" s="71"/>
      <c r="I111" s="71"/>
    </row>
    <row r="112" spans="1:9">
      <c r="A112" s="68"/>
      <c r="B112" s="68"/>
      <c r="C112" s="1"/>
      <c r="D112" s="1"/>
      <c r="E112" s="71"/>
      <c r="F112" s="71"/>
      <c r="G112" s="71"/>
      <c r="H112" s="71"/>
      <c r="I112" s="71"/>
    </row>
    <row r="113" spans="1:9">
      <c r="A113" s="68"/>
      <c r="B113" s="68"/>
      <c r="C113" s="1"/>
      <c r="D113" s="1"/>
      <c r="E113" s="71"/>
      <c r="F113" s="71"/>
      <c r="G113" s="71"/>
      <c r="H113" s="71"/>
      <c r="I113" s="71"/>
    </row>
    <row r="114" spans="1:9">
      <c r="A114" s="68"/>
      <c r="B114" s="68"/>
      <c r="C114" s="1"/>
      <c r="D114" s="1"/>
      <c r="E114" s="71"/>
      <c r="F114" s="71"/>
      <c r="G114" s="71"/>
      <c r="H114" s="71"/>
      <c r="I114" s="71"/>
    </row>
    <row r="115" spans="1:9">
      <c r="A115" s="68"/>
      <c r="B115" s="68"/>
      <c r="C115" s="1"/>
      <c r="D115" s="1"/>
      <c r="E115" s="71"/>
      <c r="F115" s="71"/>
      <c r="G115" s="71"/>
      <c r="H115" s="71"/>
      <c r="I115" s="71"/>
    </row>
    <row r="116" spans="1:9">
      <c r="A116" s="68"/>
      <c r="B116" s="68"/>
      <c r="C116" s="1"/>
      <c r="D116" s="1"/>
      <c r="E116" s="71"/>
      <c r="F116" s="71"/>
      <c r="G116" s="71"/>
      <c r="H116" s="71"/>
      <c r="I116" s="71"/>
    </row>
    <row r="117" spans="1:9">
      <c r="A117" s="68"/>
      <c r="B117" s="68"/>
      <c r="C117" s="1"/>
      <c r="D117" s="1"/>
      <c r="E117" s="71"/>
      <c r="F117" s="71"/>
      <c r="G117" s="71"/>
      <c r="H117" s="71"/>
      <c r="I117" s="71"/>
    </row>
    <row r="118" spans="1:9">
      <c r="A118" s="68"/>
      <c r="B118" s="68"/>
      <c r="C118" s="1"/>
      <c r="D118" s="1"/>
      <c r="E118" s="71"/>
      <c r="F118" s="71"/>
      <c r="G118" s="71"/>
      <c r="H118" s="71"/>
      <c r="I118" s="71"/>
    </row>
    <row r="119" spans="1:9">
      <c r="A119" s="68"/>
      <c r="B119" s="68"/>
      <c r="C119" s="1"/>
      <c r="D119" s="1"/>
      <c r="E119" s="71"/>
      <c r="F119" s="71"/>
      <c r="G119" s="71"/>
      <c r="H119" s="71"/>
      <c r="I119" s="71"/>
    </row>
    <row r="120" spans="1:9">
      <c r="A120" s="68"/>
      <c r="B120" s="68"/>
      <c r="C120" s="1"/>
      <c r="D120" s="1"/>
      <c r="E120" s="71"/>
      <c r="F120" s="71"/>
      <c r="G120" s="71"/>
      <c r="H120" s="71"/>
      <c r="I120" s="71"/>
    </row>
    <row r="121" spans="1:9">
      <c r="A121" s="68"/>
      <c r="B121" s="68"/>
      <c r="C121" s="1"/>
      <c r="D121" s="1"/>
      <c r="E121" s="71"/>
      <c r="F121" s="71"/>
      <c r="G121" s="71"/>
      <c r="H121" s="71"/>
      <c r="I121" s="71"/>
    </row>
    <row r="122" spans="1:9">
      <c r="A122" s="68"/>
      <c r="B122" s="68"/>
      <c r="C122" s="1"/>
      <c r="D122" s="1"/>
      <c r="E122" s="71"/>
      <c r="F122" s="71"/>
      <c r="G122" s="71"/>
      <c r="H122" s="71"/>
      <c r="I122" s="71"/>
    </row>
    <row r="123" spans="1:9">
      <c r="A123" s="68"/>
      <c r="B123" s="68"/>
      <c r="C123" s="1"/>
      <c r="D123" s="1"/>
      <c r="E123" s="71"/>
      <c r="F123" s="71"/>
      <c r="G123" s="71"/>
      <c r="H123" s="71"/>
      <c r="I123" s="71"/>
    </row>
    <row r="124" spans="1:9">
      <c r="A124" s="68"/>
      <c r="B124" s="68"/>
      <c r="C124" s="1"/>
      <c r="D124" s="1"/>
      <c r="E124" s="71"/>
      <c r="F124" s="71"/>
      <c r="G124" s="71"/>
      <c r="H124" s="71"/>
      <c r="I124" s="71"/>
    </row>
    <row r="125" spans="1:9">
      <c r="A125" s="68"/>
      <c r="B125" s="68"/>
      <c r="C125" s="1"/>
      <c r="D125" s="1"/>
      <c r="E125" s="71"/>
      <c r="F125" s="71"/>
      <c r="G125" s="71"/>
      <c r="H125" s="71"/>
      <c r="I125" s="71"/>
    </row>
    <row r="126" spans="1:9">
      <c r="A126" s="68"/>
      <c r="B126" s="68"/>
      <c r="C126" s="1"/>
      <c r="D126" s="1"/>
      <c r="E126" s="71"/>
      <c r="F126" s="71"/>
      <c r="G126" s="71"/>
      <c r="H126" s="71"/>
      <c r="I126" s="71"/>
    </row>
    <row r="127" spans="1:9">
      <c r="A127" s="68"/>
      <c r="B127" s="68"/>
      <c r="C127" s="1"/>
      <c r="D127" s="1"/>
      <c r="E127" s="71"/>
      <c r="F127" s="71"/>
      <c r="G127" s="71"/>
      <c r="H127" s="71"/>
      <c r="I127" s="71"/>
    </row>
    <row r="128" spans="1:9">
      <c r="A128" s="68"/>
      <c r="B128" s="68"/>
      <c r="C128" s="1"/>
      <c r="D128" s="1"/>
      <c r="E128" s="71"/>
      <c r="F128" s="71"/>
      <c r="G128" s="71"/>
      <c r="H128" s="71"/>
      <c r="I128" s="71"/>
    </row>
    <row r="129" spans="1:9">
      <c r="A129" s="68"/>
      <c r="B129" s="68"/>
      <c r="C129" s="1"/>
      <c r="D129" s="1"/>
      <c r="E129" s="71"/>
      <c r="F129" s="71"/>
      <c r="G129" s="71"/>
      <c r="H129" s="71"/>
      <c r="I129" s="71"/>
    </row>
    <row r="130" spans="1:9">
      <c r="A130" s="68"/>
      <c r="B130" s="68"/>
      <c r="C130" s="1"/>
      <c r="D130" s="1"/>
      <c r="E130" s="71"/>
      <c r="F130" s="71"/>
      <c r="G130" s="71"/>
      <c r="H130" s="71"/>
      <c r="I130" s="71"/>
    </row>
    <row r="131" spans="1:9">
      <c r="A131" s="68"/>
      <c r="B131" s="68"/>
      <c r="C131" s="1"/>
      <c r="D131" s="1"/>
      <c r="E131" s="71"/>
      <c r="F131" s="71"/>
      <c r="G131" s="71"/>
      <c r="H131" s="71"/>
      <c r="I131" s="71"/>
    </row>
    <row r="132" spans="1:9">
      <c r="A132" s="68"/>
      <c r="B132" s="68"/>
      <c r="C132" s="1"/>
      <c r="D132" s="1"/>
      <c r="E132" s="71"/>
      <c r="F132" s="71"/>
      <c r="G132" s="71"/>
      <c r="H132" s="71"/>
      <c r="I132" s="71"/>
    </row>
    <row r="133" spans="1:9">
      <c r="A133" s="68"/>
      <c r="B133" s="68"/>
      <c r="C133" s="1"/>
      <c r="D133" s="1"/>
      <c r="E133" s="71"/>
      <c r="F133" s="71"/>
      <c r="G133" s="71"/>
      <c r="H133" s="71"/>
      <c r="I133" s="71"/>
    </row>
    <row r="134" spans="1:9">
      <c r="A134" s="68"/>
      <c r="B134" s="68"/>
      <c r="C134" s="1"/>
      <c r="D134" s="1"/>
      <c r="E134" s="71"/>
      <c r="F134" s="71"/>
      <c r="G134" s="71"/>
      <c r="H134" s="71"/>
      <c r="I134" s="71"/>
    </row>
    <row r="135" spans="1:9">
      <c r="A135" s="68"/>
      <c r="B135" s="68"/>
      <c r="C135" s="1"/>
      <c r="D135" s="1"/>
      <c r="E135" s="71"/>
      <c r="F135" s="71"/>
      <c r="G135" s="71"/>
      <c r="H135" s="71"/>
      <c r="I135" s="71"/>
    </row>
    <row r="136" spans="1:9">
      <c r="A136" s="68"/>
      <c r="B136" s="68"/>
      <c r="C136" s="1"/>
      <c r="D136" s="1"/>
      <c r="E136" s="71"/>
      <c r="F136" s="71"/>
      <c r="G136" s="71"/>
      <c r="H136" s="71"/>
      <c r="I136" s="71"/>
    </row>
    <row r="137" spans="1:9">
      <c r="A137" s="68"/>
      <c r="B137" s="68"/>
      <c r="C137" s="1"/>
      <c r="D137" s="1"/>
      <c r="E137" s="71"/>
      <c r="F137" s="71"/>
      <c r="G137" s="71"/>
      <c r="H137" s="71"/>
      <c r="I137" s="71"/>
    </row>
    <row r="138" spans="1:9">
      <c r="A138" s="68"/>
      <c r="B138" s="68"/>
      <c r="C138" s="1"/>
      <c r="D138" s="1"/>
      <c r="E138" s="71"/>
      <c r="F138" s="71"/>
      <c r="G138" s="71"/>
      <c r="H138" s="71"/>
      <c r="I138" s="71"/>
    </row>
    <row r="139" spans="1:9">
      <c r="A139" s="68"/>
      <c r="B139" s="68"/>
      <c r="C139" s="1"/>
      <c r="D139" s="1"/>
      <c r="E139" s="71"/>
      <c r="F139" s="71"/>
      <c r="G139" s="71"/>
      <c r="H139" s="71"/>
      <c r="I139" s="71"/>
    </row>
    <row r="140" spans="1:9">
      <c r="A140" s="68"/>
      <c r="B140" s="68"/>
      <c r="C140" s="1"/>
      <c r="D140" s="1"/>
      <c r="E140" s="71"/>
      <c r="F140" s="71"/>
      <c r="G140" s="71"/>
      <c r="H140" s="71"/>
      <c r="I140" s="71"/>
    </row>
    <row r="141" spans="1:9">
      <c r="A141" s="68"/>
      <c r="B141" s="68"/>
      <c r="C141" s="1"/>
      <c r="D141" s="1"/>
      <c r="E141" s="71"/>
      <c r="F141" s="71"/>
      <c r="G141" s="71"/>
      <c r="H141" s="71"/>
      <c r="I141" s="71"/>
    </row>
    <row r="142" spans="1:9">
      <c r="A142" s="68"/>
      <c r="B142" s="68"/>
      <c r="C142" s="1"/>
      <c r="D142" s="1"/>
      <c r="E142" s="71"/>
      <c r="F142" s="71"/>
      <c r="G142" s="71"/>
      <c r="H142" s="71"/>
      <c r="I142" s="71"/>
    </row>
    <row r="143" spans="1:9">
      <c r="A143" s="68"/>
      <c r="B143" s="68"/>
      <c r="C143" s="1"/>
      <c r="D143" s="1"/>
      <c r="E143" s="71"/>
      <c r="F143" s="71"/>
      <c r="G143" s="71"/>
      <c r="H143" s="71"/>
      <c r="I143" s="71"/>
    </row>
    <row r="144" spans="1:9">
      <c r="A144" s="68"/>
      <c r="B144" s="68"/>
      <c r="C144" s="1"/>
      <c r="D144" s="1"/>
      <c r="E144" s="71"/>
      <c r="F144" s="71"/>
      <c r="G144" s="71"/>
      <c r="H144" s="71"/>
      <c r="I144" s="71"/>
    </row>
    <row r="145" spans="1:9">
      <c r="A145" s="68"/>
      <c r="B145" s="68"/>
      <c r="C145" s="1"/>
      <c r="D145" s="1"/>
      <c r="E145" s="71"/>
      <c r="F145" s="71"/>
      <c r="G145" s="71"/>
      <c r="H145" s="71"/>
      <c r="I145" s="71"/>
    </row>
    <row r="146" spans="1:9">
      <c r="A146" s="68"/>
      <c r="B146" s="68"/>
      <c r="C146" s="1"/>
      <c r="D146" s="1"/>
      <c r="E146" s="71"/>
      <c r="F146" s="71"/>
      <c r="G146" s="71"/>
      <c r="H146" s="71"/>
      <c r="I146" s="71"/>
    </row>
    <row r="147" spans="1:9">
      <c r="A147" s="68"/>
      <c r="B147" s="68"/>
      <c r="C147" s="1"/>
      <c r="D147" s="1"/>
      <c r="E147" s="71"/>
      <c r="F147" s="71"/>
      <c r="G147" s="71"/>
      <c r="H147" s="71"/>
      <c r="I147" s="71"/>
    </row>
    <row r="148" spans="1:9">
      <c r="A148" s="68"/>
      <c r="B148" s="68"/>
      <c r="C148" s="1"/>
      <c r="D148" s="1"/>
      <c r="E148" s="71"/>
      <c r="F148" s="71"/>
      <c r="G148" s="71"/>
      <c r="H148" s="71"/>
      <c r="I148" s="71"/>
    </row>
    <row r="149" spans="1:9">
      <c r="A149" s="68"/>
      <c r="B149" s="68"/>
      <c r="C149" s="1"/>
      <c r="D149" s="1"/>
      <c r="E149" s="71"/>
      <c r="F149" s="71"/>
      <c r="G149" s="71"/>
      <c r="H149" s="71"/>
      <c r="I149" s="71"/>
    </row>
    <row r="150" spans="1:9">
      <c r="A150" s="68"/>
      <c r="B150" s="68"/>
      <c r="C150" s="1"/>
      <c r="D150" s="1"/>
      <c r="E150" s="71"/>
      <c r="F150" s="71"/>
      <c r="G150" s="71"/>
      <c r="H150" s="71"/>
      <c r="I150" s="71"/>
    </row>
    <row r="151" spans="1:9">
      <c r="A151" s="68"/>
      <c r="B151" s="68"/>
      <c r="C151" s="1"/>
      <c r="D151" s="1"/>
      <c r="E151" s="71"/>
      <c r="F151" s="71"/>
      <c r="G151" s="71"/>
      <c r="H151" s="71"/>
      <c r="I151" s="71"/>
    </row>
    <row r="152" spans="1:9">
      <c r="A152" s="68"/>
      <c r="B152" s="68"/>
      <c r="C152" s="1"/>
      <c r="D152" s="1"/>
      <c r="E152" s="71"/>
      <c r="F152" s="71"/>
      <c r="G152" s="71"/>
      <c r="H152" s="71"/>
      <c r="I152" s="71"/>
    </row>
    <row r="153" spans="1:9">
      <c r="A153" s="68"/>
      <c r="B153" s="68"/>
      <c r="C153" s="1"/>
      <c r="D153" s="1"/>
      <c r="E153" s="71"/>
      <c r="F153" s="71"/>
      <c r="G153" s="71"/>
      <c r="H153" s="71"/>
      <c r="I153" s="71"/>
    </row>
    <row r="154" spans="1:9">
      <c r="A154" s="68"/>
      <c r="B154" s="68"/>
      <c r="C154" s="1"/>
      <c r="D154" s="1"/>
      <c r="E154" s="71"/>
      <c r="F154" s="71"/>
      <c r="G154" s="71"/>
      <c r="H154" s="71"/>
      <c r="I154" s="71"/>
    </row>
    <row r="155" spans="1:9">
      <c r="A155" s="68"/>
      <c r="B155" s="68"/>
      <c r="C155" s="1"/>
      <c r="D155" s="1"/>
      <c r="E155" s="71"/>
      <c r="F155" s="71"/>
      <c r="G155" s="71"/>
      <c r="H155" s="71"/>
      <c r="I155" s="71"/>
    </row>
    <row r="156" spans="1:9">
      <c r="A156" s="68"/>
      <c r="B156" s="68"/>
      <c r="C156" s="1"/>
      <c r="D156" s="1"/>
      <c r="E156" s="71"/>
      <c r="F156" s="71"/>
      <c r="G156" s="71"/>
      <c r="H156" s="71"/>
      <c r="I156" s="71"/>
    </row>
    <row r="157" spans="1:9">
      <c r="A157" s="68"/>
      <c r="B157" s="68"/>
      <c r="C157" s="1"/>
      <c r="D157" s="1"/>
      <c r="E157" s="71"/>
      <c r="F157" s="71"/>
      <c r="G157" s="71"/>
      <c r="H157" s="71"/>
      <c r="I157" s="71"/>
    </row>
    <row r="158" spans="1:9">
      <c r="A158" s="68"/>
      <c r="B158" s="68"/>
      <c r="C158" s="1"/>
      <c r="D158" s="1"/>
      <c r="E158" s="71"/>
      <c r="F158" s="71"/>
      <c r="G158" s="71"/>
      <c r="H158" s="71"/>
      <c r="I158" s="71"/>
    </row>
    <row r="159" spans="1:9">
      <c r="A159" s="68"/>
      <c r="B159" s="68"/>
      <c r="C159" s="1"/>
      <c r="D159" s="1"/>
      <c r="E159" s="71"/>
      <c r="F159" s="71"/>
      <c r="G159" s="71"/>
      <c r="H159" s="71"/>
      <c r="I159" s="71"/>
    </row>
    <row r="160" spans="1:9">
      <c r="A160" s="68"/>
      <c r="B160" s="68"/>
      <c r="C160" s="1"/>
      <c r="D160" s="1"/>
      <c r="E160" s="71"/>
      <c r="F160" s="71"/>
      <c r="G160" s="71"/>
      <c r="H160" s="71"/>
      <c r="I160" s="71"/>
    </row>
    <row r="161" spans="1:9">
      <c r="A161" s="68"/>
      <c r="B161" s="68"/>
      <c r="C161" s="1"/>
      <c r="D161" s="1"/>
      <c r="E161" s="71"/>
      <c r="F161" s="71"/>
      <c r="G161" s="71"/>
      <c r="H161" s="71"/>
      <c r="I161" s="71"/>
    </row>
    <row r="162" spans="1:9">
      <c r="A162" s="68"/>
      <c r="B162" s="68"/>
      <c r="C162" s="1"/>
      <c r="D162" s="1"/>
      <c r="E162" s="71"/>
      <c r="F162" s="71"/>
      <c r="G162" s="71"/>
      <c r="H162" s="71"/>
      <c r="I162" s="71"/>
    </row>
    <row r="163" spans="1:9">
      <c r="A163" s="68"/>
      <c r="B163" s="68"/>
      <c r="C163" s="1"/>
      <c r="D163" s="1"/>
      <c r="E163" s="71"/>
      <c r="F163" s="71"/>
      <c r="G163" s="71"/>
      <c r="H163" s="71"/>
      <c r="I163" s="71"/>
    </row>
    <row r="164" spans="1:9">
      <c r="A164" s="68"/>
      <c r="B164" s="68"/>
      <c r="C164" s="1"/>
      <c r="D164" s="1"/>
      <c r="E164" s="71"/>
      <c r="F164" s="71"/>
      <c r="G164" s="71"/>
      <c r="H164" s="71"/>
      <c r="I164" s="71"/>
    </row>
    <row r="165" spans="1:9">
      <c r="A165" s="68"/>
      <c r="B165" s="68"/>
      <c r="C165" s="1"/>
      <c r="D165" s="1"/>
      <c r="E165" s="71"/>
      <c r="F165" s="71"/>
      <c r="G165" s="71"/>
      <c r="H165" s="71"/>
      <c r="I165" s="71"/>
    </row>
    <row r="166" spans="1:9">
      <c r="A166" s="68"/>
      <c r="B166" s="68"/>
      <c r="C166" s="1"/>
      <c r="D166" s="1"/>
      <c r="E166" s="71"/>
      <c r="F166" s="71"/>
      <c r="G166" s="71"/>
      <c r="H166" s="71"/>
      <c r="I166" s="71"/>
    </row>
    <row r="167" spans="1:9">
      <c r="A167" s="68"/>
      <c r="B167" s="68"/>
      <c r="C167" s="1"/>
      <c r="D167" s="1"/>
      <c r="E167" s="71"/>
      <c r="F167" s="71"/>
      <c r="G167" s="71"/>
      <c r="H167" s="71"/>
      <c r="I167" s="71"/>
    </row>
    <row r="168" spans="1:9">
      <c r="A168" s="68"/>
      <c r="B168" s="68"/>
      <c r="C168" s="1"/>
      <c r="D168" s="1"/>
      <c r="E168" s="71"/>
      <c r="F168" s="71"/>
      <c r="G168" s="71"/>
      <c r="H168" s="71"/>
      <c r="I168" s="71"/>
    </row>
    <row r="169" spans="1:9">
      <c r="A169" s="68"/>
      <c r="B169" s="68"/>
      <c r="C169" s="1"/>
      <c r="D169" s="1"/>
      <c r="E169" s="71"/>
      <c r="F169" s="71"/>
      <c r="G169" s="71"/>
      <c r="H169" s="71"/>
      <c r="I169" s="71"/>
    </row>
    <row r="170" spans="1:9">
      <c r="A170" s="68"/>
      <c r="B170" s="68"/>
      <c r="C170" s="1"/>
      <c r="D170" s="1"/>
      <c r="E170" s="71"/>
      <c r="F170" s="71"/>
      <c r="G170" s="71"/>
      <c r="H170" s="71"/>
      <c r="I170" s="71"/>
    </row>
    <row r="171" spans="1:9">
      <c r="A171" s="68"/>
      <c r="B171" s="68"/>
      <c r="C171" s="1"/>
      <c r="D171" s="1"/>
      <c r="E171" s="71"/>
      <c r="F171" s="71"/>
      <c r="G171" s="71"/>
      <c r="H171" s="71"/>
      <c r="I171" s="71"/>
    </row>
    <row r="172" spans="1:9">
      <c r="A172" s="68"/>
      <c r="B172" s="68"/>
      <c r="C172" s="1"/>
      <c r="D172" s="1"/>
      <c r="E172" s="71"/>
      <c r="F172" s="71"/>
      <c r="G172" s="71"/>
      <c r="H172" s="71"/>
      <c r="I172" s="71"/>
    </row>
    <row r="173" spans="1:9">
      <c r="A173" s="68"/>
      <c r="B173" s="68"/>
      <c r="C173" s="1"/>
      <c r="D173" s="1"/>
      <c r="E173" s="71"/>
      <c r="F173" s="71"/>
      <c r="G173" s="71"/>
      <c r="H173" s="71"/>
      <c r="I173" s="71"/>
    </row>
    <row r="174" spans="1:9">
      <c r="A174" s="68"/>
      <c r="B174" s="68"/>
      <c r="C174" s="1"/>
      <c r="D174" s="1"/>
      <c r="E174" s="71"/>
      <c r="F174" s="71"/>
      <c r="G174" s="71"/>
      <c r="H174" s="71"/>
      <c r="I174" s="71"/>
    </row>
    <row r="175" spans="1:9">
      <c r="A175" s="68"/>
      <c r="B175" s="68"/>
      <c r="C175" s="1"/>
      <c r="D175" s="1"/>
      <c r="E175" s="71"/>
      <c r="F175" s="71"/>
      <c r="G175" s="71"/>
      <c r="H175" s="71"/>
      <c r="I175" s="71"/>
    </row>
    <row r="176" spans="1:9">
      <c r="A176" s="68"/>
      <c r="B176" s="68"/>
      <c r="C176" s="1"/>
      <c r="D176" s="1"/>
      <c r="E176" s="71"/>
      <c r="F176" s="71"/>
      <c r="G176" s="71"/>
      <c r="H176" s="71"/>
      <c r="I176" s="71"/>
    </row>
    <row r="177" spans="1:9">
      <c r="A177" s="68"/>
      <c r="B177" s="68"/>
      <c r="C177" s="1"/>
      <c r="D177" s="1"/>
      <c r="E177" s="71"/>
      <c r="F177" s="71"/>
      <c r="G177" s="71"/>
      <c r="H177" s="71"/>
      <c r="I177" s="71"/>
    </row>
    <row r="178" spans="1:9">
      <c r="A178" s="68"/>
      <c r="B178" s="68"/>
      <c r="C178" s="1"/>
      <c r="D178" s="1"/>
      <c r="E178" s="71"/>
      <c r="F178" s="71"/>
      <c r="G178" s="71"/>
      <c r="H178" s="71"/>
      <c r="I178" s="71"/>
    </row>
    <row r="179" spans="1:9">
      <c r="A179" s="68"/>
      <c r="B179" s="68"/>
      <c r="C179" s="1"/>
      <c r="D179" s="1"/>
      <c r="E179" s="71"/>
      <c r="F179" s="71"/>
      <c r="G179" s="71"/>
      <c r="H179" s="71"/>
      <c r="I179" s="71"/>
    </row>
    <row r="180" spans="1:9">
      <c r="A180" s="68"/>
      <c r="B180" s="68"/>
      <c r="C180" s="1"/>
      <c r="D180" s="1"/>
      <c r="E180" s="71"/>
      <c r="F180" s="71"/>
      <c r="G180" s="71"/>
      <c r="H180" s="71"/>
      <c r="I180" s="71"/>
    </row>
    <row r="181" spans="1:9">
      <c r="A181" s="68"/>
      <c r="B181" s="68"/>
      <c r="C181" s="1"/>
      <c r="D181" s="1"/>
      <c r="E181" s="71"/>
      <c r="F181" s="71"/>
      <c r="G181" s="71"/>
      <c r="H181" s="71"/>
      <c r="I181" s="71"/>
    </row>
    <row r="182" spans="1:9">
      <c r="A182" s="68"/>
      <c r="B182" s="68"/>
      <c r="C182" s="1"/>
      <c r="D182" s="1"/>
      <c r="E182" s="71"/>
      <c r="F182" s="71"/>
      <c r="G182" s="71"/>
      <c r="H182" s="71"/>
      <c r="I182" s="71"/>
    </row>
    <row r="183" spans="1:9">
      <c r="A183" s="68"/>
      <c r="B183" s="68"/>
      <c r="C183" s="1"/>
      <c r="D183" s="1"/>
      <c r="E183" s="71"/>
      <c r="F183" s="71"/>
      <c r="G183" s="71"/>
      <c r="H183" s="71"/>
      <c r="I183" s="71"/>
    </row>
    <row r="184" spans="1:9">
      <c r="A184" s="68"/>
      <c r="B184" s="68"/>
      <c r="C184" s="1"/>
      <c r="D184" s="1"/>
      <c r="E184" s="71"/>
      <c r="F184" s="71"/>
      <c r="G184" s="71"/>
      <c r="H184" s="71"/>
      <c r="I184" s="71"/>
    </row>
    <row r="185" spans="1:9">
      <c r="A185" s="68"/>
      <c r="B185" s="68"/>
      <c r="C185" s="1"/>
      <c r="D185" s="1"/>
      <c r="E185" s="71"/>
      <c r="F185" s="71"/>
      <c r="G185" s="71"/>
      <c r="H185" s="71"/>
      <c r="I185" s="71"/>
    </row>
    <row r="186" spans="1:9">
      <c r="A186" s="68"/>
      <c r="B186" s="68"/>
      <c r="C186" s="1"/>
      <c r="D186" s="1"/>
      <c r="E186" s="71"/>
      <c r="F186" s="71"/>
      <c r="G186" s="71"/>
      <c r="H186" s="71"/>
      <c r="I186" s="71"/>
    </row>
    <row r="187" spans="1:9">
      <c r="A187" s="68"/>
      <c r="B187" s="68"/>
      <c r="C187" s="1"/>
      <c r="D187" s="1"/>
      <c r="E187" s="71"/>
      <c r="F187" s="71"/>
      <c r="G187" s="71"/>
      <c r="H187" s="71"/>
      <c r="I187" s="71"/>
    </row>
    <row r="188" spans="1:9">
      <c r="A188" s="68"/>
      <c r="B188" s="68"/>
      <c r="C188" s="1"/>
      <c r="D188" s="1"/>
      <c r="E188" s="71"/>
      <c r="F188" s="71"/>
      <c r="G188" s="71"/>
      <c r="H188" s="71"/>
      <c r="I188" s="71"/>
    </row>
    <row r="189" spans="1:9">
      <c r="A189" s="68"/>
      <c r="B189" s="68"/>
      <c r="C189" s="1"/>
      <c r="D189" s="1"/>
      <c r="E189" s="71"/>
      <c r="F189" s="71"/>
      <c r="G189" s="71"/>
      <c r="H189" s="71"/>
      <c r="I189" s="71"/>
    </row>
    <row r="190" spans="1:9">
      <c r="A190" s="68"/>
      <c r="B190" s="68"/>
      <c r="C190" s="1"/>
      <c r="D190" s="1"/>
      <c r="E190" s="71"/>
      <c r="F190" s="71"/>
      <c r="G190" s="71"/>
      <c r="H190" s="71"/>
      <c r="I190" s="71"/>
    </row>
    <row r="191" spans="1:9">
      <c r="A191" s="68"/>
      <c r="B191" s="68"/>
      <c r="C191" s="1"/>
      <c r="D191" s="1"/>
      <c r="E191" s="71"/>
      <c r="F191" s="71"/>
      <c r="G191" s="71"/>
      <c r="H191" s="71"/>
      <c r="I191" s="71"/>
    </row>
    <row r="192" spans="1:9">
      <c r="A192" s="68"/>
      <c r="B192" s="68"/>
      <c r="C192" s="1"/>
      <c r="D192" s="1"/>
      <c r="E192" s="71"/>
      <c r="F192" s="71"/>
      <c r="G192" s="71"/>
      <c r="H192" s="71"/>
      <c r="I192" s="71"/>
    </row>
    <row r="193" spans="1:9">
      <c r="A193" s="68"/>
      <c r="B193" s="68"/>
      <c r="C193" s="1"/>
      <c r="D193" s="1"/>
      <c r="E193" s="71"/>
      <c r="F193" s="71"/>
      <c r="G193" s="71"/>
      <c r="H193" s="71"/>
      <c r="I193" s="71"/>
    </row>
    <row r="194" spans="1:9">
      <c r="A194" s="68"/>
      <c r="B194" s="68"/>
      <c r="C194" s="1"/>
      <c r="D194" s="1"/>
      <c r="E194" s="71"/>
      <c r="F194" s="71"/>
      <c r="G194" s="71"/>
      <c r="H194" s="71"/>
      <c r="I194" s="71"/>
    </row>
    <row r="195" spans="1:9">
      <c r="A195" s="68"/>
      <c r="B195" s="68"/>
      <c r="C195" s="1"/>
      <c r="D195" s="1"/>
      <c r="E195" s="71"/>
      <c r="F195" s="71"/>
      <c r="G195" s="71"/>
      <c r="H195" s="71"/>
      <c r="I195" s="71"/>
    </row>
    <row r="196" spans="1:9">
      <c r="A196" s="68"/>
      <c r="B196" s="68"/>
      <c r="C196" s="1"/>
      <c r="D196" s="1"/>
      <c r="E196" s="71"/>
      <c r="F196" s="71"/>
      <c r="G196" s="71"/>
      <c r="H196" s="71"/>
      <c r="I196" s="71"/>
    </row>
    <row r="197" spans="1:9">
      <c r="A197" s="68"/>
      <c r="B197" s="68"/>
      <c r="C197" s="1"/>
      <c r="D197" s="1"/>
      <c r="E197" s="71"/>
      <c r="F197" s="71"/>
      <c r="G197" s="71"/>
      <c r="H197" s="71"/>
      <c r="I197" s="71"/>
    </row>
    <row r="198" spans="1:9">
      <c r="A198" s="68"/>
      <c r="B198" s="68"/>
      <c r="C198" s="1"/>
      <c r="D198" s="1"/>
      <c r="E198" s="71"/>
      <c r="F198" s="71"/>
      <c r="G198" s="71"/>
      <c r="H198" s="71"/>
      <c r="I198" s="71"/>
    </row>
    <row r="199" spans="1:9">
      <c r="A199" s="68"/>
      <c r="B199" s="68"/>
      <c r="C199" s="1"/>
      <c r="D199" s="1"/>
      <c r="E199" s="71"/>
      <c r="F199" s="71"/>
      <c r="G199" s="71"/>
      <c r="H199" s="71"/>
      <c r="I199" s="71"/>
    </row>
    <row r="200" spans="1:9">
      <c r="A200" s="68"/>
      <c r="B200" s="68"/>
      <c r="C200" s="1"/>
      <c r="D200" s="1"/>
      <c r="E200" s="71"/>
      <c r="F200" s="71"/>
      <c r="G200" s="71"/>
      <c r="H200" s="71"/>
      <c r="I200" s="71"/>
    </row>
    <row r="201" spans="1:9">
      <c r="A201" s="68"/>
      <c r="B201" s="68"/>
      <c r="C201" s="1"/>
      <c r="D201" s="1"/>
      <c r="E201" s="71"/>
      <c r="F201" s="71"/>
      <c r="G201" s="71"/>
      <c r="H201" s="71"/>
      <c r="I201" s="71"/>
    </row>
    <row r="202" spans="1:9">
      <c r="A202" s="68"/>
      <c r="B202" s="68"/>
      <c r="C202" s="1"/>
      <c r="D202" s="1"/>
      <c r="E202" s="71"/>
      <c r="F202" s="71"/>
      <c r="G202" s="71"/>
      <c r="H202" s="71"/>
      <c r="I202" s="71"/>
    </row>
    <row r="203" spans="1:9">
      <c r="A203" s="68"/>
      <c r="B203" s="68"/>
      <c r="C203" s="1"/>
      <c r="D203" s="1"/>
      <c r="E203" s="71"/>
      <c r="F203" s="71"/>
      <c r="G203" s="71"/>
      <c r="H203" s="71"/>
      <c r="I203" s="71"/>
    </row>
    <row r="204" spans="1:9">
      <c r="A204" s="68"/>
      <c r="B204" s="68"/>
      <c r="C204" s="1"/>
      <c r="D204" s="1"/>
      <c r="E204" s="71"/>
      <c r="F204" s="71"/>
      <c r="G204" s="71"/>
      <c r="H204" s="71"/>
      <c r="I204" s="71"/>
    </row>
    <row r="205" spans="1:9">
      <c r="A205" s="68"/>
      <c r="B205" s="68"/>
      <c r="C205" s="1"/>
      <c r="D205" s="1"/>
      <c r="E205" s="71"/>
      <c r="F205" s="71"/>
      <c r="G205" s="71"/>
      <c r="H205" s="71"/>
      <c r="I205" s="71"/>
    </row>
    <row r="206" spans="1:9">
      <c r="A206" s="68"/>
      <c r="B206" s="68"/>
      <c r="C206" s="1"/>
      <c r="D206" s="1"/>
      <c r="E206" s="71"/>
      <c r="F206" s="71"/>
      <c r="G206" s="71"/>
      <c r="H206" s="71"/>
      <c r="I206" s="71"/>
    </row>
    <row r="207" spans="1:9">
      <c r="A207" s="68"/>
      <c r="B207" s="68"/>
      <c r="C207" s="1"/>
      <c r="D207" s="1"/>
      <c r="E207" s="71"/>
      <c r="F207" s="71"/>
      <c r="G207" s="71"/>
      <c r="H207" s="71"/>
      <c r="I207" s="71"/>
    </row>
    <row r="208" spans="1:9">
      <c r="A208" s="68"/>
      <c r="B208" s="68"/>
      <c r="C208" s="1"/>
      <c r="D208" s="1"/>
      <c r="E208" s="71"/>
      <c r="F208" s="71"/>
      <c r="G208" s="71"/>
      <c r="H208" s="71"/>
      <c r="I208" s="71"/>
    </row>
    <row r="209" spans="1:9">
      <c r="A209" s="68"/>
      <c r="B209" s="68"/>
      <c r="C209" s="1"/>
      <c r="D209" s="1"/>
      <c r="E209" s="71"/>
      <c r="F209" s="71"/>
      <c r="G209" s="71"/>
      <c r="H209" s="71"/>
      <c r="I209" s="71"/>
    </row>
    <row r="210" spans="1:9">
      <c r="A210" s="68"/>
      <c r="B210" s="68"/>
      <c r="C210" s="1"/>
      <c r="D210" s="1"/>
      <c r="E210" s="71"/>
      <c r="F210" s="71"/>
      <c r="G210" s="71"/>
      <c r="H210" s="71"/>
      <c r="I210" s="71"/>
    </row>
    <row r="211" spans="1:9">
      <c r="A211" s="68"/>
      <c r="B211" s="68"/>
      <c r="C211" s="1"/>
      <c r="D211" s="1"/>
      <c r="E211" s="71"/>
      <c r="F211" s="71"/>
      <c r="G211" s="71"/>
      <c r="H211" s="71"/>
      <c r="I211" s="71"/>
    </row>
    <row r="212" spans="1:9">
      <c r="A212" s="68"/>
      <c r="B212" s="68"/>
      <c r="C212" s="1"/>
      <c r="D212" s="1"/>
      <c r="E212" s="71"/>
      <c r="F212" s="71"/>
      <c r="G212" s="71"/>
      <c r="H212" s="71"/>
      <c r="I212" s="71"/>
    </row>
    <row r="213" spans="1:9">
      <c r="A213" s="68"/>
      <c r="B213" s="68"/>
      <c r="C213" s="1"/>
      <c r="D213" s="1"/>
      <c r="E213" s="71"/>
      <c r="F213" s="71"/>
      <c r="G213" s="71"/>
      <c r="H213" s="71"/>
      <c r="I213" s="71"/>
    </row>
    <row r="214" spans="1:9">
      <c r="A214" s="68"/>
      <c r="B214" s="68"/>
      <c r="C214" s="1"/>
      <c r="D214" s="1"/>
      <c r="E214" s="71"/>
      <c r="F214" s="71"/>
      <c r="G214" s="71"/>
      <c r="H214" s="71"/>
      <c r="I214" s="71"/>
    </row>
    <row r="215" spans="1:9">
      <c r="A215" s="68"/>
      <c r="B215" s="68"/>
      <c r="C215" s="1"/>
      <c r="D215" s="1"/>
      <c r="E215" s="71"/>
      <c r="F215" s="71"/>
      <c r="G215" s="71"/>
      <c r="H215" s="71"/>
      <c r="I215" s="71"/>
    </row>
    <row r="216" spans="1:9">
      <c r="A216" s="68"/>
      <c r="B216" s="68"/>
      <c r="C216" s="1"/>
      <c r="D216" s="1"/>
      <c r="E216" s="71"/>
      <c r="F216" s="71"/>
      <c r="G216" s="71"/>
      <c r="H216" s="71"/>
      <c r="I216" s="71"/>
    </row>
    <row r="217" spans="1:9">
      <c r="A217" s="68"/>
      <c r="B217" s="68"/>
      <c r="C217" s="1"/>
      <c r="D217" s="1"/>
      <c r="E217" s="71"/>
      <c r="F217" s="71"/>
      <c r="G217" s="71"/>
      <c r="H217" s="71"/>
      <c r="I217" s="71"/>
    </row>
    <row r="218" spans="1:9">
      <c r="A218" s="68"/>
      <c r="B218" s="68"/>
      <c r="C218" s="1"/>
      <c r="D218" s="1"/>
      <c r="E218" s="71"/>
      <c r="F218" s="71"/>
      <c r="G218" s="71"/>
      <c r="H218" s="71"/>
      <c r="I218" s="71"/>
    </row>
    <row r="219" spans="1:9">
      <c r="A219" s="68"/>
      <c r="B219" s="68"/>
      <c r="C219" s="1"/>
      <c r="D219" s="1"/>
      <c r="E219" s="71"/>
      <c r="F219" s="71"/>
      <c r="G219" s="71"/>
      <c r="H219" s="71"/>
      <c r="I219" s="71"/>
    </row>
    <row r="220" spans="1:9">
      <c r="A220" s="68"/>
      <c r="B220" s="68"/>
      <c r="C220" s="1"/>
      <c r="D220" s="1"/>
      <c r="E220" s="71"/>
      <c r="F220" s="71"/>
      <c r="G220" s="71"/>
      <c r="H220" s="71"/>
      <c r="I220" s="71"/>
    </row>
    <row r="221" spans="1:9">
      <c r="A221" s="68"/>
      <c r="B221" s="68"/>
      <c r="C221" s="1"/>
      <c r="D221" s="1"/>
      <c r="E221" s="71"/>
      <c r="F221" s="71"/>
      <c r="G221" s="71"/>
      <c r="H221" s="71"/>
      <c r="I221" s="71"/>
    </row>
    <row r="222" spans="1:9">
      <c r="A222" s="68"/>
      <c r="B222" s="68"/>
      <c r="C222" s="1"/>
      <c r="D222" s="1"/>
      <c r="E222" s="71"/>
      <c r="F222" s="71"/>
      <c r="G222" s="71"/>
      <c r="H222" s="71"/>
      <c r="I222" s="71"/>
    </row>
    <row r="223" spans="1:9">
      <c r="A223" s="68"/>
      <c r="B223" s="68"/>
      <c r="C223" s="1"/>
      <c r="D223" s="1"/>
      <c r="E223" s="71"/>
      <c r="F223" s="71"/>
      <c r="G223" s="71"/>
      <c r="H223" s="71"/>
      <c r="I223" s="71"/>
    </row>
    <row r="224" spans="1:9">
      <c r="A224" s="68"/>
      <c r="B224" s="68"/>
      <c r="C224" s="1"/>
      <c r="D224" s="1"/>
      <c r="E224" s="71"/>
      <c r="F224" s="71"/>
      <c r="G224" s="71"/>
      <c r="H224" s="71"/>
      <c r="I224" s="71"/>
    </row>
    <row r="225" spans="1:9">
      <c r="A225" s="68"/>
      <c r="B225" s="68"/>
      <c r="C225" s="1"/>
      <c r="D225" s="1"/>
      <c r="E225" s="71"/>
      <c r="F225" s="71"/>
      <c r="G225" s="71"/>
      <c r="H225" s="71"/>
      <c r="I225" s="71"/>
    </row>
    <row r="226" spans="1:9">
      <c r="A226" s="68"/>
      <c r="B226" s="68"/>
      <c r="C226" s="1"/>
      <c r="D226" s="1"/>
      <c r="E226" s="71"/>
      <c r="F226" s="71"/>
      <c r="G226" s="71"/>
      <c r="H226" s="71"/>
      <c r="I226" s="71"/>
    </row>
    <row r="227" spans="1:9">
      <c r="A227" s="68"/>
      <c r="B227" s="68"/>
      <c r="C227" s="1"/>
      <c r="D227" s="1"/>
      <c r="E227" s="71"/>
      <c r="F227" s="71"/>
      <c r="G227" s="71"/>
      <c r="H227" s="71"/>
      <c r="I227" s="71"/>
    </row>
    <row r="228" spans="1:9">
      <c r="A228" s="68"/>
      <c r="B228" s="68"/>
      <c r="C228" s="1"/>
      <c r="D228" s="1"/>
      <c r="E228" s="71"/>
      <c r="F228" s="71"/>
      <c r="G228" s="71"/>
      <c r="H228" s="71"/>
      <c r="I228" s="71"/>
    </row>
    <row r="229" spans="1:9">
      <c r="A229" s="68"/>
      <c r="B229" s="68"/>
      <c r="C229" s="1"/>
      <c r="D229" s="1"/>
      <c r="E229" s="71"/>
      <c r="F229" s="71"/>
      <c r="G229" s="71"/>
      <c r="H229" s="71"/>
      <c r="I229" s="71"/>
    </row>
    <row r="230" spans="1:9">
      <c r="A230" s="68"/>
      <c r="B230" s="68"/>
      <c r="C230" s="1"/>
      <c r="D230" s="1"/>
      <c r="E230" s="71"/>
      <c r="F230" s="71"/>
      <c r="G230" s="71"/>
      <c r="H230" s="71"/>
      <c r="I230" s="71"/>
    </row>
    <row r="231" spans="1:9">
      <c r="A231" s="68"/>
      <c r="B231" s="68"/>
      <c r="C231" s="1"/>
      <c r="D231" s="1"/>
      <c r="E231" s="71"/>
      <c r="F231" s="71"/>
      <c r="G231" s="71"/>
      <c r="H231" s="71"/>
      <c r="I231" s="71"/>
    </row>
    <row r="232" spans="1:9">
      <c r="A232" s="68"/>
      <c r="B232" s="68"/>
      <c r="C232" s="1"/>
      <c r="D232" s="1"/>
      <c r="E232" s="71"/>
      <c r="F232" s="71"/>
      <c r="G232" s="71"/>
      <c r="H232" s="71"/>
      <c r="I232" s="71"/>
    </row>
    <row r="233" spans="1:9">
      <c r="A233" s="68"/>
      <c r="B233" s="68"/>
      <c r="C233" s="1"/>
      <c r="D233" s="1"/>
      <c r="E233" s="71"/>
      <c r="F233" s="71"/>
      <c r="G233" s="71"/>
      <c r="H233" s="71"/>
      <c r="I233" s="71"/>
    </row>
    <row r="234" spans="1:9">
      <c r="A234" s="68"/>
      <c r="B234" s="68"/>
      <c r="C234" s="1"/>
      <c r="D234" s="1"/>
      <c r="E234" s="71"/>
      <c r="F234" s="71"/>
      <c r="G234" s="71"/>
      <c r="H234" s="71"/>
      <c r="I234" s="71"/>
    </row>
    <row r="235" spans="1:9">
      <c r="A235" s="68"/>
      <c r="B235" s="68"/>
      <c r="C235" s="1"/>
      <c r="D235" s="1"/>
      <c r="E235" s="71"/>
      <c r="F235" s="71"/>
      <c r="G235" s="71"/>
      <c r="H235" s="71"/>
      <c r="I235" s="71"/>
    </row>
    <row r="236" spans="1:9">
      <c r="A236" s="68"/>
      <c r="B236" s="68"/>
      <c r="C236" s="1"/>
      <c r="D236" s="1"/>
      <c r="E236" s="71"/>
      <c r="F236" s="71"/>
      <c r="G236" s="71"/>
      <c r="H236" s="71"/>
      <c r="I236" s="71"/>
    </row>
    <row r="237" spans="1:9">
      <c r="A237" s="68"/>
      <c r="B237" s="68"/>
      <c r="C237" s="1"/>
      <c r="D237" s="1"/>
      <c r="E237" s="71"/>
      <c r="F237" s="71"/>
      <c r="G237" s="71"/>
      <c r="H237" s="71"/>
      <c r="I237" s="71"/>
    </row>
    <row r="238" spans="1:9">
      <c r="A238" s="68"/>
      <c r="B238" s="68"/>
      <c r="C238" s="1"/>
      <c r="D238" s="1"/>
      <c r="E238" s="71"/>
      <c r="F238" s="71"/>
      <c r="G238" s="71"/>
      <c r="H238" s="71"/>
      <c r="I238" s="71"/>
    </row>
    <row r="239" spans="1:9">
      <c r="A239" s="68"/>
      <c r="B239" s="68"/>
      <c r="C239" s="1"/>
      <c r="D239" s="1"/>
      <c r="E239" s="71"/>
      <c r="F239" s="71"/>
      <c r="G239" s="71"/>
      <c r="H239" s="71"/>
      <c r="I239" s="71"/>
    </row>
    <row r="240" spans="1:9">
      <c r="A240" s="68"/>
      <c r="B240" s="68"/>
      <c r="C240" s="1"/>
      <c r="D240" s="1"/>
      <c r="E240" s="71"/>
      <c r="F240" s="71"/>
      <c r="G240" s="71"/>
      <c r="H240" s="71"/>
      <c r="I240" s="71"/>
    </row>
    <row r="241" spans="1:9">
      <c r="A241" s="68"/>
      <c r="B241" s="68"/>
      <c r="C241" s="1"/>
      <c r="D241" s="1"/>
      <c r="E241" s="71"/>
      <c r="F241" s="71"/>
      <c r="G241" s="71"/>
      <c r="H241" s="71"/>
      <c r="I241" s="71"/>
    </row>
    <row r="242" spans="1:9">
      <c r="A242" s="68"/>
      <c r="B242" s="68"/>
      <c r="C242" s="1"/>
      <c r="D242" s="1"/>
      <c r="E242" s="71"/>
      <c r="F242" s="71"/>
      <c r="G242" s="71"/>
      <c r="H242" s="71"/>
      <c r="I242" s="71"/>
    </row>
    <row r="243" spans="1:9">
      <c r="A243" s="68"/>
      <c r="B243" s="68"/>
      <c r="C243" s="1"/>
      <c r="D243" s="1"/>
      <c r="E243" s="71"/>
      <c r="F243" s="71"/>
      <c r="G243" s="71"/>
      <c r="H243" s="71"/>
      <c r="I243" s="71"/>
    </row>
    <row r="244" spans="1:9">
      <c r="A244" s="68"/>
      <c r="B244" s="68"/>
      <c r="C244" s="1"/>
      <c r="D244" s="1"/>
      <c r="E244" s="71"/>
      <c r="F244" s="71"/>
      <c r="G244" s="71"/>
      <c r="H244" s="71"/>
      <c r="I244" s="71"/>
    </row>
    <row r="245" spans="1:9">
      <c r="A245" s="68"/>
      <c r="B245" s="68"/>
      <c r="C245" s="1"/>
      <c r="D245" s="1"/>
      <c r="E245" s="71"/>
      <c r="F245" s="71"/>
      <c r="G245" s="71"/>
      <c r="H245" s="71"/>
      <c r="I245" s="71"/>
    </row>
    <row r="246" spans="1:9">
      <c r="A246" s="68"/>
      <c r="B246" s="68"/>
      <c r="C246" s="1"/>
      <c r="D246" s="1"/>
      <c r="E246" s="71"/>
      <c r="F246" s="71"/>
      <c r="G246" s="71"/>
      <c r="H246" s="71"/>
      <c r="I246" s="71"/>
    </row>
    <row r="247" spans="1:9">
      <c r="A247" s="68"/>
      <c r="B247" s="68"/>
      <c r="C247" s="1"/>
      <c r="D247" s="1"/>
      <c r="E247" s="71"/>
      <c r="F247" s="71"/>
      <c r="G247" s="71"/>
      <c r="H247" s="71"/>
      <c r="I247" s="71"/>
    </row>
    <row r="248" spans="1:9">
      <c r="A248" s="68"/>
      <c r="B248" s="68"/>
      <c r="C248" s="1"/>
      <c r="D248" s="1"/>
      <c r="E248" s="71"/>
      <c r="F248" s="71"/>
      <c r="G248" s="71"/>
      <c r="H248" s="71"/>
      <c r="I248" s="71"/>
    </row>
    <row r="249" spans="1:9">
      <c r="A249" s="68"/>
      <c r="B249" s="68"/>
      <c r="C249" s="1"/>
      <c r="D249" s="1"/>
      <c r="E249" s="71"/>
      <c r="F249" s="71"/>
      <c r="G249" s="71"/>
      <c r="H249" s="71"/>
      <c r="I249" s="71"/>
    </row>
    <row r="250" spans="1:9">
      <c r="A250" s="68"/>
      <c r="B250" s="68"/>
      <c r="C250" s="1"/>
      <c r="D250" s="1"/>
      <c r="E250" s="71"/>
      <c r="F250" s="71"/>
      <c r="G250" s="71"/>
      <c r="H250" s="71"/>
      <c r="I250" s="71"/>
    </row>
    <row r="251" spans="1:9">
      <c r="A251" s="68"/>
      <c r="B251" s="68"/>
      <c r="C251" s="1"/>
      <c r="D251" s="1"/>
      <c r="E251" s="71"/>
      <c r="F251" s="71"/>
      <c r="G251" s="71"/>
      <c r="H251" s="71"/>
      <c r="I251" s="71"/>
    </row>
    <row r="252" spans="1:9">
      <c r="A252" s="68"/>
      <c r="B252" s="68"/>
      <c r="C252" s="1"/>
      <c r="D252" s="1"/>
      <c r="E252" s="71"/>
      <c r="F252" s="71"/>
      <c r="G252" s="71"/>
      <c r="H252" s="71"/>
      <c r="I252" s="71"/>
    </row>
    <row r="253" spans="1:9">
      <c r="A253" s="68"/>
      <c r="B253" s="68"/>
      <c r="C253" s="1"/>
      <c r="D253" s="1"/>
      <c r="E253" s="71"/>
      <c r="F253" s="71"/>
      <c r="G253" s="71"/>
      <c r="H253" s="71"/>
      <c r="I253" s="71"/>
    </row>
    <row r="254" spans="1:9">
      <c r="A254" s="68"/>
      <c r="B254" s="68"/>
      <c r="C254" s="1"/>
      <c r="D254" s="1"/>
      <c r="E254" s="71"/>
      <c r="F254" s="71"/>
      <c r="G254" s="71"/>
      <c r="H254" s="71"/>
      <c r="I254" s="71"/>
    </row>
    <row r="255" spans="1:9">
      <c r="A255" s="68"/>
      <c r="B255" s="68"/>
      <c r="C255" s="1"/>
      <c r="D255" s="1"/>
      <c r="E255" s="71"/>
      <c r="F255" s="71"/>
      <c r="G255" s="71"/>
      <c r="H255" s="71"/>
      <c r="I255" s="71"/>
    </row>
    <row r="256" spans="1:9">
      <c r="A256" s="68"/>
      <c r="B256" s="68"/>
      <c r="C256" s="1"/>
      <c r="D256" s="1"/>
      <c r="E256" s="71"/>
      <c r="F256" s="71"/>
      <c r="G256" s="71"/>
      <c r="H256" s="71"/>
      <c r="I256" s="71"/>
    </row>
    <row r="257" spans="1:9">
      <c r="A257" s="68"/>
      <c r="B257" s="68"/>
      <c r="C257" s="1"/>
      <c r="D257" s="1"/>
      <c r="E257" s="71"/>
      <c r="F257" s="71"/>
      <c r="G257" s="71"/>
      <c r="H257" s="71"/>
      <c r="I257" s="71"/>
    </row>
    <row r="258" spans="1:9">
      <c r="A258" s="68"/>
      <c r="B258" s="68"/>
      <c r="C258" s="1"/>
      <c r="D258" s="1"/>
      <c r="E258" s="71"/>
      <c r="F258" s="71"/>
      <c r="G258" s="71"/>
      <c r="H258" s="71"/>
      <c r="I258" s="71"/>
    </row>
    <row r="259" spans="1:9">
      <c r="A259" s="68"/>
      <c r="B259" s="68"/>
      <c r="C259" s="1"/>
      <c r="D259" s="1"/>
      <c r="E259" s="71"/>
      <c r="F259" s="71"/>
      <c r="G259" s="71"/>
      <c r="H259" s="71"/>
      <c r="I259" s="71"/>
    </row>
    <row r="260" spans="1:9">
      <c r="A260" s="68"/>
      <c r="B260" s="68"/>
      <c r="C260" s="1"/>
      <c r="D260" s="1"/>
      <c r="E260" s="71"/>
      <c r="F260" s="71"/>
      <c r="G260" s="71"/>
      <c r="H260" s="71"/>
      <c r="I260" s="71"/>
    </row>
    <row r="261" spans="1:9">
      <c r="A261" s="68"/>
      <c r="B261" s="68"/>
      <c r="C261" s="1"/>
      <c r="D261" s="1"/>
      <c r="E261" s="71"/>
      <c r="F261" s="71"/>
      <c r="G261" s="71"/>
      <c r="H261" s="71"/>
      <c r="I261" s="71"/>
    </row>
    <row r="262" spans="1:9">
      <c r="A262" s="68"/>
      <c r="B262" s="68"/>
      <c r="C262" s="1"/>
      <c r="D262" s="1"/>
      <c r="E262" s="71"/>
      <c r="F262" s="71"/>
      <c r="G262" s="71"/>
      <c r="H262" s="71"/>
      <c r="I262" s="71"/>
    </row>
    <row r="263" spans="1:9">
      <c r="A263" s="68"/>
      <c r="B263" s="68"/>
      <c r="C263" s="1"/>
      <c r="D263" s="1"/>
      <c r="E263" s="71"/>
      <c r="F263" s="71"/>
      <c r="G263" s="71"/>
      <c r="H263" s="71"/>
      <c r="I263" s="71"/>
    </row>
    <row r="264" spans="1:9">
      <c r="A264" s="68"/>
      <c r="B264" s="68"/>
      <c r="C264" s="1"/>
      <c r="D264" s="1"/>
      <c r="E264" s="71"/>
      <c r="F264" s="71"/>
      <c r="G264" s="71"/>
      <c r="H264" s="71"/>
      <c r="I264" s="71"/>
    </row>
    <row r="265" spans="1:9">
      <c r="A265" s="68"/>
      <c r="B265" s="68"/>
      <c r="C265" s="1"/>
      <c r="D265" s="1"/>
      <c r="E265" s="71"/>
      <c r="F265" s="71"/>
      <c r="G265" s="71"/>
      <c r="H265" s="71"/>
      <c r="I265" s="71"/>
    </row>
    <row r="266" spans="1:9">
      <c r="A266" s="68"/>
      <c r="B266" s="68"/>
      <c r="C266" s="1"/>
      <c r="D266" s="1"/>
      <c r="E266" s="71"/>
      <c r="F266" s="71"/>
      <c r="G266" s="71"/>
      <c r="H266" s="71"/>
      <c r="I266" s="71"/>
    </row>
    <row r="267" spans="1:9">
      <c r="A267" s="68"/>
      <c r="B267" s="68"/>
      <c r="C267" s="1"/>
      <c r="D267" s="1"/>
      <c r="E267" s="71"/>
      <c r="F267" s="71"/>
      <c r="G267" s="71"/>
      <c r="H267" s="71"/>
      <c r="I267" s="71"/>
    </row>
    <row r="268" spans="1:9">
      <c r="A268" s="68"/>
      <c r="B268" s="68"/>
      <c r="C268" s="1"/>
      <c r="D268" s="1"/>
      <c r="E268" s="71"/>
      <c r="F268" s="71"/>
      <c r="G268" s="71"/>
      <c r="H268" s="71"/>
      <c r="I268" s="71"/>
    </row>
    <row r="269" spans="1:9">
      <c r="A269" s="68"/>
      <c r="B269" s="68"/>
      <c r="C269" s="1"/>
      <c r="D269" s="1"/>
      <c r="E269" s="71"/>
      <c r="F269" s="71"/>
      <c r="G269" s="71"/>
      <c r="H269" s="71"/>
      <c r="I269" s="71"/>
    </row>
    <row r="270" spans="1:9">
      <c r="A270" s="68"/>
      <c r="B270" s="68"/>
      <c r="C270" s="1"/>
      <c r="D270" s="1"/>
      <c r="E270" s="71"/>
      <c r="F270" s="71"/>
      <c r="G270" s="71"/>
      <c r="H270" s="71"/>
      <c r="I270" s="71"/>
    </row>
    <row r="271" spans="1:9">
      <c r="A271" s="68"/>
      <c r="B271" s="68"/>
      <c r="C271" s="1"/>
      <c r="D271" s="1"/>
      <c r="E271" s="71"/>
      <c r="F271" s="71"/>
      <c r="G271" s="71"/>
      <c r="H271" s="71"/>
      <c r="I271" s="71"/>
    </row>
    <row r="272" spans="1:9">
      <c r="A272" s="68"/>
      <c r="B272" s="68"/>
      <c r="C272" s="1"/>
      <c r="D272" s="1"/>
      <c r="E272" s="71"/>
      <c r="F272" s="71"/>
      <c r="G272" s="71"/>
      <c r="H272" s="71"/>
      <c r="I272" s="71"/>
    </row>
    <row r="273" spans="1:9">
      <c r="A273" s="68"/>
      <c r="B273" s="68"/>
      <c r="C273" s="1"/>
      <c r="D273" s="1"/>
      <c r="E273" s="71"/>
      <c r="F273" s="71"/>
      <c r="G273" s="71"/>
      <c r="H273" s="71"/>
      <c r="I273" s="71"/>
    </row>
    <row r="274" spans="1:9">
      <c r="A274" s="68"/>
      <c r="B274" s="68"/>
      <c r="C274" s="1"/>
      <c r="D274" s="1"/>
      <c r="E274" s="71"/>
      <c r="F274" s="71"/>
      <c r="G274" s="71"/>
      <c r="H274" s="71"/>
      <c r="I274" s="71"/>
    </row>
    <row r="275" spans="1:9">
      <c r="A275" s="68"/>
      <c r="B275" s="68"/>
      <c r="C275" s="1"/>
      <c r="D275" s="1"/>
      <c r="E275" s="71"/>
      <c r="F275" s="71"/>
      <c r="G275" s="71"/>
      <c r="H275" s="71"/>
      <c r="I275" s="71"/>
    </row>
    <row r="276" spans="1:9">
      <c r="A276" s="68"/>
      <c r="B276" s="68"/>
      <c r="C276" s="1"/>
      <c r="D276" s="1"/>
      <c r="E276" s="71"/>
      <c r="F276" s="71"/>
      <c r="G276" s="71"/>
      <c r="H276" s="71"/>
      <c r="I276" s="71"/>
    </row>
    <row r="277" spans="1:9">
      <c r="A277" s="68"/>
      <c r="B277" s="68"/>
      <c r="C277" s="1"/>
      <c r="D277" s="1"/>
      <c r="E277" s="71"/>
      <c r="F277" s="71"/>
      <c r="G277" s="71"/>
      <c r="H277" s="71"/>
      <c r="I277" s="71"/>
    </row>
    <row r="278" spans="1:9">
      <c r="A278" s="68"/>
      <c r="B278" s="68"/>
      <c r="C278" s="1"/>
      <c r="D278" s="1"/>
      <c r="E278" s="71"/>
      <c r="F278" s="71"/>
      <c r="G278" s="71"/>
      <c r="H278" s="71"/>
      <c r="I278" s="71"/>
    </row>
    <row r="279" spans="1:9">
      <c r="A279" s="68"/>
      <c r="B279" s="68"/>
      <c r="C279" s="1"/>
      <c r="D279" s="1"/>
      <c r="E279" s="71"/>
      <c r="F279" s="71"/>
      <c r="G279" s="71"/>
      <c r="H279" s="71"/>
      <c r="I279" s="71"/>
    </row>
    <row r="280" spans="1:9">
      <c r="A280" s="68"/>
      <c r="B280" s="68"/>
      <c r="C280" s="1"/>
      <c r="D280" s="1"/>
      <c r="E280" s="71"/>
      <c r="F280" s="71"/>
      <c r="G280" s="71"/>
      <c r="H280" s="71"/>
      <c r="I280" s="71"/>
    </row>
    <row r="281" spans="1:9">
      <c r="A281" s="68"/>
      <c r="B281" s="68"/>
      <c r="C281" s="1"/>
      <c r="D281" s="1"/>
      <c r="E281" s="71"/>
      <c r="F281" s="71"/>
      <c r="G281" s="71"/>
      <c r="H281" s="71"/>
      <c r="I281" s="71"/>
    </row>
    <row r="282" spans="1:9">
      <c r="A282" s="68"/>
      <c r="B282" s="68"/>
      <c r="C282" s="1"/>
      <c r="D282" s="1"/>
      <c r="E282" s="71"/>
      <c r="F282" s="71"/>
      <c r="G282" s="71"/>
      <c r="H282" s="71"/>
      <c r="I282" s="71"/>
    </row>
    <row r="283" spans="1:9">
      <c r="A283" s="68"/>
      <c r="B283" s="68"/>
      <c r="C283" s="1"/>
      <c r="D283" s="1"/>
      <c r="E283" s="71"/>
      <c r="F283" s="71"/>
      <c r="G283" s="71"/>
      <c r="H283" s="71"/>
      <c r="I283" s="71"/>
    </row>
    <row r="284" spans="1:9">
      <c r="A284" s="68"/>
      <c r="B284" s="68"/>
      <c r="C284" s="1"/>
      <c r="D284" s="1"/>
      <c r="E284" s="71"/>
      <c r="F284" s="71"/>
      <c r="G284" s="71"/>
      <c r="H284" s="71"/>
      <c r="I284" s="71"/>
    </row>
    <row r="285" spans="1:9">
      <c r="A285" s="68"/>
      <c r="B285" s="68"/>
      <c r="C285" s="1"/>
      <c r="D285" s="1"/>
      <c r="E285" s="71"/>
      <c r="F285" s="71"/>
      <c r="G285" s="71"/>
      <c r="H285" s="71"/>
      <c r="I285" s="71"/>
    </row>
    <row r="286" spans="1:9">
      <c r="A286" s="68"/>
      <c r="B286" s="68"/>
      <c r="C286" s="1"/>
      <c r="D286" s="1"/>
      <c r="E286" s="71"/>
      <c r="F286" s="71"/>
      <c r="G286" s="71"/>
      <c r="H286" s="71"/>
      <c r="I286" s="71"/>
    </row>
    <row r="287" spans="1:9">
      <c r="A287" s="68"/>
      <c r="B287" s="68"/>
      <c r="C287" s="1"/>
      <c r="D287" s="1"/>
      <c r="E287" s="71"/>
      <c r="F287" s="71"/>
      <c r="G287" s="71"/>
      <c r="H287" s="71"/>
      <c r="I287" s="71"/>
    </row>
    <row r="288" spans="1:9">
      <c r="A288" s="68"/>
      <c r="B288" s="68"/>
      <c r="C288" s="1"/>
      <c r="D288" s="1"/>
      <c r="E288" s="71"/>
      <c r="F288" s="71"/>
      <c r="G288" s="71"/>
      <c r="H288" s="71"/>
      <c r="I288" s="71"/>
    </row>
    <row r="289" spans="1:9">
      <c r="A289" s="68"/>
      <c r="B289" s="68"/>
      <c r="C289" s="1"/>
      <c r="D289" s="1"/>
      <c r="E289" s="71"/>
      <c r="F289" s="71"/>
      <c r="G289" s="71"/>
      <c r="H289" s="71"/>
      <c r="I289" s="71"/>
    </row>
    <row r="290" spans="1:9">
      <c r="A290" s="68"/>
      <c r="B290" s="68"/>
      <c r="C290" s="1"/>
      <c r="D290" s="1"/>
      <c r="E290" s="71"/>
      <c r="F290" s="71"/>
      <c r="G290" s="71"/>
      <c r="H290" s="71"/>
      <c r="I290" s="71"/>
    </row>
    <row r="291" spans="1:9">
      <c r="A291" s="68"/>
      <c r="B291" s="68"/>
      <c r="C291" s="1"/>
      <c r="D291" s="1"/>
      <c r="E291" s="71"/>
      <c r="F291" s="71"/>
      <c r="G291" s="71"/>
      <c r="H291" s="71"/>
      <c r="I291" s="71"/>
    </row>
    <row r="292" spans="1:9">
      <c r="A292" s="68"/>
      <c r="B292" s="68"/>
      <c r="C292" s="1"/>
      <c r="D292" s="1"/>
      <c r="E292" s="71"/>
      <c r="F292" s="71"/>
      <c r="G292" s="71"/>
      <c r="H292" s="71"/>
      <c r="I292" s="71"/>
    </row>
    <row r="293" spans="1:9">
      <c r="A293" s="68"/>
      <c r="B293" s="68"/>
      <c r="C293" s="1"/>
      <c r="D293" s="1"/>
      <c r="E293" s="71"/>
      <c r="F293" s="71"/>
      <c r="G293" s="71"/>
      <c r="H293" s="71"/>
      <c r="I293" s="71"/>
    </row>
    <row r="294" spans="1:9">
      <c r="A294" s="68"/>
      <c r="B294" s="68"/>
      <c r="C294" s="1"/>
      <c r="D294" s="1"/>
      <c r="E294" s="71"/>
      <c r="F294" s="71"/>
      <c r="G294" s="71"/>
      <c r="H294" s="71"/>
      <c r="I294" s="71"/>
    </row>
    <row r="295" spans="1:9">
      <c r="A295" s="68"/>
      <c r="B295" s="68"/>
      <c r="C295" s="1"/>
      <c r="D295" s="1"/>
      <c r="E295" s="71"/>
      <c r="F295" s="71"/>
      <c r="G295" s="71"/>
      <c r="H295" s="71"/>
      <c r="I295" s="71"/>
    </row>
    <row r="296" spans="1:9">
      <c r="A296" s="68"/>
      <c r="B296" s="68"/>
      <c r="C296" s="1"/>
      <c r="D296" s="1"/>
      <c r="E296" s="71"/>
      <c r="F296" s="71"/>
      <c r="G296" s="71"/>
      <c r="H296" s="71"/>
      <c r="I296" s="71"/>
    </row>
    <row r="297" spans="1:9">
      <c r="A297" s="68"/>
      <c r="B297" s="68"/>
      <c r="C297" s="1"/>
      <c r="D297" s="1"/>
      <c r="E297" s="71"/>
      <c r="F297" s="71"/>
      <c r="G297" s="71"/>
      <c r="H297" s="71"/>
      <c r="I297" s="71"/>
    </row>
    <row r="298" spans="1:9">
      <c r="A298" s="68"/>
      <c r="B298" s="68"/>
      <c r="C298" s="1"/>
      <c r="D298" s="1"/>
      <c r="E298" s="71"/>
      <c r="F298" s="71"/>
      <c r="G298" s="71"/>
      <c r="H298" s="71"/>
      <c r="I298" s="71"/>
    </row>
    <row r="299" spans="1:9">
      <c r="A299" s="68"/>
      <c r="B299" s="68"/>
      <c r="C299" s="1"/>
      <c r="D299" s="1"/>
      <c r="E299" s="71"/>
      <c r="F299" s="71"/>
      <c r="G299" s="71"/>
      <c r="H299" s="71"/>
      <c r="I299" s="71"/>
    </row>
    <row r="300" spans="1:9">
      <c r="A300" s="68"/>
      <c r="B300" s="68"/>
      <c r="C300" s="1"/>
      <c r="D300" s="1"/>
      <c r="E300" s="71"/>
      <c r="F300" s="71"/>
      <c r="G300" s="71"/>
      <c r="H300" s="71"/>
      <c r="I300" s="71"/>
    </row>
    <row r="301" spans="1:9">
      <c r="A301" s="68"/>
      <c r="B301" s="68"/>
      <c r="C301" s="1"/>
      <c r="D301" s="1"/>
      <c r="E301" s="71"/>
      <c r="F301" s="71"/>
      <c r="G301" s="71"/>
      <c r="H301" s="71"/>
      <c r="I301" s="71"/>
    </row>
    <row r="302" spans="1:9">
      <c r="A302" s="68"/>
      <c r="B302" s="68"/>
      <c r="C302" s="1"/>
      <c r="D302" s="1"/>
      <c r="E302" s="71"/>
      <c r="F302" s="71"/>
      <c r="G302" s="71"/>
      <c r="H302" s="71"/>
      <c r="I302" s="71"/>
    </row>
    <row r="303" spans="1:9">
      <c r="A303" s="68"/>
      <c r="B303" s="68"/>
      <c r="C303" s="1"/>
      <c r="D303" s="1"/>
      <c r="E303" s="71"/>
      <c r="F303" s="71"/>
      <c r="G303" s="71"/>
      <c r="H303" s="71"/>
      <c r="I303" s="71"/>
    </row>
    <row r="304" spans="1:9">
      <c r="A304" s="68"/>
      <c r="B304" s="68"/>
      <c r="C304" s="1"/>
      <c r="D304" s="1"/>
      <c r="E304" s="71"/>
      <c r="F304" s="71"/>
      <c r="G304" s="71"/>
      <c r="H304" s="71"/>
      <c r="I304" s="71"/>
    </row>
    <row r="305" spans="1:9">
      <c r="A305" s="71"/>
      <c r="B305" s="71"/>
      <c r="C305" s="103"/>
      <c r="D305" s="103"/>
      <c r="E305" s="71"/>
      <c r="F305" s="71"/>
      <c r="G305" s="71"/>
      <c r="H305" s="71"/>
      <c r="I305" s="71"/>
    </row>
    <row r="306" spans="1:9">
      <c r="A306" s="71"/>
      <c r="B306" s="71"/>
      <c r="C306" s="103"/>
      <c r="D306" s="103"/>
      <c r="E306" s="71"/>
      <c r="F306" s="71"/>
      <c r="G306" s="71"/>
      <c r="H306" s="71"/>
      <c r="I306" s="71"/>
    </row>
    <row r="307" spans="1:9">
      <c r="A307" s="71"/>
      <c r="B307" s="71"/>
      <c r="C307" s="103"/>
      <c r="D307" s="103"/>
      <c r="E307" s="71"/>
      <c r="F307" s="71"/>
      <c r="G307" s="71"/>
      <c r="H307" s="71"/>
      <c r="I307" s="71"/>
    </row>
    <row r="308" spans="1:9">
      <c r="A308" s="71"/>
      <c r="B308" s="71"/>
      <c r="C308" s="103"/>
      <c r="D308" s="103"/>
      <c r="E308" s="71"/>
      <c r="F308" s="71"/>
      <c r="G308" s="71"/>
      <c r="H308" s="71"/>
      <c r="I308" s="71"/>
    </row>
    <row r="309" spans="1:9">
      <c r="A309" s="71"/>
      <c r="B309" s="71"/>
      <c r="C309" s="103"/>
      <c r="D309" s="103"/>
      <c r="E309" s="71"/>
      <c r="F309" s="71"/>
      <c r="G309" s="71"/>
      <c r="H309" s="71"/>
      <c r="I309" s="71"/>
    </row>
    <row r="310" spans="1:9">
      <c r="A310" s="71"/>
      <c r="B310" s="71"/>
      <c r="C310" s="103"/>
      <c r="D310" s="103"/>
      <c r="E310" s="71"/>
      <c r="F310" s="71"/>
      <c r="G310" s="71"/>
      <c r="H310" s="71"/>
      <c r="I310" s="71"/>
    </row>
    <row r="311" spans="1:9">
      <c r="A311" s="71"/>
      <c r="B311" s="71"/>
      <c r="C311" s="103"/>
      <c r="D311" s="103"/>
      <c r="E311" s="71"/>
      <c r="F311" s="71"/>
      <c r="G311" s="71"/>
      <c r="H311" s="71"/>
      <c r="I311" s="71"/>
    </row>
    <row r="312" spans="1:9">
      <c r="A312" s="71"/>
      <c r="B312" s="71"/>
      <c r="C312" s="103"/>
      <c r="D312" s="103"/>
      <c r="E312" s="71"/>
      <c r="F312" s="71"/>
      <c r="G312" s="71"/>
      <c r="H312" s="71"/>
      <c r="I312" s="71"/>
    </row>
    <row r="313" spans="1:9">
      <c r="A313" s="71"/>
      <c r="B313" s="71"/>
      <c r="C313" s="103"/>
      <c r="D313" s="103"/>
      <c r="E313" s="71"/>
      <c r="F313" s="71"/>
      <c r="G313" s="71"/>
      <c r="H313" s="71"/>
      <c r="I313" s="71"/>
    </row>
    <row r="314" spans="1:9">
      <c r="A314" s="71"/>
      <c r="B314" s="71"/>
      <c r="C314" s="103"/>
      <c r="D314" s="103"/>
      <c r="E314" s="71"/>
      <c r="F314" s="71"/>
      <c r="G314" s="71"/>
      <c r="H314" s="71"/>
      <c r="I314" s="71"/>
    </row>
    <row r="315" spans="1:9">
      <c r="A315" s="71"/>
      <c r="B315" s="71"/>
      <c r="C315" s="103"/>
      <c r="D315" s="103"/>
      <c r="E315" s="71"/>
      <c r="F315" s="71"/>
      <c r="G315" s="71"/>
      <c r="H315" s="71"/>
      <c r="I315" s="71"/>
    </row>
    <row r="316" spans="1:9">
      <c r="A316" s="71"/>
      <c r="B316" s="71"/>
      <c r="C316" s="103"/>
      <c r="D316" s="103"/>
      <c r="E316" s="71"/>
      <c r="F316" s="71"/>
      <c r="G316" s="71"/>
      <c r="H316" s="71"/>
      <c r="I316" s="71"/>
    </row>
    <row r="317" spans="1:9">
      <c r="A317" s="71"/>
      <c r="B317" s="71"/>
      <c r="C317" s="103"/>
      <c r="D317" s="103"/>
      <c r="E317" s="71"/>
      <c r="F317" s="71"/>
      <c r="G317" s="71"/>
      <c r="H317" s="71"/>
      <c r="I317" s="71"/>
    </row>
    <row r="318" spans="1:9">
      <c r="A318" s="71"/>
      <c r="B318" s="71"/>
      <c r="C318" s="103"/>
      <c r="D318" s="103"/>
      <c r="E318" s="71"/>
      <c r="F318" s="71"/>
      <c r="G318" s="71"/>
      <c r="H318" s="71"/>
      <c r="I318" s="71"/>
    </row>
    <row r="319" spans="1:9">
      <c r="A319" s="71"/>
      <c r="B319" s="71"/>
      <c r="C319" s="103"/>
      <c r="D319" s="103"/>
      <c r="E319" s="71"/>
      <c r="F319" s="71"/>
      <c r="G319" s="71"/>
      <c r="H319" s="71"/>
      <c r="I319" s="71"/>
    </row>
    <row r="320" spans="1:9">
      <c r="A320" s="71"/>
      <c r="B320" s="71"/>
      <c r="C320" s="103"/>
      <c r="D320" s="103"/>
      <c r="E320" s="71"/>
      <c r="F320" s="71"/>
      <c r="G320" s="71"/>
      <c r="H320" s="71"/>
      <c r="I320" s="71"/>
    </row>
    <row r="321" spans="1:9">
      <c r="A321" s="71"/>
      <c r="B321" s="71"/>
      <c r="C321" s="103"/>
      <c r="D321" s="103"/>
      <c r="E321" s="71"/>
      <c r="F321" s="71"/>
      <c r="G321" s="71"/>
      <c r="H321" s="71"/>
      <c r="I321" s="71"/>
    </row>
    <row r="322" spans="1:9">
      <c r="A322" s="71"/>
      <c r="B322" s="71"/>
      <c r="C322" s="103"/>
      <c r="D322" s="103"/>
      <c r="E322" s="71"/>
      <c r="F322" s="71"/>
      <c r="G322" s="71"/>
      <c r="H322" s="71"/>
      <c r="I322" s="71"/>
    </row>
    <row r="323" spans="1:9">
      <c r="A323" s="71"/>
      <c r="B323" s="71"/>
      <c r="C323" s="103"/>
      <c r="D323" s="103"/>
      <c r="E323" s="71"/>
      <c r="F323" s="71"/>
      <c r="G323" s="71"/>
      <c r="H323" s="71"/>
      <c r="I323" s="71"/>
    </row>
    <row r="324" spans="1:9">
      <c r="A324" s="71"/>
      <c r="B324" s="71"/>
      <c r="C324" s="103"/>
      <c r="D324" s="103"/>
      <c r="E324" s="71"/>
      <c r="F324" s="71"/>
      <c r="G324" s="71"/>
      <c r="H324" s="71"/>
      <c r="I324" s="71"/>
    </row>
    <row r="325" spans="1:9">
      <c r="A325" s="71"/>
      <c r="B325" s="71"/>
      <c r="C325" s="103"/>
      <c r="D325" s="103"/>
      <c r="E325" s="71"/>
      <c r="F325" s="71"/>
      <c r="G325" s="71"/>
      <c r="H325" s="71"/>
      <c r="I325" s="71"/>
    </row>
    <row r="326" spans="1:9">
      <c r="A326" s="71"/>
      <c r="B326" s="71"/>
      <c r="C326" s="103"/>
      <c r="D326" s="103"/>
      <c r="E326" s="71"/>
      <c r="F326" s="71"/>
      <c r="G326" s="71"/>
      <c r="H326" s="71"/>
      <c r="I326" s="71"/>
    </row>
    <row r="327" spans="1:9">
      <c r="A327" s="71"/>
      <c r="B327" s="71"/>
      <c r="C327" s="103"/>
      <c r="D327" s="103"/>
      <c r="E327" s="71"/>
      <c r="F327" s="71"/>
      <c r="G327" s="71"/>
      <c r="H327" s="71"/>
      <c r="I327" s="71"/>
    </row>
    <row r="328" spans="1:9">
      <c r="A328" s="71"/>
      <c r="B328" s="71"/>
      <c r="C328" s="103"/>
      <c r="D328" s="103"/>
      <c r="E328" s="71"/>
      <c r="F328" s="71"/>
      <c r="G328" s="71"/>
      <c r="H328" s="71"/>
      <c r="I328" s="71"/>
    </row>
    <row r="329" spans="1:9">
      <c r="A329" s="71"/>
      <c r="B329" s="71"/>
      <c r="C329" s="103"/>
      <c r="D329" s="103"/>
      <c r="E329" s="71"/>
      <c r="F329" s="71"/>
      <c r="G329" s="71"/>
      <c r="H329" s="71"/>
      <c r="I329" s="71"/>
    </row>
    <row r="330" spans="1:9">
      <c r="A330" s="71"/>
      <c r="B330" s="71"/>
      <c r="C330" s="103"/>
      <c r="D330" s="103"/>
      <c r="E330" s="71"/>
      <c r="F330" s="71"/>
      <c r="G330" s="71"/>
      <c r="H330" s="71"/>
      <c r="I330" s="71"/>
    </row>
    <row r="331" spans="1:9">
      <c r="A331" s="71"/>
      <c r="B331" s="71"/>
      <c r="C331" s="103"/>
      <c r="D331" s="103"/>
      <c r="E331" s="71"/>
      <c r="F331" s="71"/>
      <c r="G331" s="71"/>
      <c r="H331" s="71"/>
      <c r="I331" s="71"/>
    </row>
    <row r="332" spans="1:9">
      <c r="A332" s="71"/>
      <c r="B332" s="71"/>
      <c r="C332" s="103"/>
      <c r="D332" s="103"/>
      <c r="E332" s="71"/>
      <c r="F332" s="71"/>
      <c r="G332" s="71"/>
      <c r="H332" s="71"/>
      <c r="I332" s="71"/>
    </row>
    <row r="333" spans="1:9">
      <c r="A333" s="71"/>
      <c r="B333" s="71"/>
      <c r="C333" s="103"/>
      <c r="D333" s="103"/>
      <c r="E333" s="71"/>
      <c r="F333" s="71"/>
      <c r="G333" s="71"/>
      <c r="H333" s="71"/>
      <c r="I333" s="71"/>
    </row>
    <row r="334" spans="1:9">
      <c r="A334" s="71"/>
      <c r="B334" s="71"/>
      <c r="C334" s="103"/>
      <c r="D334" s="103"/>
      <c r="E334" s="71"/>
      <c r="F334" s="71"/>
      <c r="G334" s="71"/>
      <c r="H334" s="71"/>
      <c r="I334" s="71"/>
    </row>
    <row r="335" spans="1:9">
      <c r="A335" s="71"/>
      <c r="B335" s="71"/>
      <c r="C335" s="103"/>
      <c r="D335" s="103"/>
      <c r="E335" s="71"/>
      <c r="F335" s="71"/>
      <c r="G335" s="71"/>
      <c r="H335" s="71"/>
      <c r="I335" s="71"/>
    </row>
    <row r="336" spans="1:9">
      <c r="A336" s="71"/>
      <c r="B336" s="71"/>
      <c r="C336" s="103"/>
      <c r="D336" s="103"/>
      <c r="E336" s="71"/>
      <c r="F336" s="71"/>
      <c r="G336" s="71"/>
      <c r="H336" s="71"/>
      <c r="I336" s="71"/>
    </row>
    <row r="337" spans="1:9">
      <c r="A337" s="71"/>
      <c r="B337" s="71"/>
      <c r="C337" s="103"/>
      <c r="D337" s="103"/>
      <c r="E337" s="71"/>
      <c r="F337" s="71"/>
      <c r="G337" s="71"/>
      <c r="H337" s="71"/>
      <c r="I337" s="71"/>
    </row>
    <row r="338" spans="1:9">
      <c r="A338" s="71"/>
      <c r="B338" s="71"/>
      <c r="C338" s="103"/>
      <c r="D338" s="103"/>
      <c r="E338" s="71"/>
      <c r="F338" s="71"/>
      <c r="G338" s="71"/>
      <c r="H338" s="71"/>
      <c r="I338" s="71"/>
    </row>
    <row r="339" spans="1:9">
      <c r="A339" s="71"/>
      <c r="B339" s="71"/>
      <c r="C339" s="103"/>
      <c r="D339" s="103"/>
      <c r="E339" s="71"/>
      <c r="F339" s="71"/>
      <c r="G339" s="71"/>
      <c r="H339" s="71"/>
      <c r="I339" s="71"/>
    </row>
    <row r="340" spans="1:9">
      <c r="A340" s="71"/>
      <c r="B340" s="71"/>
      <c r="C340" s="103"/>
      <c r="D340" s="103"/>
      <c r="E340" s="71"/>
      <c r="F340" s="71"/>
      <c r="G340" s="71"/>
      <c r="H340" s="71"/>
      <c r="I340" s="71"/>
    </row>
    <row r="341" spans="1:9">
      <c r="A341" s="71"/>
      <c r="B341" s="71"/>
      <c r="C341" s="103"/>
      <c r="D341" s="103"/>
      <c r="E341" s="71"/>
      <c r="F341" s="71"/>
      <c r="G341" s="71"/>
      <c r="H341" s="71"/>
      <c r="I341" s="71"/>
    </row>
    <row r="342" spans="1:9">
      <c r="A342" s="71"/>
      <c r="B342" s="71"/>
      <c r="C342" s="103"/>
      <c r="D342" s="103"/>
      <c r="E342" s="71"/>
      <c r="F342" s="71"/>
      <c r="G342" s="71"/>
      <c r="H342" s="71"/>
      <c r="I342" s="71"/>
    </row>
    <row r="343" spans="1:9">
      <c r="A343" s="71"/>
      <c r="B343" s="71"/>
      <c r="C343" s="103"/>
      <c r="D343" s="103"/>
      <c r="E343" s="71"/>
      <c r="F343" s="71"/>
      <c r="G343" s="71"/>
      <c r="H343" s="71"/>
      <c r="I343" s="71"/>
    </row>
    <row r="344" spans="1:9">
      <c r="A344" s="71"/>
      <c r="B344" s="71"/>
      <c r="C344" s="103"/>
      <c r="D344" s="103"/>
      <c r="E344" s="71"/>
      <c r="F344" s="71"/>
      <c r="G344" s="71"/>
      <c r="H344" s="71"/>
      <c r="I344" s="71"/>
    </row>
    <row r="345" spans="1:9">
      <c r="A345" s="71"/>
      <c r="B345" s="71"/>
      <c r="C345" s="103"/>
      <c r="D345" s="103"/>
      <c r="E345" s="71"/>
      <c r="F345" s="71"/>
      <c r="G345" s="71"/>
      <c r="H345" s="71"/>
      <c r="I345" s="71"/>
    </row>
    <row r="346" spans="1:9">
      <c r="A346" s="71"/>
      <c r="B346" s="71"/>
      <c r="C346" s="103"/>
      <c r="D346" s="103"/>
      <c r="E346" s="71"/>
      <c r="F346" s="71"/>
      <c r="G346" s="71"/>
      <c r="H346" s="71"/>
      <c r="I346" s="71"/>
    </row>
    <row r="347" spans="1:9">
      <c r="A347" s="71"/>
      <c r="B347" s="71"/>
      <c r="C347" s="103"/>
      <c r="D347" s="103"/>
      <c r="E347" s="71"/>
      <c r="F347" s="71"/>
      <c r="G347" s="71"/>
      <c r="H347" s="71"/>
      <c r="I347" s="71"/>
    </row>
    <row r="348" spans="1:9">
      <c r="A348" s="71"/>
      <c r="B348" s="71"/>
      <c r="C348" s="103"/>
      <c r="D348" s="103"/>
      <c r="E348" s="71"/>
      <c r="F348" s="71"/>
      <c r="G348" s="71"/>
      <c r="H348" s="71"/>
      <c r="I348" s="71"/>
    </row>
    <row r="349" spans="1:9">
      <c r="A349" s="71"/>
      <c r="B349" s="71"/>
      <c r="C349" s="103"/>
      <c r="D349" s="103"/>
      <c r="E349" s="71"/>
      <c r="F349" s="71"/>
      <c r="G349" s="71"/>
      <c r="H349" s="71"/>
      <c r="I349" s="71"/>
    </row>
    <row r="350" spans="1:9">
      <c r="A350" s="71"/>
      <c r="B350" s="71"/>
      <c r="C350" s="103"/>
      <c r="D350" s="103"/>
      <c r="E350" s="71"/>
      <c r="F350" s="71"/>
      <c r="G350" s="71"/>
      <c r="H350" s="71"/>
      <c r="I350" s="71"/>
    </row>
    <row r="351" spans="1:9">
      <c r="A351" s="71"/>
      <c r="B351" s="71"/>
      <c r="C351" s="103"/>
      <c r="D351" s="103"/>
      <c r="E351" s="71"/>
      <c r="F351" s="71"/>
      <c r="G351" s="71"/>
      <c r="H351" s="71"/>
      <c r="I351" s="71"/>
    </row>
    <row r="352" spans="1:9">
      <c r="A352" s="71"/>
      <c r="B352" s="71"/>
      <c r="C352" s="103"/>
      <c r="D352" s="103"/>
      <c r="E352" s="71"/>
      <c r="F352" s="71"/>
      <c r="G352" s="71"/>
      <c r="H352" s="71"/>
      <c r="I352" s="71"/>
    </row>
    <row r="353" spans="1:9">
      <c r="A353" s="71"/>
      <c r="B353" s="71"/>
      <c r="C353" s="103"/>
      <c r="D353" s="103"/>
      <c r="E353" s="71"/>
      <c r="F353" s="71"/>
      <c r="G353" s="71"/>
      <c r="H353" s="71"/>
      <c r="I353" s="71"/>
    </row>
    <row r="354" spans="1:9">
      <c r="A354" s="71"/>
      <c r="B354" s="71"/>
      <c r="C354" s="103"/>
      <c r="D354" s="103"/>
      <c r="E354" s="71"/>
      <c r="F354" s="71"/>
      <c r="G354" s="71"/>
      <c r="H354" s="71"/>
      <c r="I354" s="71"/>
    </row>
    <row r="355" spans="1:9">
      <c r="A355" s="71"/>
      <c r="B355" s="71"/>
      <c r="C355" s="103"/>
      <c r="D355" s="103"/>
      <c r="E355" s="71"/>
      <c r="F355" s="71"/>
      <c r="G355" s="71"/>
      <c r="H355" s="71"/>
      <c r="I355" s="71"/>
    </row>
    <row r="356" spans="1:9">
      <c r="A356" s="71"/>
      <c r="B356" s="71"/>
      <c r="C356" s="103"/>
      <c r="D356" s="103"/>
      <c r="E356" s="71"/>
      <c r="F356" s="71"/>
      <c r="G356" s="71"/>
      <c r="H356" s="71"/>
      <c r="I356" s="71"/>
    </row>
    <row r="357" spans="1:9">
      <c r="A357" s="71"/>
      <c r="B357" s="71"/>
      <c r="C357" s="103"/>
      <c r="D357" s="103"/>
      <c r="E357" s="71"/>
      <c r="F357" s="71"/>
      <c r="G357" s="71"/>
      <c r="H357" s="71"/>
      <c r="I357" s="71"/>
    </row>
    <row r="358" spans="1:9">
      <c r="A358" s="71"/>
      <c r="B358" s="71"/>
      <c r="C358" s="103"/>
      <c r="D358" s="103"/>
      <c r="E358" s="71"/>
      <c r="F358" s="71"/>
      <c r="G358" s="71"/>
      <c r="H358" s="71"/>
      <c r="I358" s="71"/>
    </row>
    <row r="359" spans="1:9">
      <c r="A359" s="71"/>
      <c r="B359" s="71"/>
      <c r="C359" s="103"/>
      <c r="D359" s="103"/>
      <c r="E359" s="71"/>
      <c r="F359" s="71"/>
      <c r="G359" s="71"/>
      <c r="H359" s="71"/>
      <c r="I359" s="71"/>
    </row>
    <row r="360" spans="1:9">
      <c r="A360" s="71"/>
      <c r="B360" s="71"/>
      <c r="C360" s="103"/>
      <c r="D360" s="103"/>
      <c r="E360" s="71"/>
      <c r="F360" s="71"/>
      <c r="G360" s="71"/>
      <c r="H360" s="71"/>
      <c r="I360" s="71"/>
    </row>
    <row r="361" spans="1:9">
      <c r="A361" s="71"/>
      <c r="B361" s="71"/>
      <c r="C361" s="103"/>
      <c r="D361" s="103"/>
      <c r="E361" s="71"/>
      <c r="F361" s="71"/>
      <c r="G361" s="71"/>
      <c r="H361" s="71"/>
      <c r="I361" s="71"/>
    </row>
    <row r="362" spans="1:9">
      <c r="A362" s="71"/>
      <c r="B362" s="71"/>
      <c r="C362" s="103"/>
      <c r="D362" s="103"/>
      <c r="E362" s="71"/>
      <c r="F362" s="71"/>
      <c r="G362" s="71"/>
      <c r="H362" s="71"/>
      <c r="I362" s="71"/>
    </row>
    <row r="363" spans="1:9">
      <c r="A363" s="71"/>
      <c r="B363" s="71"/>
      <c r="C363" s="103"/>
      <c r="D363" s="103"/>
      <c r="E363" s="71"/>
      <c r="F363" s="71"/>
      <c r="G363" s="71"/>
      <c r="H363" s="71"/>
      <c r="I363" s="71"/>
    </row>
    <row r="364" spans="1:9">
      <c r="A364" s="71"/>
      <c r="B364" s="71"/>
      <c r="C364" s="103"/>
      <c r="D364" s="103"/>
      <c r="E364" s="71"/>
      <c r="F364" s="71"/>
      <c r="G364" s="71"/>
      <c r="H364" s="71"/>
      <c r="I364" s="71"/>
    </row>
    <row r="365" spans="1:9">
      <c r="A365" s="71"/>
      <c r="B365" s="71"/>
      <c r="C365" s="103"/>
      <c r="D365" s="103"/>
      <c r="E365" s="71"/>
      <c r="F365" s="71"/>
      <c r="G365" s="71"/>
      <c r="H365" s="71"/>
      <c r="I365" s="71"/>
    </row>
    <row r="366" spans="1:9">
      <c r="A366" s="71"/>
      <c r="B366" s="71"/>
      <c r="C366" s="103"/>
      <c r="D366" s="103"/>
      <c r="E366" s="71"/>
      <c r="F366" s="71"/>
      <c r="G366" s="71"/>
      <c r="H366" s="71"/>
      <c r="I366" s="71"/>
    </row>
    <row r="367" spans="1:9">
      <c r="A367" s="71"/>
      <c r="B367" s="71"/>
      <c r="C367" s="103"/>
      <c r="D367" s="103"/>
      <c r="E367" s="71"/>
      <c r="F367" s="71"/>
      <c r="G367" s="71"/>
      <c r="H367" s="71"/>
      <c r="I367" s="71"/>
    </row>
    <row r="368" spans="1:9">
      <c r="A368" s="71"/>
      <c r="B368" s="71"/>
      <c r="C368" s="103"/>
      <c r="D368" s="103"/>
      <c r="E368" s="71"/>
      <c r="F368" s="71"/>
      <c r="G368" s="71"/>
      <c r="H368" s="71"/>
      <c r="I368" s="71"/>
    </row>
    <row r="369" spans="1:9">
      <c r="A369" s="71"/>
      <c r="B369" s="71"/>
      <c r="C369" s="103"/>
      <c r="D369" s="103"/>
      <c r="E369" s="71"/>
      <c r="F369" s="71"/>
      <c r="G369" s="71"/>
      <c r="H369" s="71"/>
      <c r="I369" s="71"/>
    </row>
    <row r="370" spans="1:9">
      <c r="A370" s="71"/>
      <c r="B370" s="71"/>
      <c r="C370" s="103"/>
      <c r="D370" s="103"/>
      <c r="E370" s="71"/>
      <c r="F370" s="71"/>
      <c r="G370" s="71"/>
      <c r="H370" s="71"/>
      <c r="I370" s="71"/>
    </row>
    <row r="371" spans="1:9">
      <c r="A371" s="71"/>
      <c r="B371" s="71"/>
      <c r="C371" s="103"/>
      <c r="D371" s="103"/>
      <c r="E371" s="71"/>
      <c r="F371" s="71"/>
      <c r="G371" s="71"/>
      <c r="H371" s="71"/>
      <c r="I371" s="71"/>
    </row>
    <row r="372" spans="1:9">
      <c r="A372" s="71"/>
      <c r="B372" s="71"/>
      <c r="C372" s="103"/>
      <c r="D372" s="103"/>
      <c r="E372" s="71"/>
      <c r="F372" s="71"/>
      <c r="G372" s="71"/>
      <c r="H372" s="71"/>
      <c r="I372" s="71"/>
    </row>
    <row r="373" spans="1:9">
      <c r="A373" s="71"/>
      <c r="B373" s="71"/>
      <c r="C373" s="103"/>
      <c r="D373" s="103"/>
      <c r="E373" s="71"/>
      <c r="F373" s="71"/>
      <c r="G373" s="71"/>
      <c r="H373" s="71"/>
      <c r="I373" s="71"/>
    </row>
    <row r="374" spans="1:9">
      <c r="A374" s="71"/>
      <c r="B374" s="71"/>
      <c r="C374" s="103"/>
      <c r="D374" s="103"/>
      <c r="E374" s="71"/>
      <c r="F374" s="71"/>
      <c r="G374" s="71"/>
      <c r="H374" s="71"/>
      <c r="I374" s="71"/>
    </row>
    <row r="375" spans="1:9">
      <c r="A375" s="71"/>
      <c r="B375" s="71"/>
      <c r="C375" s="103"/>
      <c r="D375" s="103"/>
      <c r="E375" s="71"/>
      <c r="F375" s="71"/>
      <c r="G375" s="71"/>
      <c r="H375" s="71"/>
      <c r="I375" s="71"/>
    </row>
    <row r="376" spans="1:9">
      <c r="A376" s="71"/>
      <c r="B376" s="71"/>
      <c r="C376" s="103"/>
      <c r="D376" s="103"/>
      <c r="E376" s="71"/>
      <c r="F376" s="71"/>
      <c r="G376" s="71"/>
      <c r="H376" s="71"/>
      <c r="I376" s="71"/>
    </row>
    <row r="377" spans="1:9">
      <c r="A377" s="71"/>
      <c r="B377" s="71"/>
      <c r="C377" s="103"/>
      <c r="D377" s="103"/>
      <c r="E377" s="71"/>
      <c r="F377" s="71"/>
      <c r="G377" s="71"/>
      <c r="H377" s="71"/>
      <c r="I377" s="71"/>
    </row>
    <row r="378" spans="1:9">
      <c r="A378" s="71"/>
      <c r="B378" s="71"/>
      <c r="C378" s="103"/>
      <c r="D378" s="103"/>
      <c r="E378" s="71"/>
      <c r="F378" s="71"/>
      <c r="G378" s="71"/>
      <c r="H378" s="71"/>
      <c r="I378" s="71"/>
    </row>
    <row r="379" spans="1:9">
      <c r="A379" s="71"/>
      <c r="B379" s="71"/>
      <c r="C379" s="103"/>
      <c r="D379" s="103"/>
      <c r="E379" s="71"/>
      <c r="F379" s="71"/>
      <c r="G379" s="71"/>
      <c r="H379" s="71"/>
      <c r="I379" s="71"/>
    </row>
    <row r="380" spans="1:9">
      <c r="A380" s="71"/>
      <c r="B380" s="71"/>
      <c r="C380" s="103"/>
      <c r="D380" s="103"/>
      <c r="E380" s="71"/>
      <c r="F380" s="71"/>
      <c r="G380" s="71"/>
      <c r="H380" s="71"/>
      <c r="I380" s="71"/>
    </row>
    <row r="381" spans="1:9">
      <c r="A381" s="71"/>
      <c r="B381" s="71"/>
      <c r="C381" s="103"/>
      <c r="D381" s="103"/>
      <c r="E381" s="71"/>
      <c r="F381" s="71"/>
      <c r="G381" s="71"/>
      <c r="H381" s="71"/>
      <c r="I381" s="71"/>
    </row>
    <row r="382" spans="1:9">
      <c r="A382" s="71"/>
      <c r="B382" s="71"/>
      <c r="C382" s="103"/>
      <c r="D382" s="103"/>
      <c r="E382" s="71"/>
      <c r="F382" s="71"/>
      <c r="G382" s="71"/>
      <c r="H382" s="71"/>
      <c r="I382" s="71"/>
    </row>
    <row r="383" spans="1:9">
      <c r="A383" s="71"/>
      <c r="B383" s="71"/>
      <c r="C383" s="103"/>
      <c r="D383" s="103"/>
      <c r="E383" s="71"/>
      <c r="F383" s="71"/>
      <c r="G383" s="71"/>
      <c r="H383" s="71"/>
      <c r="I383" s="71"/>
    </row>
    <row r="384" spans="1:9">
      <c r="A384" s="71"/>
      <c r="B384" s="71"/>
      <c r="C384" s="103"/>
      <c r="D384" s="103"/>
      <c r="E384" s="71"/>
      <c r="F384" s="71"/>
      <c r="G384" s="71"/>
      <c r="H384" s="71"/>
      <c r="I384" s="71"/>
    </row>
    <row r="385" spans="1:9">
      <c r="A385" s="71"/>
      <c r="B385" s="71"/>
      <c r="C385" s="103"/>
      <c r="D385" s="103"/>
      <c r="E385" s="71"/>
      <c r="F385" s="71"/>
      <c r="G385" s="71"/>
      <c r="H385" s="71"/>
      <c r="I385" s="71"/>
    </row>
    <row r="386" spans="1:9">
      <c r="A386" s="71"/>
      <c r="B386" s="71"/>
      <c r="C386" s="103"/>
      <c r="D386" s="103"/>
      <c r="E386" s="71"/>
      <c r="F386" s="71"/>
      <c r="G386" s="71"/>
      <c r="H386" s="71"/>
      <c r="I386" s="71"/>
    </row>
    <row r="387" spans="1:9">
      <c r="A387" s="71"/>
      <c r="B387" s="71"/>
      <c r="C387" s="103"/>
      <c r="D387" s="103"/>
      <c r="E387" s="71"/>
      <c r="F387" s="71"/>
      <c r="G387" s="71"/>
      <c r="H387" s="71"/>
      <c r="I387" s="71"/>
    </row>
    <row r="388" spans="1:9">
      <c r="A388" s="71"/>
      <c r="B388" s="71"/>
      <c r="C388" s="103"/>
      <c r="D388" s="103"/>
      <c r="E388" s="71"/>
      <c r="F388" s="71"/>
      <c r="G388" s="71"/>
      <c r="H388" s="71"/>
      <c r="I388" s="71"/>
    </row>
    <row r="389" spans="1:9">
      <c r="A389" s="71"/>
      <c r="B389" s="71"/>
      <c r="C389" s="103"/>
      <c r="D389" s="103"/>
      <c r="E389" s="71"/>
      <c r="F389" s="71"/>
      <c r="G389" s="71"/>
      <c r="H389" s="71"/>
      <c r="I389" s="71"/>
    </row>
    <row r="390" spans="1:9">
      <c r="A390" s="71"/>
      <c r="B390" s="71"/>
      <c r="C390" s="103"/>
      <c r="D390" s="103"/>
      <c r="E390" s="71"/>
      <c r="F390" s="71"/>
      <c r="G390" s="71"/>
      <c r="H390" s="71"/>
      <c r="I390" s="71"/>
    </row>
    <row r="391" spans="1:9">
      <c r="A391" s="71"/>
      <c r="B391" s="71"/>
      <c r="C391" s="103"/>
      <c r="D391" s="103"/>
      <c r="E391" s="71"/>
      <c r="F391" s="71"/>
      <c r="G391" s="71"/>
      <c r="H391" s="71"/>
      <c r="I391" s="71"/>
    </row>
    <row r="392" spans="1:9">
      <c r="A392" s="71"/>
      <c r="B392" s="71"/>
      <c r="C392" s="103"/>
      <c r="D392" s="103"/>
      <c r="E392" s="71"/>
      <c r="F392" s="71"/>
      <c r="G392" s="71"/>
      <c r="H392" s="71"/>
      <c r="I392" s="71"/>
    </row>
    <row r="393" spans="1:9">
      <c r="A393" s="71"/>
      <c r="B393" s="71"/>
      <c r="C393" s="103"/>
      <c r="D393" s="103"/>
      <c r="E393" s="71"/>
      <c r="F393" s="71"/>
      <c r="G393" s="71"/>
      <c r="H393" s="71"/>
      <c r="I393" s="71"/>
    </row>
    <row r="394" spans="1:9">
      <c r="A394" s="71"/>
      <c r="B394" s="71"/>
      <c r="C394" s="103"/>
      <c r="D394" s="103"/>
      <c r="E394" s="71"/>
      <c r="F394" s="71"/>
      <c r="G394" s="71"/>
      <c r="H394" s="71"/>
      <c r="I394" s="71"/>
    </row>
    <row r="395" spans="1:9">
      <c r="A395" s="71"/>
      <c r="B395" s="71"/>
      <c r="C395" s="103"/>
      <c r="D395" s="103"/>
      <c r="E395" s="71"/>
      <c r="F395" s="71"/>
      <c r="G395" s="71"/>
      <c r="H395" s="71"/>
      <c r="I395" s="71"/>
    </row>
    <row r="396" spans="1:9">
      <c r="A396" s="71"/>
      <c r="B396" s="71"/>
      <c r="C396" s="103"/>
      <c r="D396" s="103"/>
      <c r="E396" s="71"/>
      <c r="F396" s="71"/>
      <c r="G396" s="71"/>
      <c r="H396" s="71"/>
      <c r="I396" s="71"/>
    </row>
    <row r="397" spans="1:9">
      <c r="A397" s="71"/>
      <c r="B397" s="71"/>
      <c r="C397" s="103"/>
      <c r="D397" s="103"/>
      <c r="E397" s="71"/>
      <c r="F397" s="71"/>
      <c r="G397" s="71"/>
      <c r="H397" s="71"/>
      <c r="I397" s="71"/>
    </row>
    <row r="398" spans="1:9">
      <c r="A398" s="71"/>
      <c r="B398" s="71"/>
      <c r="C398" s="103"/>
      <c r="D398" s="103"/>
      <c r="E398" s="71"/>
      <c r="F398" s="71"/>
      <c r="G398" s="71"/>
      <c r="H398" s="71"/>
      <c r="I398" s="71"/>
    </row>
    <row r="399" spans="1:9">
      <c r="A399" s="71"/>
      <c r="B399" s="71"/>
      <c r="C399" s="103"/>
      <c r="D399" s="103"/>
      <c r="E399" s="71"/>
      <c r="F399" s="71"/>
      <c r="G399" s="71"/>
      <c r="H399" s="71"/>
      <c r="I399" s="71"/>
    </row>
    <row r="400" spans="1:9">
      <c r="A400" s="71"/>
      <c r="B400" s="71"/>
      <c r="C400" s="103"/>
      <c r="D400" s="103"/>
      <c r="E400" s="71"/>
      <c r="F400" s="71"/>
      <c r="G400" s="71"/>
      <c r="H400" s="71"/>
      <c r="I400" s="71"/>
    </row>
    <row r="401" spans="1:9">
      <c r="A401" s="71"/>
      <c r="B401" s="71"/>
      <c r="C401" s="103"/>
      <c r="D401" s="103"/>
      <c r="E401" s="71"/>
      <c r="F401" s="71"/>
      <c r="G401" s="71"/>
      <c r="H401" s="71"/>
      <c r="I401" s="71"/>
    </row>
    <row r="402" spans="1:9">
      <c r="A402" s="71"/>
      <c r="B402" s="71"/>
      <c r="C402" s="103"/>
      <c r="D402" s="103"/>
      <c r="E402" s="71"/>
      <c r="F402" s="71"/>
      <c r="G402" s="71"/>
      <c r="H402" s="71"/>
      <c r="I402" s="71"/>
    </row>
    <row r="403" spans="1:9">
      <c r="A403" s="71"/>
      <c r="B403" s="71"/>
      <c r="C403" s="103"/>
      <c r="D403" s="103"/>
      <c r="E403" s="71"/>
      <c r="F403" s="71"/>
      <c r="G403" s="71"/>
      <c r="H403" s="71"/>
      <c r="I403" s="71"/>
    </row>
    <row r="404" spans="1:9">
      <c r="A404" s="71"/>
      <c r="B404" s="71"/>
      <c r="C404" s="103"/>
      <c r="D404" s="103"/>
      <c r="E404" s="71"/>
      <c r="F404" s="71"/>
      <c r="G404" s="71"/>
      <c r="H404" s="71"/>
      <c r="I404" s="71"/>
    </row>
    <row r="405" spans="1:9">
      <c r="A405" s="71"/>
      <c r="B405" s="71"/>
      <c r="C405" s="103"/>
      <c r="D405" s="103"/>
      <c r="E405" s="71"/>
      <c r="F405" s="71"/>
      <c r="G405" s="71"/>
      <c r="H405" s="71"/>
      <c r="I405" s="71"/>
    </row>
    <row r="406" spans="1:9">
      <c r="A406" s="71"/>
      <c r="B406" s="71"/>
      <c r="C406" s="103"/>
      <c r="D406" s="103"/>
      <c r="E406" s="71"/>
      <c r="F406" s="71"/>
      <c r="G406" s="71"/>
      <c r="H406" s="71"/>
      <c r="I406" s="71"/>
    </row>
    <row r="407" spans="1:9">
      <c r="A407" s="71"/>
      <c r="B407" s="71"/>
      <c r="C407" s="103"/>
      <c r="D407" s="103"/>
      <c r="E407" s="71"/>
      <c r="F407" s="71"/>
      <c r="G407" s="71"/>
      <c r="H407" s="71"/>
      <c r="I407" s="71"/>
    </row>
    <row r="408" spans="1:9">
      <c r="A408" s="71"/>
      <c r="B408" s="71"/>
      <c r="C408" s="103"/>
      <c r="D408" s="103"/>
      <c r="E408" s="71"/>
      <c r="F408" s="71"/>
      <c r="G408" s="71"/>
      <c r="H408" s="71"/>
      <c r="I408" s="71"/>
    </row>
    <row r="409" spans="1:9">
      <c r="A409" s="71"/>
      <c r="B409" s="71"/>
      <c r="C409" s="103"/>
      <c r="D409" s="103"/>
      <c r="E409" s="71"/>
      <c r="F409" s="71"/>
      <c r="G409" s="71"/>
      <c r="H409" s="71"/>
      <c r="I409" s="71"/>
    </row>
    <row r="410" spans="1:9">
      <c r="A410" s="71"/>
      <c r="B410" s="71"/>
      <c r="C410" s="103"/>
      <c r="D410" s="103"/>
      <c r="E410" s="71"/>
      <c r="F410" s="71"/>
      <c r="G410" s="71"/>
      <c r="H410" s="71"/>
      <c r="I410" s="71"/>
    </row>
    <row r="411" spans="1:9">
      <c r="A411" s="71"/>
      <c r="B411" s="71"/>
      <c r="C411" s="103"/>
      <c r="D411" s="103"/>
      <c r="E411" s="71"/>
      <c r="F411" s="71"/>
      <c r="G411" s="71"/>
      <c r="H411" s="71"/>
      <c r="I411" s="71"/>
    </row>
    <row r="412" spans="1:9">
      <c r="A412" s="71"/>
      <c r="B412" s="71"/>
      <c r="C412" s="103"/>
      <c r="D412" s="103"/>
      <c r="E412" s="71"/>
      <c r="F412" s="71"/>
      <c r="G412" s="71"/>
      <c r="H412" s="71"/>
      <c r="I412" s="71"/>
    </row>
    <row r="413" spans="1:9">
      <c r="A413" s="71"/>
      <c r="B413" s="71"/>
      <c r="C413" s="103"/>
      <c r="D413" s="103"/>
      <c r="E413" s="71"/>
      <c r="F413" s="71"/>
      <c r="G413" s="71"/>
      <c r="H413" s="71"/>
      <c r="I413" s="71"/>
    </row>
    <row r="414" spans="1:9">
      <c r="A414" s="71"/>
      <c r="B414" s="71"/>
      <c r="C414" s="103"/>
      <c r="D414" s="103"/>
      <c r="E414" s="71"/>
      <c r="F414" s="71"/>
      <c r="G414" s="71"/>
      <c r="H414" s="71"/>
      <c r="I414" s="71"/>
    </row>
    <row r="415" spans="1:9">
      <c r="A415" s="71"/>
      <c r="B415" s="71"/>
      <c r="C415" s="103"/>
      <c r="D415" s="103"/>
      <c r="E415" s="71"/>
      <c r="F415" s="71"/>
      <c r="G415" s="71"/>
      <c r="H415" s="71"/>
      <c r="I415" s="71"/>
    </row>
    <row r="416" spans="1:9">
      <c r="A416" s="71"/>
      <c r="B416" s="71"/>
      <c r="C416" s="103"/>
      <c r="D416" s="103"/>
      <c r="E416" s="71"/>
      <c r="F416" s="71"/>
      <c r="G416" s="71"/>
      <c r="H416" s="71"/>
      <c r="I416" s="71"/>
    </row>
    <row r="417" spans="1:9">
      <c r="A417" s="71"/>
      <c r="B417" s="71"/>
      <c r="C417" s="103"/>
      <c r="D417" s="103"/>
      <c r="E417" s="71"/>
      <c r="F417" s="71"/>
      <c r="G417" s="71"/>
      <c r="H417" s="71"/>
      <c r="I417" s="71"/>
    </row>
    <row r="418" spans="1:9">
      <c r="A418" s="71"/>
      <c r="B418" s="71"/>
      <c r="C418" s="103"/>
      <c r="D418" s="103"/>
      <c r="E418" s="71"/>
      <c r="F418" s="71"/>
      <c r="G418" s="71"/>
      <c r="H418" s="71"/>
      <c r="I418" s="71"/>
    </row>
    <row r="419" spans="1:9">
      <c r="A419" s="71"/>
      <c r="B419" s="71"/>
      <c r="C419" s="103"/>
      <c r="D419" s="103"/>
      <c r="E419" s="71"/>
      <c r="F419" s="71"/>
      <c r="G419" s="71"/>
      <c r="H419" s="71"/>
      <c r="I419" s="71"/>
    </row>
    <row r="420" spans="1:9">
      <c r="A420" s="71"/>
      <c r="B420" s="71"/>
      <c r="C420" s="103"/>
      <c r="D420" s="103"/>
      <c r="E420" s="71"/>
      <c r="F420" s="71"/>
      <c r="G420" s="71"/>
      <c r="H420" s="71"/>
      <c r="I420" s="71"/>
    </row>
    <row r="421" spans="1:9">
      <c r="A421" s="71"/>
      <c r="B421" s="71"/>
      <c r="C421" s="103"/>
      <c r="D421" s="103"/>
      <c r="E421" s="71"/>
      <c r="F421" s="71"/>
      <c r="G421" s="71"/>
      <c r="H421" s="71"/>
      <c r="I421" s="71"/>
    </row>
    <row r="422" spans="1:9">
      <c r="A422" s="71"/>
      <c r="B422" s="71"/>
      <c r="C422" s="103"/>
      <c r="D422" s="103"/>
      <c r="E422" s="71"/>
      <c r="F422" s="71"/>
      <c r="G422" s="71"/>
      <c r="H422" s="71"/>
      <c r="I422" s="71"/>
    </row>
    <row r="423" spans="1:9">
      <c r="A423" s="71"/>
      <c r="B423" s="71"/>
      <c r="C423" s="103"/>
      <c r="D423" s="103"/>
      <c r="E423" s="71"/>
      <c r="F423" s="71"/>
      <c r="G423" s="71"/>
      <c r="H423" s="71"/>
      <c r="I423" s="71"/>
    </row>
    <row r="424" spans="1:9">
      <c r="A424" s="71"/>
      <c r="B424" s="71"/>
      <c r="C424" s="103"/>
      <c r="D424" s="103"/>
      <c r="E424" s="71"/>
      <c r="F424" s="71"/>
      <c r="G424" s="71"/>
      <c r="H424" s="71"/>
      <c r="I424" s="71"/>
    </row>
    <row r="425" spans="1:9">
      <c r="A425" s="71"/>
      <c r="B425" s="71"/>
      <c r="C425" s="103"/>
      <c r="D425" s="103"/>
      <c r="E425" s="71"/>
      <c r="F425" s="71"/>
      <c r="G425" s="71"/>
      <c r="H425" s="71"/>
      <c r="I425" s="71"/>
    </row>
    <row r="426" spans="1:9">
      <c r="A426" s="71"/>
      <c r="B426" s="71"/>
      <c r="C426" s="103"/>
      <c r="D426" s="103"/>
      <c r="E426" s="71"/>
      <c r="F426" s="71"/>
      <c r="G426" s="71"/>
      <c r="H426" s="71"/>
      <c r="I426" s="71"/>
    </row>
    <row r="427" spans="1:9">
      <c r="A427" s="71"/>
      <c r="B427" s="71"/>
      <c r="C427" s="103"/>
      <c r="D427" s="103"/>
      <c r="E427" s="71"/>
      <c r="F427" s="71"/>
      <c r="G427" s="71"/>
      <c r="H427" s="71"/>
      <c r="I427" s="71"/>
    </row>
    <row r="428" spans="1:9">
      <c r="A428" s="71"/>
      <c r="B428" s="71"/>
      <c r="C428" s="103"/>
      <c r="D428" s="103"/>
      <c r="E428" s="71"/>
      <c r="F428" s="71"/>
      <c r="G428" s="71"/>
      <c r="H428" s="71"/>
      <c r="I428" s="71"/>
    </row>
    <row r="429" spans="1:9">
      <c r="A429" s="71"/>
      <c r="B429" s="71"/>
      <c r="C429" s="103"/>
      <c r="D429" s="103"/>
      <c r="E429" s="71"/>
      <c r="F429" s="71"/>
      <c r="G429" s="71"/>
      <c r="H429" s="71"/>
      <c r="I429" s="71"/>
    </row>
    <row r="430" spans="1:9">
      <c r="A430" s="71"/>
      <c r="B430" s="71"/>
      <c r="C430" s="103"/>
      <c r="D430" s="103"/>
      <c r="E430" s="71"/>
      <c r="F430" s="71"/>
      <c r="G430" s="71"/>
      <c r="H430" s="71"/>
      <c r="I430" s="71"/>
    </row>
    <row r="431" spans="1:9">
      <c r="A431" s="71"/>
      <c r="B431" s="71"/>
      <c r="C431" s="103"/>
      <c r="D431" s="103"/>
      <c r="E431" s="71"/>
      <c r="F431" s="71"/>
      <c r="G431" s="71"/>
      <c r="H431" s="71"/>
      <c r="I431" s="71"/>
    </row>
    <row r="432" spans="1:9">
      <c r="A432" s="71"/>
      <c r="B432" s="71"/>
      <c r="C432" s="103"/>
      <c r="D432" s="103"/>
      <c r="E432" s="71"/>
      <c r="F432" s="71"/>
      <c r="G432" s="71"/>
      <c r="H432" s="71"/>
      <c r="I432" s="71"/>
    </row>
    <row r="433" spans="1:9">
      <c r="A433" s="71"/>
      <c r="B433" s="71"/>
      <c r="C433" s="103"/>
      <c r="D433" s="103"/>
      <c r="E433" s="71"/>
      <c r="F433" s="71"/>
      <c r="G433" s="71"/>
      <c r="H433" s="71"/>
      <c r="I433" s="71"/>
    </row>
    <row r="434" spans="1:9">
      <c r="A434" s="71"/>
      <c r="B434" s="71"/>
      <c r="C434" s="103"/>
      <c r="D434" s="103"/>
      <c r="E434" s="71"/>
      <c r="F434" s="71"/>
      <c r="G434" s="71"/>
      <c r="H434" s="71"/>
      <c r="I434" s="71"/>
    </row>
    <row r="435" spans="1:9">
      <c r="A435" s="71"/>
      <c r="B435" s="71"/>
      <c r="C435" s="103"/>
      <c r="D435" s="103"/>
      <c r="E435" s="71"/>
      <c r="F435" s="71"/>
      <c r="G435" s="71"/>
      <c r="H435" s="71"/>
      <c r="I435" s="71"/>
    </row>
    <row r="436" spans="1:9">
      <c r="A436" s="71"/>
      <c r="B436" s="71"/>
      <c r="C436" s="103"/>
      <c r="D436" s="103"/>
      <c r="E436" s="71"/>
      <c r="F436" s="71"/>
      <c r="G436" s="71"/>
      <c r="H436" s="71"/>
      <c r="I436" s="71"/>
    </row>
    <row r="437" spans="1:9">
      <c r="A437" s="71"/>
      <c r="B437" s="71"/>
      <c r="C437" s="103"/>
      <c r="D437" s="103"/>
      <c r="E437" s="71"/>
      <c r="F437" s="71"/>
      <c r="G437" s="71"/>
      <c r="H437" s="71"/>
      <c r="I437" s="71"/>
    </row>
    <row r="438" spans="1:9">
      <c r="A438" s="71"/>
      <c r="B438" s="71"/>
      <c r="C438" s="103"/>
      <c r="D438" s="103"/>
      <c r="E438" s="71"/>
      <c r="F438" s="71"/>
      <c r="G438" s="71"/>
      <c r="H438" s="71"/>
      <c r="I438" s="71"/>
    </row>
    <row r="439" spans="1:9">
      <c r="A439" s="71"/>
      <c r="B439" s="71"/>
      <c r="C439" s="103"/>
      <c r="D439" s="103"/>
      <c r="E439" s="71"/>
      <c r="F439" s="71"/>
      <c r="G439" s="71"/>
      <c r="H439" s="71"/>
      <c r="I439" s="71"/>
    </row>
    <row r="440" spans="1:9">
      <c r="A440" s="71"/>
      <c r="B440" s="71"/>
      <c r="C440" s="103"/>
      <c r="D440" s="103"/>
      <c r="E440" s="71"/>
      <c r="F440" s="71"/>
      <c r="G440" s="71"/>
      <c r="H440" s="71"/>
      <c r="I440" s="71"/>
    </row>
    <row r="441" spans="1:9">
      <c r="A441" s="71"/>
      <c r="B441" s="71"/>
      <c r="C441" s="103"/>
      <c r="D441" s="103"/>
      <c r="E441" s="71"/>
      <c r="F441" s="71"/>
      <c r="G441" s="71"/>
      <c r="H441" s="71"/>
      <c r="I441" s="71"/>
    </row>
    <row r="442" spans="1:9">
      <c r="A442" s="71"/>
      <c r="B442" s="71"/>
      <c r="C442" s="103"/>
      <c r="D442" s="103"/>
      <c r="E442" s="71"/>
      <c r="F442" s="71"/>
      <c r="G442" s="71"/>
      <c r="H442" s="71"/>
      <c r="I442" s="71"/>
    </row>
    <row r="443" spans="1:9">
      <c r="A443" s="71"/>
      <c r="B443" s="71"/>
      <c r="C443" s="103"/>
      <c r="D443" s="103"/>
      <c r="E443" s="71"/>
      <c r="F443" s="71"/>
      <c r="G443" s="71"/>
      <c r="H443" s="71"/>
      <c r="I443" s="71"/>
    </row>
    <row r="444" spans="1:9">
      <c r="A444" s="71"/>
      <c r="B444" s="71"/>
      <c r="C444" s="103"/>
      <c r="D444" s="103"/>
      <c r="E444" s="71"/>
      <c r="F444" s="71"/>
      <c r="G444" s="71"/>
      <c r="H444" s="71"/>
      <c r="I444" s="71"/>
    </row>
    <row r="445" spans="1:9">
      <c r="A445" s="71"/>
      <c r="B445" s="71"/>
      <c r="C445" s="103"/>
      <c r="D445" s="103"/>
      <c r="E445" s="71"/>
      <c r="F445" s="71"/>
      <c r="G445" s="71"/>
      <c r="H445" s="71"/>
      <c r="I445" s="71"/>
    </row>
    <row r="446" spans="1:9">
      <c r="A446" s="71"/>
      <c r="B446" s="71"/>
      <c r="C446" s="103"/>
      <c r="D446" s="103"/>
      <c r="E446" s="71"/>
      <c r="F446" s="71"/>
      <c r="G446" s="71"/>
      <c r="H446" s="71"/>
      <c r="I446" s="71"/>
    </row>
    <row r="447" spans="1:9">
      <c r="A447" s="71"/>
      <c r="B447" s="71"/>
      <c r="C447" s="103"/>
      <c r="D447" s="103"/>
      <c r="E447" s="71"/>
      <c r="F447" s="71"/>
      <c r="G447" s="71"/>
      <c r="H447" s="71"/>
      <c r="I447" s="71"/>
    </row>
    <row r="448" spans="1:9">
      <c r="A448" s="71"/>
      <c r="B448" s="71"/>
      <c r="C448" s="103"/>
      <c r="D448" s="103"/>
      <c r="E448" s="71"/>
      <c r="F448" s="71"/>
      <c r="G448" s="71"/>
      <c r="H448" s="71"/>
      <c r="I448" s="71"/>
    </row>
    <row r="449" spans="1:9">
      <c r="A449" s="71"/>
      <c r="B449" s="71"/>
      <c r="C449" s="103"/>
      <c r="D449" s="103"/>
      <c r="E449" s="71"/>
      <c r="F449" s="71"/>
      <c r="G449" s="71"/>
      <c r="H449" s="71"/>
      <c r="I449" s="71"/>
    </row>
    <row r="450" spans="1:9">
      <c r="A450" s="71"/>
      <c r="B450" s="71"/>
      <c r="C450" s="103"/>
      <c r="D450" s="103"/>
      <c r="E450" s="71"/>
      <c r="F450" s="71"/>
      <c r="G450" s="71"/>
      <c r="H450" s="71"/>
      <c r="I450" s="71"/>
    </row>
    <row r="451" spans="1:9">
      <c r="A451" s="71"/>
      <c r="B451" s="71"/>
      <c r="C451" s="103"/>
      <c r="D451" s="103"/>
      <c r="E451" s="71"/>
      <c r="F451" s="71"/>
      <c r="G451" s="71"/>
      <c r="H451" s="71"/>
      <c r="I451" s="71"/>
    </row>
    <row r="452" spans="1:9">
      <c r="A452" s="71"/>
      <c r="B452" s="71"/>
      <c r="C452" s="103"/>
      <c r="D452" s="103"/>
      <c r="E452" s="71"/>
      <c r="F452" s="71"/>
      <c r="G452" s="71"/>
      <c r="H452" s="71"/>
      <c r="I452" s="71"/>
    </row>
    <row r="453" spans="1:9">
      <c r="A453" s="71"/>
      <c r="B453" s="71"/>
      <c r="C453" s="103"/>
      <c r="D453" s="103"/>
      <c r="E453" s="71"/>
      <c r="F453" s="71"/>
      <c r="G453" s="71"/>
      <c r="H453" s="71"/>
      <c r="I453" s="71"/>
    </row>
    <row r="454" spans="1:9">
      <c r="A454" s="71"/>
      <c r="B454" s="71"/>
      <c r="C454" s="103"/>
      <c r="D454" s="103"/>
      <c r="E454" s="71"/>
      <c r="F454" s="71"/>
      <c r="G454" s="71"/>
      <c r="H454" s="71"/>
      <c r="I454" s="71"/>
    </row>
    <row r="455" spans="1:9">
      <c r="A455" s="71"/>
      <c r="B455" s="71"/>
      <c r="C455" s="103"/>
      <c r="D455" s="103"/>
      <c r="E455" s="71"/>
      <c r="F455" s="71"/>
      <c r="G455" s="71"/>
      <c r="H455" s="71"/>
      <c r="I455" s="71"/>
    </row>
    <row r="456" spans="1:9">
      <c r="A456" s="71"/>
      <c r="B456" s="71"/>
      <c r="C456" s="103"/>
      <c r="D456" s="103"/>
      <c r="E456" s="71"/>
      <c r="F456" s="71"/>
      <c r="G456" s="71"/>
      <c r="H456" s="71"/>
      <c r="I456" s="71"/>
    </row>
    <row r="457" spans="1:9">
      <c r="A457" s="71"/>
      <c r="B457" s="71"/>
      <c r="C457" s="103"/>
      <c r="D457" s="103"/>
      <c r="E457" s="71"/>
      <c r="F457" s="71"/>
      <c r="G457" s="71"/>
      <c r="H457" s="71"/>
      <c r="I457" s="71"/>
    </row>
    <row r="458" spans="1:9">
      <c r="A458" s="71"/>
      <c r="B458" s="71"/>
      <c r="C458" s="103"/>
      <c r="D458" s="103"/>
      <c r="E458" s="71"/>
      <c r="F458" s="71"/>
      <c r="G458" s="71"/>
      <c r="H458" s="71"/>
      <c r="I458" s="71"/>
    </row>
    <row r="459" spans="1:9">
      <c r="A459" s="71"/>
      <c r="B459" s="71"/>
      <c r="C459" s="103"/>
      <c r="D459" s="103"/>
      <c r="E459" s="71"/>
      <c r="F459" s="71"/>
      <c r="G459" s="71"/>
      <c r="H459" s="71"/>
      <c r="I459" s="71"/>
    </row>
    <row r="460" spans="1:9">
      <c r="A460" s="71"/>
      <c r="B460" s="71"/>
      <c r="C460" s="103"/>
      <c r="D460" s="103"/>
      <c r="E460" s="71"/>
      <c r="F460" s="71"/>
      <c r="G460" s="71"/>
      <c r="H460" s="71"/>
      <c r="I460" s="71"/>
    </row>
    <row r="461" spans="1:9">
      <c r="A461" s="71"/>
      <c r="B461" s="71"/>
      <c r="C461" s="103"/>
      <c r="D461" s="103"/>
      <c r="E461" s="71"/>
      <c r="F461" s="71"/>
      <c r="G461" s="71"/>
      <c r="H461" s="71"/>
      <c r="I461" s="71"/>
    </row>
    <row r="462" spans="1:9">
      <c r="A462" s="71"/>
      <c r="B462" s="71"/>
      <c r="C462" s="103"/>
      <c r="D462" s="103"/>
      <c r="E462" s="71"/>
      <c r="F462" s="71"/>
      <c r="G462" s="71"/>
      <c r="H462" s="71"/>
      <c r="I462" s="71"/>
    </row>
    <row r="463" spans="1:9">
      <c r="A463" s="71"/>
      <c r="B463" s="71"/>
      <c r="C463" s="103"/>
      <c r="D463" s="103"/>
      <c r="E463" s="71"/>
      <c r="F463" s="71"/>
      <c r="G463" s="71"/>
      <c r="H463" s="71"/>
      <c r="I463" s="71"/>
    </row>
    <row r="464" spans="1:9">
      <c r="A464" s="71"/>
      <c r="B464" s="71"/>
      <c r="C464" s="103"/>
      <c r="D464" s="103"/>
      <c r="E464" s="71"/>
      <c r="F464" s="71"/>
      <c r="G464" s="71"/>
      <c r="H464" s="71"/>
      <c r="I464" s="71"/>
    </row>
    <row r="465" spans="1:9">
      <c r="A465" s="71"/>
      <c r="B465" s="71"/>
      <c r="C465" s="103"/>
      <c r="D465" s="103"/>
      <c r="E465" s="71"/>
      <c r="F465" s="71"/>
      <c r="G465" s="71"/>
      <c r="H465" s="71"/>
      <c r="I465" s="71"/>
    </row>
    <row r="466" spans="1:9">
      <c r="A466" s="71"/>
      <c r="B466" s="71"/>
      <c r="C466" s="103"/>
      <c r="D466" s="103"/>
      <c r="E466" s="71"/>
      <c r="F466" s="71"/>
      <c r="G466" s="71"/>
      <c r="H466" s="71"/>
      <c r="I466" s="71"/>
    </row>
    <row r="467" spans="1:9">
      <c r="A467" s="71"/>
      <c r="B467" s="71"/>
      <c r="C467" s="103"/>
      <c r="D467" s="103"/>
      <c r="E467" s="71"/>
      <c r="F467" s="71"/>
      <c r="G467" s="71"/>
      <c r="H467" s="71"/>
      <c r="I467" s="71"/>
    </row>
    <row r="468" spans="1:9">
      <c r="A468" s="71"/>
      <c r="B468" s="71"/>
      <c r="C468" s="103"/>
      <c r="D468" s="103"/>
      <c r="E468" s="71"/>
      <c r="F468" s="71"/>
      <c r="G468" s="71"/>
      <c r="H468" s="71"/>
      <c r="I468" s="71"/>
    </row>
    <row r="469" spans="1:9">
      <c r="A469" s="71"/>
      <c r="B469" s="71"/>
      <c r="C469" s="103"/>
      <c r="D469" s="103"/>
      <c r="E469" s="71"/>
      <c r="F469" s="71"/>
      <c r="G469" s="71"/>
      <c r="H469" s="71"/>
      <c r="I469" s="71"/>
    </row>
    <row r="470" spans="1:9">
      <c r="A470" s="71"/>
      <c r="B470" s="71"/>
      <c r="C470" s="103"/>
      <c r="D470" s="103"/>
      <c r="E470" s="71"/>
      <c r="F470" s="71"/>
      <c r="G470" s="71"/>
      <c r="H470" s="71"/>
      <c r="I470" s="71"/>
    </row>
    <row r="471" spans="1:9">
      <c r="A471" s="71"/>
      <c r="B471" s="71"/>
      <c r="C471" s="103"/>
      <c r="D471" s="103"/>
      <c r="E471" s="71"/>
      <c r="F471" s="71"/>
      <c r="G471" s="71"/>
      <c r="H471" s="71"/>
      <c r="I471" s="71"/>
    </row>
    <row r="472" spans="1:9">
      <c r="A472" s="71"/>
      <c r="B472" s="71"/>
      <c r="C472" s="103"/>
      <c r="D472" s="103"/>
      <c r="E472" s="71"/>
      <c r="F472" s="71"/>
      <c r="G472" s="71"/>
      <c r="H472" s="71"/>
      <c r="I472" s="71"/>
    </row>
    <row r="473" spans="1:9">
      <c r="A473" s="71"/>
      <c r="B473" s="71"/>
      <c r="C473" s="103"/>
      <c r="D473" s="103"/>
      <c r="E473" s="71"/>
      <c r="F473" s="71"/>
      <c r="G473" s="71"/>
      <c r="H473" s="71"/>
      <c r="I473" s="71"/>
    </row>
    <row r="474" spans="1:9">
      <c r="A474" s="71"/>
      <c r="B474" s="71"/>
      <c r="C474" s="103"/>
      <c r="D474" s="103"/>
      <c r="E474" s="71"/>
      <c r="F474" s="71"/>
      <c r="G474" s="71"/>
      <c r="H474" s="71"/>
      <c r="I474" s="71"/>
    </row>
    <row r="475" spans="1:9">
      <c r="A475" s="71"/>
      <c r="B475" s="71"/>
      <c r="C475" s="103"/>
      <c r="D475" s="103"/>
      <c r="E475" s="71"/>
      <c r="F475" s="71"/>
      <c r="G475" s="71"/>
      <c r="H475" s="71"/>
      <c r="I475" s="71"/>
    </row>
    <row r="476" spans="1:9">
      <c r="A476" s="71"/>
      <c r="B476" s="71"/>
      <c r="C476" s="103"/>
      <c r="D476" s="103"/>
      <c r="E476" s="71"/>
      <c r="F476" s="71"/>
      <c r="G476" s="71"/>
      <c r="H476" s="71"/>
      <c r="I476" s="71"/>
    </row>
    <row r="477" spans="1:9">
      <c r="A477" s="71"/>
      <c r="B477" s="71"/>
      <c r="C477" s="103"/>
      <c r="D477" s="103"/>
      <c r="E477" s="71"/>
      <c r="F477" s="71"/>
      <c r="G477" s="71"/>
      <c r="H477" s="71"/>
      <c r="I477" s="71"/>
    </row>
    <row r="478" spans="1:9">
      <c r="A478" s="71"/>
      <c r="B478" s="71"/>
      <c r="C478" s="103"/>
      <c r="D478" s="103"/>
      <c r="E478" s="71"/>
      <c r="F478" s="71"/>
      <c r="G478" s="71"/>
      <c r="H478" s="71"/>
      <c r="I478" s="71"/>
    </row>
    <row r="479" spans="1:9">
      <c r="A479" s="71"/>
      <c r="B479" s="71"/>
      <c r="C479" s="103"/>
      <c r="D479" s="103"/>
      <c r="E479" s="71"/>
      <c r="F479" s="71"/>
      <c r="G479" s="71"/>
      <c r="H479" s="71"/>
      <c r="I479" s="71"/>
    </row>
    <row r="480" spans="1:9">
      <c r="A480" s="71"/>
      <c r="B480" s="71"/>
      <c r="C480" s="103"/>
      <c r="D480" s="103"/>
      <c r="E480" s="71"/>
      <c r="F480" s="71"/>
      <c r="G480" s="71"/>
      <c r="H480" s="71"/>
      <c r="I480" s="71"/>
    </row>
    <row r="481" spans="1:9">
      <c r="A481" s="71"/>
      <c r="B481" s="71"/>
      <c r="C481" s="103"/>
      <c r="D481" s="103"/>
      <c r="E481" s="71"/>
      <c r="F481" s="71"/>
      <c r="G481" s="71"/>
      <c r="H481" s="71"/>
      <c r="I481" s="71"/>
    </row>
    <row r="482" spans="1:9">
      <c r="A482" s="71"/>
      <c r="B482" s="71"/>
      <c r="C482" s="103"/>
      <c r="D482" s="103"/>
      <c r="E482" s="71"/>
      <c r="F482" s="71"/>
      <c r="G482" s="71"/>
      <c r="H482" s="71"/>
      <c r="I482" s="71"/>
    </row>
    <row r="483" spans="1:9">
      <c r="A483" s="71"/>
      <c r="B483" s="71"/>
      <c r="C483" s="103"/>
      <c r="D483" s="103"/>
      <c r="E483" s="71"/>
      <c r="F483" s="71"/>
      <c r="G483" s="71"/>
      <c r="H483" s="71"/>
      <c r="I483" s="71"/>
    </row>
    <row r="484" spans="1:9">
      <c r="A484" s="71"/>
      <c r="B484" s="71"/>
      <c r="C484" s="103"/>
      <c r="D484" s="103"/>
      <c r="E484" s="71"/>
      <c r="F484" s="71"/>
      <c r="G484" s="71"/>
      <c r="H484" s="71"/>
      <c r="I484" s="71"/>
    </row>
    <row r="485" spans="1:9">
      <c r="A485" s="71"/>
      <c r="B485" s="71"/>
      <c r="C485" s="103"/>
      <c r="D485" s="103"/>
      <c r="E485" s="71"/>
      <c r="F485" s="71"/>
      <c r="G485" s="71"/>
      <c r="H485" s="71"/>
      <c r="I485" s="71"/>
    </row>
    <row r="486" spans="1:9">
      <c r="A486" s="71"/>
      <c r="B486" s="71"/>
      <c r="C486" s="103"/>
      <c r="D486" s="103"/>
      <c r="E486" s="71"/>
      <c r="F486" s="71"/>
      <c r="G486" s="71"/>
      <c r="H486" s="71"/>
      <c r="I486" s="71"/>
    </row>
    <row r="487" spans="1:9">
      <c r="A487" s="71"/>
      <c r="B487" s="71"/>
      <c r="C487" s="103"/>
      <c r="D487" s="103"/>
      <c r="E487" s="71"/>
      <c r="F487" s="71"/>
      <c r="G487" s="71"/>
      <c r="H487" s="71"/>
      <c r="I487" s="71"/>
    </row>
    <row r="488" spans="1:9">
      <c r="A488" s="71"/>
      <c r="B488" s="71"/>
      <c r="C488" s="103"/>
      <c r="D488" s="103"/>
      <c r="E488" s="71"/>
      <c r="F488" s="71"/>
      <c r="G488" s="71"/>
      <c r="H488" s="71"/>
      <c r="I488" s="71"/>
    </row>
    <row r="489" spans="1:9">
      <c r="A489" s="71"/>
      <c r="B489" s="71"/>
      <c r="C489" s="103"/>
      <c r="D489" s="103"/>
      <c r="E489" s="71"/>
      <c r="F489" s="71"/>
      <c r="G489" s="71"/>
      <c r="H489" s="71"/>
      <c r="I489" s="71"/>
    </row>
    <row r="490" spans="1:9">
      <c r="A490" s="71"/>
      <c r="B490" s="71"/>
      <c r="C490" s="103"/>
      <c r="D490" s="103"/>
      <c r="E490" s="71"/>
      <c r="F490" s="71"/>
      <c r="G490" s="71"/>
      <c r="H490" s="71"/>
      <c r="I490" s="71"/>
    </row>
    <row r="491" spans="1:9">
      <c r="A491" s="71"/>
      <c r="B491" s="71"/>
      <c r="C491" s="103"/>
      <c r="D491" s="103"/>
      <c r="E491" s="71"/>
      <c r="F491" s="71"/>
      <c r="G491" s="71"/>
      <c r="H491" s="71"/>
      <c r="I491" s="71"/>
    </row>
    <row r="492" spans="1:9">
      <c r="A492" s="71"/>
      <c r="B492" s="71"/>
      <c r="C492" s="103"/>
      <c r="D492" s="103"/>
      <c r="E492" s="71"/>
      <c r="F492" s="71"/>
      <c r="G492" s="71"/>
      <c r="H492" s="71"/>
      <c r="I492" s="71"/>
    </row>
    <row r="493" spans="1:9">
      <c r="A493" s="71"/>
      <c r="B493" s="71"/>
      <c r="C493" s="103"/>
      <c r="D493" s="103"/>
      <c r="E493" s="71"/>
      <c r="F493" s="71"/>
      <c r="G493" s="71"/>
      <c r="H493" s="71"/>
      <c r="I493" s="71"/>
    </row>
    <row r="494" spans="1:9">
      <c r="A494" s="71"/>
      <c r="B494" s="71"/>
      <c r="C494" s="103"/>
      <c r="D494" s="103"/>
      <c r="E494" s="71"/>
      <c r="F494" s="71"/>
      <c r="G494" s="71"/>
      <c r="H494" s="71"/>
      <c r="I494" s="71"/>
    </row>
    <row r="495" spans="1:9">
      <c r="A495" s="71"/>
      <c r="B495" s="71"/>
      <c r="C495" s="103"/>
      <c r="D495" s="103"/>
      <c r="E495" s="71"/>
      <c r="F495" s="71"/>
      <c r="G495" s="71"/>
      <c r="H495" s="71"/>
      <c r="I495" s="71"/>
    </row>
    <row r="496" spans="1:9">
      <c r="A496" s="71"/>
      <c r="B496" s="71"/>
      <c r="C496" s="103"/>
      <c r="D496" s="103"/>
      <c r="E496" s="71"/>
      <c r="F496" s="71"/>
      <c r="G496" s="71"/>
      <c r="H496" s="71"/>
      <c r="I496" s="71"/>
    </row>
    <row r="497" spans="1:9">
      <c r="A497" s="71"/>
      <c r="B497" s="71"/>
      <c r="C497" s="103"/>
      <c r="D497" s="103"/>
      <c r="E497" s="71"/>
      <c r="F497" s="71"/>
      <c r="G497" s="71"/>
      <c r="H497" s="71"/>
      <c r="I497" s="71"/>
    </row>
    <row r="498" spans="1:9">
      <c r="A498" s="71"/>
      <c r="B498" s="71"/>
      <c r="C498" s="103"/>
      <c r="D498" s="103"/>
      <c r="E498" s="71"/>
      <c r="F498" s="71"/>
      <c r="G498" s="71"/>
      <c r="H498" s="71"/>
      <c r="I498" s="71"/>
    </row>
    <row r="499" spans="1:9">
      <c r="A499" s="71"/>
      <c r="B499" s="71"/>
      <c r="C499" s="103"/>
      <c r="D499" s="103"/>
      <c r="E499" s="71"/>
      <c r="F499" s="71"/>
      <c r="G499" s="71"/>
      <c r="H499" s="71"/>
      <c r="I499" s="71"/>
    </row>
    <row r="500" spans="1:9">
      <c r="A500" s="71"/>
      <c r="B500" s="71"/>
      <c r="C500" s="103"/>
      <c r="D500" s="103"/>
      <c r="E500" s="71"/>
      <c r="F500" s="71"/>
      <c r="G500" s="71"/>
      <c r="H500" s="71"/>
      <c r="I500" s="71"/>
    </row>
    <row r="501" spans="1:9">
      <c r="A501" s="71"/>
      <c r="B501" s="71"/>
      <c r="C501" s="103"/>
      <c r="D501" s="103"/>
      <c r="E501" s="71"/>
      <c r="F501" s="71"/>
      <c r="G501" s="71"/>
      <c r="H501" s="71"/>
      <c r="I501" s="71"/>
    </row>
    <row r="502" spans="1:9">
      <c r="A502" s="71"/>
      <c r="B502" s="71"/>
      <c r="C502" s="103"/>
      <c r="D502" s="103"/>
      <c r="E502" s="71"/>
      <c r="F502" s="71"/>
      <c r="G502" s="71"/>
      <c r="H502" s="71"/>
      <c r="I502" s="71"/>
    </row>
    <row r="503" spans="1:9">
      <c r="A503" s="71"/>
      <c r="B503" s="71"/>
      <c r="C503" s="103"/>
      <c r="D503" s="103"/>
      <c r="E503" s="71"/>
      <c r="F503" s="71"/>
      <c r="G503" s="71"/>
      <c r="H503" s="71"/>
      <c r="I503" s="71"/>
    </row>
    <row r="504" spans="1:9">
      <c r="A504" s="71"/>
      <c r="B504" s="71"/>
      <c r="C504" s="103"/>
      <c r="D504" s="103"/>
      <c r="E504" s="71"/>
      <c r="F504" s="71"/>
      <c r="G504" s="71"/>
      <c r="H504" s="71"/>
      <c r="I504" s="71"/>
    </row>
    <row r="505" spans="1:9">
      <c r="A505" s="71"/>
      <c r="B505" s="71"/>
      <c r="C505" s="103"/>
      <c r="D505" s="103"/>
      <c r="E505" s="71"/>
      <c r="F505" s="71"/>
      <c r="G505" s="71"/>
      <c r="H505" s="71"/>
      <c r="I505" s="71"/>
    </row>
    <row r="506" spans="1:9">
      <c r="A506" s="71"/>
      <c r="B506" s="71"/>
      <c r="C506" s="103"/>
      <c r="D506" s="103"/>
      <c r="E506" s="71"/>
      <c r="F506" s="71"/>
      <c r="G506" s="71"/>
      <c r="H506" s="71"/>
      <c r="I506" s="71"/>
    </row>
    <row r="507" spans="1:9">
      <c r="A507" s="71"/>
      <c r="B507" s="71"/>
      <c r="C507" s="103"/>
      <c r="D507" s="103"/>
      <c r="E507" s="71"/>
      <c r="F507" s="71"/>
      <c r="G507" s="71"/>
      <c r="H507" s="71"/>
      <c r="I507" s="71"/>
    </row>
    <row r="508" spans="1:9">
      <c r="A508" s="71"/>
      <c r="B508" s="71"/>
      <c r="C508" s="103"/>
      <c r="D508" s="103"/>
      <c r="E508" s="71"/>
      <c r="F508" s="71"/>
      <c r="G508" s="71"/>
      <c r="H508" s="71"/>
      <c r="I508" s="71"/>
    </row>
    <row r="509" spans="1:9">
      <c r="A509" s="71"/>
      <c r="B509" s="71"/>
      <c r="C509" s="103"/>
      <c r="D509" s="103"/>
      <c r="E509" s="71"/>
      <c r="F509" s="71"/>
      <c r="G509" s="71"/>
      <c r="H509" s="71"/>
      <c r="I509" s="71"/>
    </row>
    <row r="510" spans="1:9">
      <c r="A510" s="71"/>
      <c r="B510" s="71"/>
      <c r="C510" s="103"/>
      <c r="D510" s="103"/>
      <c r="E510" s="71"/>
      <c r="F510" s="71"/>
      <c r="G510" s="71"/>
      <c r="H510" s="71"/>
      <c r="I510" s="71"/>
    </row>
    <row r="511" spans="1:9">
      <c r="A511" s="71"/>
      <c r="B511" s="71"/>
      <c r="C511" s="103"/>
      <c r="D511" s="103"/>
      <c r="E511" s="71"/>
      <c r="F511" s="71"/>
      <c r="G511" s="71"/>
      <c r="H511" s="71"/>
      <c r="I511" s="71"/>
    </row>
    <row r="512" spans="1:9">
      <c r="A512" s="71"/>
      <c r="B512" s="71"/>
      <c r="C512" s="103"/>
      <c r="D512" s="103"/>
      <c r="E512" s="71"/>
      <c r="F512" s="71"/>
      <c r="G512" s="71"/>
      <c r="H512" s="71"/>
      <c r="I512" s="71"/>
    </row>
    <row r="513" spans="1:9">
      <c r="A513" s="71"/>
      <c r="B513" s="71"/>
      <c r="C513" s="103"/>
      <c r="D513" s="103"/>
      <c r="E513" s="71"/>
      <c r="F513" s="71"/>
      <c r="G513" s="71"/>
      <c r="H513" s="71"/>
      <c r="I513" s="71"/>
    </row>
    <row r="514" spans="1:9">
      <c r="A514" s="71"/>
      <c r="B514" s="71"/>
      <c r="C514" s="103"/>
      <c r="D514" s="103"/>
      <c r="E514" s="71"/>
      <c r="F514" s="71"/>
      <c r="G514" s="71"/>
      <c r="H514" s="71"/>
      <c r="I514" s="71"/>
    </row>
    <row r="515" spans="1:9">
      <c r="A515" s="71"/>
      <c r="B515" s="71"/>
      <c r="C515" s="103"/>
      <c r="D515" s="103"/>
      <c r="E515" s="71"/>
      <c r="F515" s="71"/>
      <c r="G515" s="71"/>
      <c r="H515" s="71"/>
      <c r="I515" s="71"/>
    </row>
    <row r="516" spans="1:9">
      <c r="A516" s="71"/>
      <c r="B516" s="71"/>
      <c r="C516" s="103"/>
      <c r="D516" s="103"/>
      <c r="E516" s="71"/>
      <c r="F516" s="71"/>
      <c r="G516" s="71"/>
      <c r="H516" s="71"/>
      <c r="I516" s="71"/>
    </row>
    <row r="517" spans="1:9">
      <c r="A517" s="71"/>
      <c r="B517" s="71"/>
      <c r="C517" s="103"/>
      <c r="D517" s="103"/>
      <c r="E517" s="71"/>
      <c r="F517" s="71"/>
      <c r="G517" s="71"/>
      <c r="H517" s="71"/>
      <c r="I517" s="71"/>
    </row>
    <row r="518" spans="1:9">
      <c r="A518" s="71"/>
      <c r="B518" s="71"/>
      <c r="C518" s="103"/>
      <c r="D518" s="103"/>
      <c r="E518" s="71"/>
      <c r="F518" s="71"/>
      <c r="G518" s="71"/>
      <c r="H518" s="71"/>
      <c r="I518" s="71"/>
    </row>
    <row r="519" spans="1:9">
      <c r="A519" s="71"/>
      <c r="B519" s="71"/>
      <c r="C519" s="103"/>
      <c r="D519" s="103"/>
      <c r="E519" s="71"/>
      <c r="F519" s="71"/>
      <c r="G519" s="71"/>
      <c r="H519" s="71"/>
      <c r="I519" s="71"/>
    </row>
    <row r="520" spans="1:9">
      <c r="A520" s="71"/>
      <c r="B520" s="71"/>
      <c r="C520" s="103"/>
      <c r="D520" s="103"/>
      <c r="E520" s="71"/>
      <c r="F520" s="71"/>
      <c r="G520" s="71"/>
      <c r="H520" s="71"/>
      <c r="I520" s="71"/>
    </row>
    <row r="521" spans="1:9">
      <c r="A521" s="71"/>
      <c r="B521" s="71"/>
      <c r="C521" s="103"/>
      <c r="D521" s="103"/>
      <c r="E521" s="71"/>
      <c r="F521" s="71"/>
      <c r="G521" s="71"/>
      <c r="H521" s="71"/>
      <c r="I521" s="71"/>
    </row>
    <row r="522" spans="1:9">
      <c r="A522" s="71"/>
      <c r="B522" s="71"/>
      <c r="C522" s="103"/>
      <c r="D522" s="103"/>
      <c r="E522" s="71"/>
      <c r="F522" s="71"/>
      <c r="G522" s="71"/>
      <c r="H522" s="71"/>
      <c r="I522" s="71"/>
    </row>
    <row r="523" spans="1:9">
      <c r="A523" s="71"/>
      <c r="B523" s="71"/>
      <c r="C523" s="103"/>
      <c r="D523" s="103"/>
      <c r="E523" s="71"/>
      <c r="F523" s="71"/>
      <c r="G523" s="71"/>
      <c r="H523" s="71"/>
      <c r="I523" s="71"/>
    </row>
    <row r="524" spans="1:9">
      <c r="A524" s="71"/>
      <c r="B524" s="71"/>
      <c r="C524" s="103"/>
      <c r="D524" s="103"/>
      <c r="E524" s="71"/>
      <c r="F524" s="71"/>
      <c r="G524" s="71"/>
      <c r="H524" s="71"/>
      <c r="I524" s="71"/>
    </row>
    <row r="525" spans="1:9">
      <c r="A525" s="71"/>
      <c r="B525" s="71"/>
      <c r="C525" s="103"/>
      <c r="D525" s="103"/>
      <c r="E525" s="71"/>
      <c r="F525" s="71"/>
      <c r="G525" s="71"/>
      <c r="H525" s="71"/>
      <c r="I525" s="71"/>
    </row>
    <row r="526" spans="1:9">
      <c r="A526" s="71"/>
      <c r="B526" s="71"/>
      <c r="C526" s="103"/>
      <c r="D526" s="103"/>
      <c r="E526" s="71"/>
      <c r="F526" s="71"/>
      <c r="G526" s="71"/>
      <c r="H526" s="71"/>
      <c r="I526" s="71"/>
    </row>
    <row r="527" spans="1:9">
      <c r="A527" s="71"/>
      <c r="B527" s="71"/>
      <c r="C527" s="103"/>
      <c r="D527" s="103"/>
      <c r="E527" s="71"/>
      <c r="F527" s="71"/>
      <c r="G527" s="71"/>
      <c r="H527" s="71"/>
      <c r="I527" s="71"/>
    </row>
    <row r="528" spans="1:9">
      <c r="A528" s="71"/>
      <c r="B528" s="71"/>
      <c r="C528" s="103"/>
      <c r="D528" s="103"/>
      <c r="E528" s="71"/>
      <c r="F528" s="71"/>
      <c r="G528" s="71"/>
      <c r="H528" s="71"/>
      <c r="I528" s="71"/>
    </row>
    <row r="529" spans="1:9">
      <c r="A529" s="71"/>
      <c r="B529" s="71"/>
      <c r="C529" s="103"/>
      <c r="D529" s="103"/>
      <c r="E529" s="71"/>
      <c r="F529" s="71"/>
      <c r="G529" s="71"/>
      <c r="H529" s="71"/>
      <c r="I529" s="71"/>
    </row>
    <row r="530" spans="1:9">
      <c r="A530" s="71"/>
      <c r="B530" s="71"/>
      <c r="C530" s="103"/>
      <c r="D530" s="103"/>
      <c r="E530" s="71"/>
      <c r="F530" s="71"/>
      <c r="G530" s="71"/>
      <c r="H530" s="71"/>
      <c r="I530" s="71"/>
    </row>
    <row r="531" spans="1:9">
      <c r="A531" s="71"/>
      <c r="B531" s="71"/>
      <c r="C531" s="103"/>
      <c r="D531" s="103"/>
      <c r="E531" s="71"/>
      <c r="F531" s="71"/>
      <c r="G531" s="71"/>
      <c r="H531" s="71"/>
      <c r="I531" s="71"/>
    </row>
    <row r="532" spans="1:9">
      <c r="A532" s="71"/>
      <c r="B532" s="71"/>
      <c r="C532" s="103"/>
      <c r="D532" s="103"/>
      <c r="E532" s="71"/>
      <c r="F532" s="71"/>
      <c r="G532" s="71"/>
      <c r="H532" s="71"/>
      <c r="I532" s="71"/>
    </row>
    <row r="533" spans="1:9">
      <c r="A533" s="71"/>
      <c r="B533" s="71"/>
      <c r="C533" s="103"/>
      <c r="D533" s="103"/>
      <c r="E533" s="71"/>
      <c r="F533" s="71"/>
      <c r="G533" s="71"/>
      <c r="H533" s="71"/>
      <c r="I533" s="71"/>
    </row>
    <row r="534" spans="1:9">
      <c r="A534" s="71"/>
      <c r="B534" s="71"/>
      <c r="C534" s="103"/>
      <c r="D534" s="103"/>
      <c r="E534" s="71"/>
      <c r="F534" s="71"/>
      <c r="G534" s="71"/>
      <c r="H534" s="71"/>
      <c r="I534" s="71"/>
    </row>
    <row r="535" spans="1:9">
      <c r="A535" s="71"/>
      <c r="B535" s="71"/>
      <c r="C535" s="103"/>
      <c r="D535" s="103"/>
      <c r="E535" s="71"/>
      <c r="F535" s="71"/>
      <c r="G535" s="71"/>
      <c r="H535" s="71"/>
      <c r="I535" s="71"/>
    </row>
    <row r="536" spans="1:9">
      <c r="A536" s="71"/>
      <c r="B536" s="71"/>
      <c r="C536" s="103"/>
      <c r="D536" s="103"/>
      <c r="E536" s="71"/>
      <c r="F536" s="71"/>
      <c r="G536" s="71"/>
      <c r="H536" s="71"/>
      <c r="I536" s="71"/>
    </row>
    <row r="537" spans="1:9">
      <c r="A537" s="71"/>
      <c r="B537" s="71"/>
      <c r="C537" s="103"/>
      <c r="D537" s="103"/>
      <c r="E537" s="71"/>
      <c r="F537" s="71"/>
      <c r="G537" s="71"/>
      <c r="H537" s="71"/>
      <c r="I537" s="71"/>
    </row>
    <row r="538" spans="1:9">
      <c r="A538" s="71"/>
      <c r="B538" s="71"/>
      <c r="C538" s="103"/>
      <c r="D538" s="103"/>
      <c r="E538" s="71"/>
      <c r="F538" s="71"/>
      <c r="G538" s="71"/>
      <c r="H538" s="71"/>
      <c r="I538" s="71"/>
    </row>
    <row r="539" spans="1:9">
      <c r="A539" s="71"/>
      <c r="B539" s="71"/>
      <c r="C539" s="103"/>
      <c r="D539" s="103"/>
      <c r="E539" s="71"/>
      <c r="F539" s="71"/>
      <c r="G539" s="71"/>
      <c r="H539" s="71"/>
      <c r="I539" s="71"/>
    </row>
    <row r="540" spans="1:9">
      <c r="A540" s="71"/>
      <c r="B540" s="71"/>
      <c r="C540" s="103"/>
      <c r="D540" s="103"/>
      <c r="E540" s="71"/>
      <c r="F540" s="71"/>
      <c r="G540" s="71"/>
      <c r="H540" s="71"/>
      <c r="I540" s="71"/>
    </row>
    <row r="541" spans="1:9">
      <c r="A541" s="71"/>
      <c r="B541" s="71"/>
      <c r="C541" s="103"/>
      <c r="D541" s="103"/>
      <c r="E541" s="71"/>
      <c r="F541" s="71"/>
      <c r="G541" s="71"/>
      <c r="H541" s="71"/>
      <c r="I541" s="71"/>
    </row>
    <row r="542" spans="1:9">
      <c r="A542" s="71"/>
      <c r="B542" s="71"/>
      <c r="C542" s="103"/>
      <c r="D542" s="103"/>
      <c r="E542" s="71"/>
      <c r="F542" s="71"/>
      <c r="G542" s="71"/>
      <c r="H542" s="71"/>
      <c r="I542" s="71"/>
    </row>
    <row r="543" spans="1:9">
      <c r="A543" s="71"/>
      <c r="B543" s="71"/>
      <c r="C543" s="103"/>
      <c r="D543" s="103"/>
      <c r="E543" s="71"/>
      <c r="F543" s="71"/>
      <c r="G543" s="71"/>
      <c r="H543" s="71"/>
      <c r="I543" s="71"/>
    </row>
    <row r="544" spans="1:9">
      <c r="A544" s="71"/>
      <c r="B544" s="71"/>
      <c r="C544" s="103"/>
      <c r="D544" s="103"/>
      <c r="E544" s="71"/>
      <c r="F544" s="71"/>
      <c r="G544" s="71"/>
      <c r="H544" s="71"/>
      <c r="I544" s="71"/>
    </row>
    <row r="545" spans="1:9">
      <c r="A545" s="71"/>
      <c r="B545" s="71"/>
      <c r="C545" s="103"/>
      <c r="D545" s="103"/>
      <c r="E545" s="71"/>
      <c r="F545" s="71"/>
      <c r="G545" s="71"/>
      <c r="H545" s="71"/>
      <c r="I545" s="71"/>
    </row>
    <row r="546" spans="1:9">
      <c r="A546" s="71"/>
      <c r="B546" s="71"/>
      <c r="C546" s="103"/>
      <c r="D546" s="103"/>
      <c r="E546" s="71"/>
      <c r="F546" s="71"/>
      <c r="G546" s="71"/>
      <c r="H546" s="71"/>
      <c r="I546" s="71"/>
    </row>
    <row r="547" spans="1:9">
      <c r="A547" s="71"/>
      <c r="B547" s="71"/>
      <c r="C547" s="103"/>
      <c r="D547" s="103"/>
      <c r="E547" s="71"/>
      <c r="F547" s="71"/>
      <c r="G547" s="71"/>
      <c r="H547" s="71"/>
      <c r="I547" s="71"/>
    </row>
    <row r="548" spans="1:9">
      <c r="A548" s="71"/>
      <c r="B548" s="71"/>
      <c r="C548" s="103"/>
      <c r="D548" s="103"/>
      <c r="E548" s="71"/>
      <c r="F548" s="71"/>
      <c r="G548" s="71"/>
      <c r="H548" s="71"/>
      <c r="I548" s="71"/>
    </row>
    <row r="549" spans="1:9">
      <c r="A549" s="71"/>
      <c r="B549" s="71"/>
      <c r="C549" s="103"/>
      <c r="D549" s="103"/>
      <c r="E549" s="71"/>
      <c r="F549" s="71"/>
      <c r="G549" s="71"/>
      <c r="H549" s="71"/>
      <c r="I549" s="71"/>
    </row>
    <row r="550" spans="1:9">
      <c r="A550" s="71"/>
      <c r="B550" s="71"/>
      <c r="C550" s="103"/>
      <c r="D550" s="103"/>
      <c r="E550" s="71"/>
      <c r="F550" s="71"/>
      <c r="G550" s="71"/>
      <c r="H550" s="71"/>
      <c r="I550" s="71"/>
    </row>
    <row r="551" spans="1:9">
      <c r="A551" s="71"/>
      <c r="B551" s="71"/>
      <c r="C551" s="103"/>
      <c r="D551" s="103"/>
      <c r="E551" s="71"/>
      <c r="F551" s="71"/>
      <c r="G551" s="71"/>
      <c r="H551" s="71"/>
      <c r="I551" s="71"/>
    </row>
    <row r="552" spans="1:9">
      <c r="A552" s="71"/>
      <c r="B552" s="71"/>
      <c r="C552" s="103"/>
      <c r="D552" s="103"/>
      <c r="E552" s="71"/>
      <c r="F552" s="71"/>
      <c r="G552" s="71"/>
      <c r="H552" s="71"/>
      <c r="I552" s="71"/>
    </row>
    <row r="553" spans="1:9">
      <c r="A553" s="71"/>
      <c r="B553" s="71"/>
      <c r="C553" s="103"/>
      <c r="D553" s="103"/>
      <c r="E553" s="71"/>
      <c r="F553" s="71"/>
      <c r="G553" s="71"/>
      <c r="H553" s="71"/>
      <c r="I553" s="71"/>
    </row>
    <row r="554" spans="1:9">
      <c r="A554" s="71"/>
      <c r="B554" s="71"/>
      <c r="C554" s="103"/>
      <c r="D554" s="103"/>
      <c r="E554" s="71"/>
      <c r="F554" s="71"/>
      <c r="G554" s="71"/>
      <c r="H554" s="71"/>
      <c r="I554" s="71"/>
    </row>
    <row r="555" spans="1:9">
      <c r="A555" s="71"/>
      <c r="B555" s="71"/>
      <c r="C555" s="103"/>
      <c r="D555" s="103"/>
      <c r="E555" s="71"/>
      <c r="F555" s="71"/>
      <c r="G555" s="71"/>
      <c r="H555" s="71"/>
      <c r="I555" s="71"/>
    </row>
    <row r="556" spans="1:9">
      <c r="A556" s="71"/>
      <c r="B556" s="71"/>
      <c r="C556" s="103"/>
      <c r="D556" s="103"/>
      <c r="E556" s="71"/>
      <c r="F556" s="71"/>
      <c r="G556" s="71"/>
      <c r="H556" s="71"/>
      <c r="I556" s="71"/>
    </row>
    <row r="557" spans="1:9">
      <c r="A557" s="71"/>
      <c r="B557" s="71"/>
      <c r="C557" s="103"/>
      <c r="D557" s="103"/>
      <c r="E557" s="71"/>
      <c r="F557" s="71"/>
      <c r="G557" s="71"/>
      <c r="H557" s="71"/>
      <c r="I557" s="71"/>
    </row>
    <row r="558" spans="1:9">
      <c r="A558" s="71"/>
      <c r="B558" s="71"/>
      <c r="C558" s="103"/>
      <c r="D558" s="103"/>
      <c r="E558" s="71"/>
      <c r="F558" s="71"/>
      <c r="G558" s="71"/>
      <c r="H558" s="71"/>
      <c r="I558" s="71"/>
    </row>
    <row r="559" spans="1:9">
      <c r="A559" s="71"/>
      <c r="B559" s="71"/>
      <c r="C559" s="103"/>
      <c r="D559" s="103"/>
      <c r="E559" s="71"/>
      <c r="F559" s="71"/>
      <c r="G559" s="71"/>
      <c r="H559" s="71"/>
      <c r="I559" s="71"/>
    </row>
    <row r="560" spans="1:9">
      <c r="A560" s="71"/>
      <c r="B560" s="71"/>
      <c r="C560" s="103"/>
      <c r="D560" s="103"/>
      <c r="E560" s="71"/>
      <c r="F560" s="71"/>
      <c r="G560" s="71"/>
      <c r="H560" s="71"/>
      <c r="I560" s="71"/>
    </row>
    <row r="561" spans="1:9">
      <c r="A561" s="71"/>
      <c r="B561" s="71"/>
      <c r="C561" s="103"/>
      <c r="D561" s="103"/>
      <c r="E561" s="71"/>
      <c r="F561" s="71"/>
      <c r="G561" s="71"/>
      <c r="H561" s="71"/>
      <c r="I561" s="71"/>
    </row>
    <row r="562" spans="1:9">
      <c r="A562" s="71"/>
      <c r="B562" s="71"/>
      <c r="C562" s="103"/>
      <c r="D562" s="103"/>
      <c r="E562" s="71"/>
      <c r="F562" s="71"/>
      <c r="G562" s="71"/>
      <c r="H562" s="71"/>
      <c r="I562" s="71"/>
    </row>
    <row r="563" spans="1:9">
      <c r="A563" s="71"/>
      <c r="B563" s="71"/>
      <c r="C563" s="103"/>
      <c r="D563" s="103"/>
      <c r="E563" s="71"/>
      <c r="F563" s="71"/>
      <c r="G563" s="71"/>
      <c r="H563" s="71"/>
      <c r="I563" s="71"/>
    </row>
    <row r="564" spans="1:9">
      <c r="A564" s="71"/>
      <c r="B564" s="71"/>
      <c r="C564" s="103"/>
      <c r="D564" s="103"/>
      <c r="E564" s="71"/>
      <c r="F564" s="71"/>
      <c r="G564" s="71"/>
      <c r="H564" s="71"/>
      <c r="I564" s="71"/>
    </row>
    <row r="565" spans="1:9">
      <c r="A565" s="71"/>
      <c r="B565" s="71"/>
      <c r="C565" s="103"/>
      <c r="D565" s="103"/>
      <c r="E565" s="71"/>
      <c r="F565" s="71"/>
      <c r="G565" s="71"/>
      <c r="H565" s="71"/>
      <c r="I565" s="71"/>
    </row>
    <row r="566" spans="1:9">
      <c r="A566" s="71"/>
      <c r="B566" s="71"/>
      <c r="C566" s="103"/>
      <c r="D566" s="103"/>
      <c r="E566" s="71"/>
      <c r="F566" s="71"/>
      <c r="G566" s="71"/>
      <c r="H566" s="71"/>
      <c r="I566" s="71"/>
    </row>
    <row r="567" spans="1:9">
      <c r="A567" s="71"/>
      <c r="B567" s="71"/>
      <c r="C567" s="103"/>
      <c r="D567" s="103"/>
      <c r="E567" s="71"/>
      <c r="F567" s="71"/>
      <c r="G567" s="71"/>
      <c r="H567" s="71"/>
      <c r="I567" s="71"/>
    </row>
    <row r="568" spans="1:9">
      <c r="A568" s="71"/>
      <c r="B568" s="71"/>
      <c r="C568" s="103"/>
      <c r="D568" s="103"/>
      <c r="E568" s="71"/>
      <c r="F568" s="71"/>
      <c r="G568" s="71"/>
      <c r="H568" s="71"/>
      <c r="I568" s="71"/>
    </row>
    <row r="569" spans="1:9">
      <c r="A569" s="71"/>
      <c r="B569" s="71"/>
      <c r="C569" s="103"/>
      <c r="D569" s="103"/>
      <c r="E569" s="71"/>
      <c r="F569" s="71"/>
      <c r="G569" s="71"/>
      <c r="H569" s="71"/>
      <c r="I569" s="71"/>
    </row>
    <row r="570" spans="1:9">
      <c r="A570" s="71"/>
      <c r="B570" s="71"/>
      <c r="C570" s="103"/>
      <c r="D570" s="103"/>
      <c r="E570" s="71"/>
      <c r="F570" s="71"/>
      <c r="G570" s="71"/>
      <c r="H570" s="71"/>
      <c r="I570" s="71"/>
    </row>
    <row r="571" spans="1:9">
      <c r="A571" s="71"/>
      <c r="B571" s="71"/>
      <c r="C571" s="103"/>
      <c r="D571" s="103"/>
      <c r="E571" s="71"/>
      <c r="F571" s="71"/>
      <c r="G571" s="71"/>
      <c r="H571" s="71"/>
      <c r="I571" s="71"/>
    </row>
    <row r="572" spans="1:9">
      <c r="A572" s="71"/>
      <c r="B572" s="71"/>
      <c r="C572" s="103"/>
      <c r="D572" s="103"/>
      <c r="E572" s="71"/>
      <c r="F572" s="71"/>
      <c r="G572" s="71"/>
      <c r="H572" s="71"/>
      <c r="I572" s="71"/>
    </row>
    <row r="573" spans="1:9">
      <c r="A573" s="71"/>
      <c r="B573" s="71"/>
      <c r="C573" s="103"/>
      <c r="D573" s="103"/>
      <c r="E573" s="71"/>
      <c r="F573" s="71"/>
      <c r="G573" s="71"/>
      <c r="H573" s="71"/>
      <c r="I573" s="71"/>
    </row>
    <row r="574" spans="1:9">
      <c r="A574" s="71"/>
      <c r="B574" s="71"/>
      <c r="C574" s="103"/>
      <c r="D574" s="103"/>
      <c r="E574" s="71"/>
      <c r="F574" s="71"/>
      <c r="G574" s="71"/>
      <c r="H574" s="71"/>
      <c r="I574" s="71"/>
    </row>
    <row r="575" spans="1:9">
      <c r="A575" s="71"/>
      <c r="B575" s="71"/>
      <c r="C575" s="103"/>
      <c r="D575" s="103"/>
      <c r="E575" s="71"/>
      <c r="F575" s="71"/>
      <c r="G575" s="71"/>
      <c r="H575" s="71"/>
      <c r="I575" s="71"/>
    </row>
    <row r="576" spans="1:9">
      <c r="A576" s="71"/>
      <c r="B576" s="71"/>
      <c r="C576" s="103"/>
      <c r="D576" s="103"/>
      <c r="E576" s="71"/>
      <c r="F576" s="71"/>
      <c r="G576" s="71"/>
      <c r="H576" s="71"/>
      <c r="I576" s="71"/>
    </row>
    <row r="577" spans="1:9">
      <c r="A577" s="71"/>
      <c r="B577" s="71"/>
      <c r="C577" s="103"/>
      <c r="D577" s="103"/>
      <c r="E577" s="71"/>
      <c r="F577" s="71"/>
      <c r="G577" s="71"/>
      <c r="H577" s="71"/>
      <c r="I577" s="71"/>
    </row>
    <row r="578" spans="1:9">
      <c r="A578" s="71"/>
      <c r="B578" s="71"/>
      <c r="C578" s="103"/>
      <c r="D578" s="103"/>
      <c r="E578" s="71"/>
      <c r="F578" s="71"/>
      <c r="G578" s="71"/>
      <c r="H578" s="71"/>
      <c r="I578" s="71"/>
    </row>
    <row r="579" spans="1:9">
      <c r="A579" s="71"/>
      <c r="B579" s="71"/>
      <c r="C579" s="103"/>
      <c r="D579" s="103"/>
      <c r="E579" s="71"/>
      <c r="F579" s="71"/>
      <c r="G579" s="71"/>
      <c r="H579" s="71"/>
      <c r="I579" s="71"/>
    </row>
    <row r="580" spans="1:9">
      <c r="A580" s="71"/>
      <c r="B580" s="71"/>
      <c r="C580" s="103"/>
      <c r="D580" s="103"/>
      <c r="E580" s="71"/>
      <c r="F580" s="71"/>
      <c r="G580" s="71"/>
      <c r="H580" s="71"/>
      <c r="I580" s="71"/>
    </row>
    <row r="581" spans="1:9">
      <c r="A581" s="71"/>
      <c r="B581" s="71"/>
      <c r="C581" s="103"/>
      <c r="D581" s="103"/>
      <c r="E581" s="71"/>
      <c r="F581" s="71"/>
      <c r="G581" s="71"/>
      <c r="H581" s="71"/>
      <c r="I581" s="71"/>
    </row>
    <row r="582" spans="1:9">
      <c r="A582" s="71"/>
      <c r="B582" s="71"/>
      <c r="C582" s="103"/>
      <c r="D582" s="103"/>
      <c r="E582" s="71"/>
      <c r="F582" s="71"/>
      <c r="G582" s="71"/>
      <c r="H582" s="71"/>
      <c r="I582" s="71"/>
    </row>
    <row r="583" spans="1:9">
      <c r="A583" s="71"/>
      <c r="B583" s="71"/>
      <c r="C583" s="103"/>
      <c r="D583" s="103"/>
      <c r="E583" s="71"/>
      <c r="F583" s="71"/>
      <c r="G583" s="71"/>
      <c r="H583" s="71"/>
      <c r="I583" s="71"/>
    </row>
    <row r="584" spans="1:9">
      <c r="A584" s="71"/>
      <c r="B584" s="71"/>
      <c r="C584" s="103"/>
      <c r="D584" s="103"/>
      <c r="E584" s="71"/>
      <c r="F584" s="71"/>
      <c r="G584" s="71"/>
      <c r="H584" s="71"/>
      <c r="I584" s="71"/>
    </row>
    <row r="585" spans="1:9">
      <c r="A585" s="71"/>
      <c r="B585" s="71"/>
      <c r="C585" s="103"/>
      <c r="D585" s="103"/>
      <c r="E585" s="71"/>
      <c r="F585" s="71"/>
      <c r="G585" s="71"/>
      <c r="H585" s="71"/>
      <c r="I585" s="71"/>
    </row>
    <row r="586" spans="1:9">
      <c r="A586" s="71"/>
      <c r="B586" s="71"/>
      <c r="C586" s="103"/>
      <c r="D586" s="103"/>
      <c r="E586" s="71"/>
      <c r="F586" s="71"/>
      <c r="G586" s="71"/>
      <c r="H586" s="71"/>
      <c r="I586" s="71"/>
    </row>
    <row r="587" spans="1:9">
      <c r="A587" s="71"/>
      <c r="B587" s="71"/>
      <c r="C587" s="103"/>
      <c r="D587" s="103"/>
      <c r="E587" s="71"/>
      <c r="F587" s="71"/>
      <c r="G587" s="71"/>
      <c r="H587" s="71"/>
      <c r="I587" s="71"/>
    </row>
    <row r="588" spans="1:9">
      <c r="A588" s="71"/>
      <c r="B588" s="71"/>
      <c r="C588" s="103"/>
      <c r="D588" s="103"/>
      <c r="E588" s="71"/>
      <c r="F588" s="71"/>
      <c r="G588" s="71"/>
      <c r="H588" s="71"/>
      <c r="I588" s="71"/>
    </row>
    <row r="589" spans="1:9">
      <c r="A589" s="71"/>
      <c r="B589" s="71"/>
      <c r="C589" s="103"/>
      <c r="D589" s="103"/>
      <c r="E589" s="71"/>
      <c r="F589" s="71"/>
      <c r="G589" s="71"/>
      <c r="H589" s="71"/>
      <c r="I589" s="71"/>
    </row>
    <row r="590" spans="1:9">
      <c r="A590" s="71"/>
      <c r="B590" s="71"/>
      <c r="C590" s="103"/>
      <c r="D590" s="103"/>
      <c r="E590" s="71"/>
      <c r="F590" s="71"/>
      <c r="G590" s="71"/>
      <c r="H590" s="71"/>
      <c r="I590" s="71"/>
    </row>
    <row r="591" spans="1:9">
      <c r="A591" s="71"/>
      <c r="B591" s="71"/>
      <c r="C591" s="103"/>
      <c r="D591" s="103"/>
      <c r="E591" s="71"/>
      <c r="F591" s="71"/>
      <c r="G591" s="71"/>
      <c r="H591" s="71"/>
      <c r="I591" s="71"/>
    </row>
    <row r="592" spans="1:9">
      <c r="A592" s="71"/>
      <c r="B592" s="71"/>
      <c r="C592" s="103"/>
      <c r="D592" s="103"/>
      <c r="E592" s="71"/>
      <c r="F592" s="71"/>
      <c r="G592" s="71"/>
      <c r="H592" s="71"/>
      <c r="I592" s="71"/>
    </row>
    <row r="593" spans="1:9">
      <c r="A593" s="71"/>
      <c r="B593" s="71"/>
      <c r="C593" s="103"/>
      <c r="D593" s="103"/>
      <c r="E593" s="71"/>
      <c r="F593" s="71"/>
      <c r="G593" s="71"/>
      <c r="H593" s="71"/>
      <c r="I593" s="71"/>
    </row>
    <row r="594" spans="1:9">
      <c r="A594" s="71"/>
      <c r="B594" s="71"/>
      <c r="C594" s="103"/>
      <c r="D594" s="103"/>
      <c r="E594" s="71"/>
      <c r="F594" s="71"/>
      <c r="G594" s="71"/>
      <c r="H594" s="71"/>
      <c r="I594" s="71"/>
    </row>
    <row r="595" spans="1:9">
      <c r="A595" s="71"/>
      <c r="B595" s="71"/>
      <c r="C595" s="103"/>
      <c r="D595" s="103"/>
      <c r="E595" s="71"/>
      <c r="F595" s="71"/>
      <c r="G595" s="71"/>
      <c r="H595" s="71"/>
      <c r="I595" s="71"/>
    </row>
    <row r="596" spans="1:9">
      <c r="A596" s="71"/>
      <c r="B596" s="71"/>
      <c r="C596" s="103"/>
      <c r="D596" s="103"/>
      <c r="E596" s="71"/>
      <c r="F596" s="71"/>
      <c r="G596" s="71"/>
      <c r="H596" s="71"/>
      <c r="I596" s="71"/>
    </row>
    <row r="597" spans="1:9">
      <c r="A597" s="71"/>
      <c r="B597" s="71"/>
      <c r="C597" s="103"/>
      <c r="D597" s="103"/>
      <c r="E597" s="71"/>
      <c r="F597" s="71"/>
      <c r="G597" s="71"/>
      <c r="H597" s="71"/>
      <c r="I597" s="71"/>
    </row>
    <row r="598" spans="1:9">
      <c r="A598" s="71"/>
      <c r="B598" s="71"/>
      <c r="C598" s="103"/>
      <c r="D598" s="103"/>
      <c r="E598" s="71"/>
      <c r="F598" s="71"/>
      <c r="G598" s="71"/>
      <c r="H598" s="71"/>
      <c r="I598" s="71"/>
    </row>
    <row r="599" spans="1:9">
      <c r="A599" s="71"/>
      <c r="B599" s="71"/>
      <c r="C599" s="103"/>
      <c r="D599" s="103"/>
      <c r="E599" s="71"/>
      <c r="F599" s="71"/>
      <c r="G599" s="71"/>
      <c r="H599" s="71"/>
      <c r="I599" s="71"/>
    </row>
    <row r="600" spans="1:9">
      <c r="A600" s="71"/>
      <c r="B600" s="71"/>
      <c r="C600" s="103"/>
      <c r="D600" s="103"/>
      <c r="E600" s="71"/>
      <c r="F600" s="71"/>
      <c r="G600" s="71"/>
      <c r="H600" s="71"/>
      <c r="I600" s="71"/>
    </row>
    <row r="601" spans="1:9">
      <c r="A601" s="71"/>
      <c r="B601" s="71"/>
      <c r="C601" s="103"/>
      <c r="D601" s="103"/>
      <c r="E601" s="71"/>
      <c r="F601" s="71"/>
      <c r="G601" s="71"/>
      <c r="H601" s="71"/>
      <c r="I601" s="71"/>
    </row>
    <row r="602" spans="1:9">
      <c r="A602" s="71"/>
      <c r="B602" s="71"/>
      <c r="C602" s="103"/>
      <c r="D602" s="103"/>
      <c r="E602" s="71"/>
      <c r="F602" s="71"/>
      <c r="G602" s="71"/>
      <c r="H602" s="71"/>
      <c r="I602" s="71"/>
    </row>
    <row r="603" spans="1:9">
      <c r="A603" s="71"/>
      <c r="B603" s="71"/>
      <c r="C603" s="103"/>
      <c r="D603" s="103"/>
      <c r="E603" s="71"/>
      <c r="F603" s="71"/>
      <c r="G603" s="71"/>
      <c r="H603" s="71"/>
      <c r="I603" s="71"/>
    </row>
    <row r="604" spans="1:9">
      <c r="A604" s="71"/>
      <c r="B604" s="71"/>
      <c r="C604" s="103"/>
      <c r="D604" s="103"/>
      <c r="E604" s="71"/>
      <c r="F604" s="71"/>
      <c r="G604" s="71"/>
      <c r="H604" s="71"/>
      <c r="I604" s="71"/>
    </row>
    <row r="605" spans="1:9">
      <c r="A605" s="71"/>
      <c r="B605" s="71"/>
      <c r="C605" s="103"/>
      <c r="D605" s="103"/>
      <c r="E605" s="71"/>
      <c r="F605" s="71"/>
      <c r="G605" s="71"/>
      <c r="H605" s="71"/>
      <c r="I605" s="71"/>
    </row>
    <row r="606" spans="1:9">
      <c r="A606" s="71"/>
      <c r="B606" s="71"/>
      <c r="C606" s="103"/>
      <c r="D606" s="103"/>
      <c r="E606" s="71"/>
      <c r="F606" s="71"/>
      <c r="G606" s="71"/>
      <c r="H606" s="71"/>
      <c r="I606" s="71"/>
    </row>
    <row r="607" spans="1:9">
      <c r="A607" s="71"/>
      <c r="B607" s="71"/>
      <c r="C607" s="103"/>
      <c r="D607" s="103"/>
      <c r="E607" s="71"/>
      <c r="F607" s="71"/>
      <c r="G607" s="71"/>
      <c r="H607" s="71"/>
      <c r="I607" s="71"/>
    </row>
    <row r="608" spans="1:9">
      <c r="A608" s="71"/>
      <c r="B608" s="71"/>
      <c r="C608" s="103"/>
      <c r="D608" s="103"/>
      <c r="E608" s="71"/>
      <c r="F608" s="71"/>
      <c r="G608" s="71"/>
      <c r="H608" s="71"/>
      <c r="I608" s="71"/>
    </row>
    <row r="609" spans="1:9">
      <c r="A609" s="71"/>
      <c r="B609" s="71"/>
      <c r="C609" s="103"/>
      <c r="D609" s="103"/>
      <c r="E609" s="71"/>
      <c r="F609" s="71"/>
      <c r="G609" s="71"/>
      <c r="H609" s="71"/>
      <c r="I609" s="71"/>
    </row>
    <row r="610" spans="1:9">
      <c r="A610" s="71"/>
      <c r="B610" s="71"/>
      <c r="C610" s="103"/>
      <c r="D610" s="103"/>
      <c r="E610" s="71"/>
      <c r="F610" s="71"/>
      <c r="G610" s="71"/>
      <c r="H610" s="71"/>
      <c r="I610" s="71"/>
    </row>
    <row r="611" spans="1:9">
      <c r="A611" s="71"/>
      <c r="B611" s="71"/>
      <c r="C611" s="103"/>
      <c r="D611" s="103"/>
      <c r="E611" s="71"/>
      <c r="F611" s="71"/>
      <c r="G611" s="71"/>
      <c r="H611" s="71"/>
      <c r="I611" s="71"/>
    </row>
    <row r="612" spans="1:9">
      <c r="A612" s="71"/>
      <c r="B612" s="71"/>
      <c r="C612" s="103"/>
      <c r="D612" s="103"/>
      <c r="E612" s="71"/>
      <c r="F612" s="71"/>
      <c r="G612" s="71"/>
      <c r="H612" s="71"/>
      <c r="I612" s="71"/>
    </row>
    <row r="613" spans="1:9">
      <c r="A613" s="71"/>
      <c r="B613" s="71"/>
      <c r="C613" s="103"/>
      <c r="D613" s="103"/>
      <c r="E613" s="71"/>
      <c r="F613" s="71"/>
      <c r="G613" s="71"/>
      <c r="H613" s="71"/>
      <c r="I613" s="71"/>
    </row>
    <row r="614" spans="1:9">
      <c r="A614" s="71"/>
      <c r="B614" s="71"/>
      <c r="C614" s="103"/>
      <c r="D614" s="103"/>
      <c r="E614" s="71"/>
      <c r="F614" s="71"/>
      <c r="G614" s="71"/>
      <c r="H614" s="71"/>
      <c r="I614" s="71"/>
    </row>
    <row r="615" spans="1:9">
      <c r="A615" s="71"/>
      <c r="B615" s="71"/>
      <c r="C615" s="103"/>
      <c r="D615" s="103"/>
      <c r="E615" s="71"/>
      <c r="F615" s="71"/>
      <c r="G615" s="71"/>
      <c r="H615" s="71"/>
      <c r="I615" s="71"/>
    </row>
    <row r="616" spans="1:9">
      <c r="A616" s="71"/>
      <c r="B616" s="71"/>
      <c r="C616" s="103"/>
      <c r="D616" s="103"/>
      <c r="E616" s="71"/>
      <c r="F616" s="71"/>
      <c r="G616" s="71"/>
      <c r="H616" s="71"/>
      <c r="I616" s="71"/>
    </row>
    <row r="617" spans="1:9">
      <c r="A617" s="71"/>
      <c r="B617" s="71"/>
      <c r="C617" s="103"/>
      <c r="D617" s="103"/>
      <c r="E617" s="71"/>
      <c r="F617" s="71"/>
      <c r="G617" s="71"/>
      <c r="H617" s="71"/>
      <c r="I617" s="71"/>
    </row>
    <row r="618" spans="1:9">
      <c r="A618" s="71"/>
      <c r="B618" s="71"/>
      <c r="C618" s="103"/>
      <c r="D618" s="103"/>
      <c r="E618" s="71"/>
      <c r="F618" s="71"/>
      <c r="G618" s="71"/>
      <c r="H618" s="71"/>
      <c r="I618" s="71"/>
    </row>
    <row r="619" spans="1:9">
      <c r="A619" s="71"/>
      <c r="B619" s="71"/>
      <c r="C619" s="103"/>
      <c r="D619" s="103"/>
      <c r="E619" s="71"/>
      <c r="F619" s="71"/>
      <c r="G619" s="71"/>
      <c r="H619" s="71"/>
      <c r="I619" s="71"/>
    </row>
    <row r="620" spans="1:9">
      <c r="A620" s="71"/>
      <c r="B620" s="71"/>
      <c r="C620" s="103"/>
      <c r="D620" s="103"/>
      <c r="E620" s="71"/>
      <c r="F620" s="71"/>
      <c r="G620" s="71"/>
      <c r="H620" s="71"/>
      <c r="I620" s="71"/>
    </row>
    <row r="621" spans="1:9">
      <c r="A621" s="71"/>
      <c r="B621" s="71"/>
      <c r="C621" s="103"/>
      <c r="D621" s="103"/>
      <c r="E621" s="71"/>
      <c r="F621" s="71"/>
      <c r="G621" s="71"/>
      <c r="H621" s="71"/>
      <c r="I621" s="71"/>
    </row>
    <row r="622" spans="1:9">
      <c r="A622" s="71"/>
      <c r="B622" s="71"/>
      <c r="C622" s="103"/>
      <c r="D622" s="103"/>
      <c r="E622" s="71"/>
      <c r="F622" s="71"/>
      <c r="G622" s="71"/>
      <c r="H622" s="71"/>
      <c r="I622" s="71"/>
    </row>
    <row r="623" spans="1:9">
      <c r="A623" s="71"/>
      <c r="B623" s="71"/>
      <c r="C623" s="103"/>
      <c r="D623" s="103"/>
      <c r="E623" s="71"/>
      <c r="F623" s="71"/>
      <c r="G623" s="71"/>
      <c r="H623" s="71"/>
      <c r="I623" s="71"/>
    </row>
    <row r="624" spans="1:9">
      <c r="A624" s="71"/>
      <c r="B624" s="71"/>
      <c r="C624" s="103"/>
      <c r="D624" s="103"/>
      <c r="E624" s="71"/>
      <c r="F624" s="71"/>
      <c r="G624" s="71"/>
      <c r="H624" s="71"/>
      <c r="I624" s="71"/>
    </row>
    <row r="625" spans="1:9">
      <c r="A625" s="71"/>
      <c r="B625" s="71"/>
      <c r="C625" s="103"/>
      <c r="D625" s="103"/>
      <c r="E625" s="71"/>
      <c r="F625" s="71"/>
      <c r="G625" s="71"/>
      <c r="H625" s="71"/>
      <c r="I625" s="71"/>
    </row>
    <row r="626" spans="1:9">
      <c r="A626" s="71"/>
      <c r="B626" s="71"/>
      <c r="C626" s="103"/>
      <c r="D626" s="103"/>
      <c r="E626" s="71"/>
      <c r="F626" s="71"/>
      <c r="G626" s="71"/>
      <c r="H626" s="71"/>
      <c r="I626" s="71"/>
    </row>
    <row r="627" spans="1:9">
      <c r="A627" s="71"/>
      <c r="B627" s="71"/>
      <c r="C627" s="103"/>
      <c r="D627" s="103"/>
      <c r="E627" s="71"/>
      <c r="F627" s="71"/>
      <c r="G627" s="71"/>
      <c r="H627" s="71"/>
      <c r="I627" s="71"/>
    </row>
    <row r="628" spans="1:9">
      <c r="A628" s="71"/>
      <c r="B628" s="71"/>
      <c r="C628" s="103"/>
      <c r="D628" s="103"/>
      <c r="E628" s="71"/>
      <c r="F628" s="71"/>
      <c r="G628" s="71"/>
      <c r="H628" s="71"/>
      <c r="I628" s="71"/>
    </row>
    <row r="629" spans="1:9">
      <c r="A629" s="71"/>
      <c r="B629" s="71"/>
      <c r="C629" s="103"/>
      <c r="D629" s="103"/>
      <c r="E629" s="71"/>
      <c r="F629" s="71"/>
      <c r="G629" s="71"/>
      <c r="H629" s="71"/>
      <c r="I629" s="71"/>
    </row>
    <row r="630" spans="1:9">
      <c r="A630" s="71"/>
      <c r="B630" s="71"/>
      <c r="C630" s="103"/>
      <c r="D630" s="103"/>
      <c r="E630" s="71"/>
      <c r="F630" s="71"/>
      <c r="G630" s="71"/>
      <c r="H630" s="71"/>
      <c r="I630" s="71"/>
    </row>
    <row r="631" spans="1:9">
      <c r="A631" s="71"/>
      <c r="B631" s="71"/>
      <c r="C631" s="103"/>
      <c r="D631" s="103"/>
      <c r="E631" s="71"/>
      <c r="F631" s="71"/>
      <c r="G631" s="71"/>
      <c r="H631" s="71"/>
      <c r="I631" s="71"/>
    </row>
    <row r="632" spans="1:9">
      <c r="A632" s="71"/>
      <c r="B632" s="71"/>
      <c r="C632" s="103"/>
      <c r="D632" s="103"/>
      <c r="E632" s="71"/>
      <c r="F632" s="71"/>
      <c r="G632" s="71"/>
      <c r="H632" s="71"/>
      <c r="I632" s="71"/>
    </row>
    <row r="633" spans="1:9">
      <c r="A633" s="71"/>
      <c r="B633" s="71"/>
      <c r="C633" s="103"/>
      <c r="D633" s="103"/>
      <c r="E633" s="71"/>
      <c r="F633" s="71"/>
      <c r="G633" s="71"/>
      <c r="H633" s="71"/>
      <c r="I633" s="71"/>
    </row>
    <row r="634" spans="1:9">
      <c r="A634" s="71"/>
      <c r="B634" s="71"/>
      <c r="C634" s="103"/>
      <c r="D634" s="103"/>
      <c r="E634" s="71"/>
      <c r="F634" s="71"/>
      <c r="G634" s="71"/>
      <c r="H634" s="71"/>
      <c r="I634" s="71"/>
    </row>
    <row r="635" spans="1:9">
      <c r="A635" s="71"/>
      <c r="B635" s="71"/>
      <c r="C635" s="103"/>
      <c r="D635" s="103"/>
      <c r="E635" s="71"/>
      <c r="F635" s="71"/>
      <c r="G635" s="71"/>
      <c r="H635" s="71"/>
      <c r="I635" s="71"/>
    </row>
    <row r="636" spans="1:9">
      <c r="A636" s="71"/>
      <c r="B636" s="71"/>
      <c r="C636" s="103"/>
      <c r="D636" s="103"/>
      <c r="E636" s="71"/>
      <c r="F636" s="71"/>
      <c r="G636" s="71"/>
      <c r="H636" s="71"/>
      <c r="I636" s="71"/>
    </row>
    <row r="637" spans="1:9">
      <c r="A637" s="71"/>
      <c r="B637" s="71"/>
      <c r="C637" s="103"/>
      <c r="D637" s="103"/>
      <c r="E637" s="71"/>
      <c r="F637" s="71"/>
      <c r="G637" s="71"/>
      <c r="H637" s="71"/>
      <c r="I637" s="71"/>
    </row>
    <row r="638" spans="1:9">
      <c r="A638" s="71"/>
      <c r="B638" s="71"/>
      <c r="C638" s="103"/>
      <c r="D638" s="103"/>
      <c r="E638" s="71"/>
      <c r="F638" s="71"/>
      <c r="G638" s="71"/>
      <c r="H638" s="71"/>
      <c r="I638" s="71"/>
    </row>
    <row r="639" spans="1:9">
      <c r="A639" s="71"/>
      <c r="B639" s="71"/>
      <c r="C639" s="103"/>
      <c r="D639" s="103"/>
      <c r="E639" s="71"/>
      <c r="F639" s="71"/>
      <c r="G639" s="71"/>
      <c r="H639" s="71"/>
      <c r="I639" s="71"/>
    </row>
    <row r="640" spans="1:9">
      <c r="A640" s="71"/>
      <c r="B640" s="71"/>
      <c r="C640" s="103"/>
      <c r="D640" s="103"/>
      <c r="E640" s="71"/>
      <c r="F640" s="71"/>
      <c r="G640" s="71"/>
      <c r="H640" s="71"/>
      <c r="I640" s="71"/>
    </row>
    <row r="641" spans="1:9">
      <c r="A641" s="71"/>
      <c r="B641" s="71"/>
      <c r="C641" s="103"/>
      <c r="D641" s="103"/>
      <c r="E641" s="71"/>
      <c r="F641" s="71"/>
      <c r="G641" s="71"/>
      <c r="H641" s="71"/>
      <c r="I641" s="71"/>
    </row>
    <row r="642" spans="1:9">
      <c r="A642" s="71"/>
      <c r="B642" s="71"/>
      <c r="C642" s="103"/>
      <c r="D642" s="103"/>
      <c r="E642" s="71"/>
      <c r="F642" s="71"/>
      <c r="G642" s="71"/>
      <c r="H642" s="71"/>
      <c r="I642" s="71"/>
    </row>
    <row r="643" spans="1:9">
      <c r="A643" s="71"/>
      <c r="B643" s="71"/>
      <c r="C643" s="103"/>
      <c r="D643" s="103"/>
      <c r="E643" s="71"/>
      <c r="F643" s="71"/>
      <c r="G643" s="71"/>
      <c r="H643" s="71"/>
      <c r="I643" s="71"/>
    </row>
    <row r="644" spans="1:9">
      <c r="A644" s="71"/>
      <c r="B644" s="71"/>
      <c r="C644" s="103"/>
      <c r="D644" s="103"/>
      <c r="E644" s="71"/>
      <c r="F644" s="71"/>
      <c r="G644" s="71"/>
      <c r="H644" s="71"/>
      <c r="I644" s="71"/>
    </row>
    <row r="645" spans="1:9">
      <c r="A645" s="71"/>
      <c r="B645" s="71"/>
      <c r="C645" s="103"/>
      <c r="D645" s="103"/>
      <c r="E645" s="71"/>
      <c r="F645" s="71"/>
      <c r="G645" s="71"/>
      <c r="H645" s="71"/>
      <c r="I645" s="71"/>
    </row>
    <row r="646" spans="1:9">
      <c r="A646" s="71"/>
      <c r="B646" s="71"/>
      <c r="C646" s="103"/>
      <c r="D646" s="103"/>
      <c r="E646" s="71"/>
      <c r="F646" s="71"/>
      <c r="G646" s="71"/>
      <c r="H646" s="71"/>
      <c r="I646" s="71"/>
    </row>
    <row r="647" spans="1:9">
      <c r="A647" s="71"/>
      <c r="B647" s="71"/>
      <c r="C647" s="103"/>
      <c r="D647" s="103"/>
      <c r="E647" s="71"/>
      <c r="F647" s="71"/>
      <c r="G647" s="71"/>
      <c r="H647" s="71"/>
      <c r="I647" s="71"/>
    </row>
    <row r="648" spans="1:9">
      <c r="A648" s="71"/>
      <c r="B648" s="71"/>
      <c r="C648" s="103"/>
      <c r="D648" s="103"/>
      <c r="E648" s="71"/>
      <c r="F648" s="71"/>
      <c r="G648" s="71"/>
      <c r="H648" s="71"/>
      <c r="I648" s="71"/>
    </row>
    <row r="649" spans="1:9">
      <c r="A649" s="71"/>
      <c r="B649" s="71"/>
      <c r="C649" s="103"/>
      <c r="D649" s="103"/>
      <c r="E649" s="71"/>
      <c r="F649" s="71"/>
      <c r="G649" s="71"/>
      <c r="H649" s="71"/>
      <c r="I649" s="71"/>
    </row>
    <row r="650" spans="1:9">
      <c r="A650" s="71"/>
      <c r="B650" s="71"/>
      <c r="C650" s="103"/>
      <c r="D650" s="103"/>
      <c r="E650" s="71"/>
      <c r="F650" s="71"/>
      <c r="G650" s="71"/>
      <c r="H650" s="71"/>
      <c r="I650" s="71"/>
    </row>
    <row r="651" spans="1:9">
      <c r="A651" s="71"/>
      <c r="B651" s="71"/>
      <c r="C651" s="103"/>
      <c r="D651" s="103"/>
      <c r="E651" s="71"/>
      <c r="F651" s="71"/>
      <c r="G651" s="71"/>
      <c r="H651" s="71"/>
      <c r="I651" s="71"/>
    </row>
    <row r="652" spans="1:9">
      <c r="A652" s="71"/>
      <c r="B652" s="71"/>
      <c r="C652" s="103"/>
      <c r="D652" s="103"/>
      <c r="E652" s="71"/>
      <c r="F652" s="71"/>
      <c r="G652" s="71"/>
      <c r="H652" s="71"/>
      <c r="I652" s="71"/>
    </row>
    <row r="653" spans="1:9">
      <c r="A653" s="71"/>
      <c r="B653" s="71"/>
      <c r="C653" s="103"/>
      <c r="D653" s="103"/>
      <c r="E653" s="71"/>
      <c r="F653" s="71"/>
      <c r="G653" s="71"/>
      <c r="H653" s="71"/>
      <c r="I653" s="71"/>
    </row>
    <row r="654" spans="1:9">
      <c r="A654" s="71"/>
      <c r="B654" s="71"/>
      <c r="C654" s="103"/>
      <c r="D654" s="103"/>
      <c r="E654" s="71"/>
      <c r="F654" s="71"/>
      <c r="G654" s="71"/>
      <c r="H654" s="71"/>
      <c r="I654" s="71"/>
    </row>
    <row r="655" spans="1:9">
      <c r="A655" s="71"/>
      <c r="B655" s="71"/>
      <c r="C655" s="103"/>
      <c r="D655" s="103"/>
      <c r="E655" s="71"/>
      <c r="F655" s="71"/>
      <c r="G655" s="71"/>
      <c r="H655" s="71"/>
      <c r="I655" s="71"/>
    </row>
    <row r="656" spans="1:9">
      <c r="A656" s="71"/>
      <c r="B656" s="71"/>
      <c r="C656" s="103"/>
      <c r="D656" s="103"/>
      <c r="E656" s="71"/>
      <c r="F656" s="71"/>
      <c r="G656" s="71"/>
      <c r="H656" s="71"/>
      <c r="I656" s="71"/>
    </row>
    <row r="657" spans="1:9">
      <c r="A657" s="71"/>
      <c r="B657" s="71"/>
      <c r="C657" s="103"/>
      <c r="D657" s="103"/>
      <c r="E657" s="71"/>
      <c r="F657" s="71"/>
      <c r="G657" s="71"/>
      <c r="H657" s="71"/>
      <c r="I657" s="71"/>
    </row>
    <row r="658" spans="1:9">
      <c r="A658" s="71"/>
      <c r="B658" s="71"/>
      <c r="C658" s="103"/>
      <c r="D658" s="103"/>
      <c r="E658" s="71"/>
      <c r="F658" s="71"/>
      <c r="G658" s="71"/>
      <c r="H658" s="71"/>
      <c r="I658" s="71"/>
    </row>
    <row r="659" spans="1:9">
      <c r="A659" s="71"/>
      <c r="B659" s="71"/>
      <c r="C659" s="103"/>
      <c r="D659" s="103"/>
      <c r="E659" s="71"/>
      <c r="F659" s="71"/>
      <c r="G659" s="71"/>
      <c r="H659" s="71"/>
      <c r="I659" s="71"/>
    </row>
    <row r="660" spans="1:9">
      <c r="A660" s="71"/>
      <c r="B660" s="71"/>
      <c r="C660" s="103"/>
      <c r="D660" s="103"/>
      <c r="E660" s="71"/>
      <c r="F660" s="71"/>
      <c r="G660" s="71"/>
      <c r="H660" s="71"/>
      <c r="I660" s="71"/>
    </row>
    <row r="661" spans="1:9">
      <c r="A661" s="71"/>
      <c r="B661" s="71"/>
      <c r="C661" s="103"/>
      <c r="D661" s="103"/>
      <c r="E661" s="71"/>
      <c r="F661" s="71"/>
      <c r="G661" s="71"/>
      <c r="H661" s="71"/>
      <c r="I661" s="71"/>
    </row>
    <row r="662" spans="1:9">
      <c r="A662" s="71"/>
      <c r="B662" s="71"/>
      <c r="C662" s="103"/>
      <c r="D662" s="103"/>
      <c r="E662" s="71"/>
      <c r="F662" s="71"/>
      <c r="G662" s="71"/>
      <c r="H662" s="71"/>
      <c r="I662" s="71"/>
    </row>
    <row r="663" spans="1:9">
      <c r="A663" s="71"/>
      <c r="B663" s="71"/>
      <c r="C663" s="103"/>
      <c r="D663" s="103"/>
      <c r="E663" s="71"/>
      <c r="F663" s="71"/>
      <c r="G663" s="71"/>
      <c r="H663" s="71"/>
      <c r="I663" s="71"/>
    </row>
    <row r="664" spans="1:9">
      <c r="A664" s="71"/>
      <c r="B664" s="71"/>
      <c r="C664" s="103"/>
      <c r="D664" s="103"/>
      <c r="E664" s="71"/>
      <c r="F664" s="71"/>
      <c r="G664" s="71"/>
      <c r="H664" s="71"/>
      <c r="I664" s="71"/>
    </row>
    <row r="665" spans="1:9">
      <c r="A665" s="71"/>
      <c r="B665" s="71"/>
      <c r="C665" s="103"/>
      <c r="D665" s="103"/>
      <c r="E665" s="71"/>
      <c r="F665" s="71"/>
      <c r="G665" s="71"/>
      <c r="H665" s="71"/>
      <c r="I665" s="71"/>
    </row>
    <row r="666" spans="1:9">
      <c r="A666" s="71"/>
      <c r="B666" s="71"/>
      <c r="C666" s="103"/>
      <c r="D666" s="103"/>
      <c r="E666" s="71"/>
      <c r="F666" s="71"/>
      <c r="G666" s="71"/>
      <c r="H666" s="71"/>
      <c r="I666" s="71"/>
    </row>
    <row r="667" spans="1:9">
      <c r="A667" s="71"/>
      <c r="B667" s="71"/>
      <c r="C667" s="103"/>
      <c r="D667" s="103"/>
      <c r="E667" s="71"/>
      <c r="F667" s="71"/>
      <c r="G667" s="71"/>
      <c r="H667" s="71"/>
      <c r="I667" s="71"/>
    </row>
    <row r="668" spans="1:9">
      <c r="A668" s="71"/>
      <c r="B668" s="71"/>
      <c r="C668" s="103"/>
      <c r="D668" s="103"/>
      <c r="E668" s="71"/>
      <c r="F668" s="71"/>
      <c r="G668" s="71"/>
      <c r="H668" s="71"/>
      <c r="I668" s="71"/>
    </row>
    <row r="669" spans="1:9">
      <c r="A669" s="71"/>
      <c r="B669" s="71"/>
      <c r="C669" s="103"/>
      <c r="D669" s="103"/>
      <c r="E669" s="71"/>
      <c r="F669" s="71"/>
      <c r="G669" s="71"/>
      <c r="H669" s="71"/>
      <c r="I669" s="71"/>
    </row>
    <row r="670" spans="1:9">
      <c r="A670" s="71"/>
      <c r="B670" s="71"/>
      <c r="C670" s="103"/>
      <c r="D670" s="103"/>
      <c r="E670" s="71"/>
      <c r="F670" s="71"/>
      <c r="G670" s="71"/>
      <c r="H670" s="71"/>
      <c r="I670" s="71"/>
    </row>
    <row r="671" spans="1:9">
      <c r="A671" s="71"/>
      <c r="B671" s="71"/>
      <c r="C671" s="103"/>
      <c r="D671" s="103"/>
      <c r="E671" s="71"/>
      <c r="F671" s="71"/>
      <c r="G671" s="71"/>
      <c r="H671" s="71"/>
      <c r="I671" s="71"/>
    </row>
    <row r="672" spans="1:9">
      <c r="A672" s="71"/>
      <c r="B672" s="71"/>
      <c r="C672" s="103"/>
      <c r="D672" s="103"/>
      <c r="E672" s="71"/>
      <c r="F672" s="71"/>
      <c r="G672" s="71"/>
      <c r="H672" s="71"/>
      <c r="I672" s="71"/>
    </row>
    <row r="673" spans="1:9">
      <c r="A673" s="71"/>
      <c r="B673" s="71"/>
      <c r="C673" s="103"/>
      <c r="D673" s="103"/>
      <c r="E673" s="71"/>
      <c r="F673" s="71"/>
      <c r="G673" s="71"/>
      <c r="H673" s="71"/>
      <c r="I673" s="71"/>
    </row>
    <row r="674" spans="1:9">
      <c r="A674" s="71"/>
      <c r="B674" s="71"/>
      <c r="C674" s="103"/>
      <c r="D674" s="103"/>
      <c r="E674" s="71"/>
      <c r="F674" s="71"/>
      <c r="G674" s="71"/>
      <c r="H674" s="71"/>
      <c r="I674" s="71"/>
    </row>
    <row r="675" spans="1:9">
      <c r="A675" s="71"/>
      <c r="B675" s="71"/>
      <c r="C675" s="103"/>
      <c r="D675" s="103"/>
      <c r="E675" s="71"/>
      <c r="F675" s="71"/>
      <c r="G675" s="71"/>
      <c r="H675" s="71"/>
      <c r="I675" s="71"/>
    </row>
    <row r="676" spans="1:9">
      <c r="A676" s="71"/>
      <c r="B676" s="71"/>
      <c r="C676" s="103"/>
      <c r="D676" s="103"/>
      <c r="E676" s="71"/>
      <c r="F676" s="71"/>
      <c r="G676" s="71"/>
      <c r="H676" s="71"/>
      <c r="I676" s="71"/>
    </row>
    <row r="677" spans="1:9">
      <c r="A677" s="71"/>
      <c r="B677" s="71"/>
      <c r="C677" s="103"/>
      <c r="D677" s="103"/>
      <c r="E677" s="71"/>
      <c r="F677" s="71"/>
      <c r="G677" s="71"/>
      <c r="H677" s="71"/>
      <c r="I677" s="71"/>
    </row>
    <row r="678" spans="1:9">
      <c r="A678" s="71"/>
      <c r="B678" s="71"/>
      <c r="C678" s="103"/>
      <c r="D678" s="103"/>
      <c r="E678" s="71"/>
      <c r="F678" s="71"/>
      <c r="G678" s="71"/>
      <c r="H678" s="71"/>
      <c r="I678" s="71"/>
    </row>
    <row r="679" spans="1:9">
      <c r="A679" s="71"/>
      <c r="B679" s="71"/>
      <c r="C679" s="103"/>
      <c r="D679" s="103"/>
      <c r="E679" s="71"/>
      <c r="F679" s="71"/>
      <c r="G679" s="71"/>
      <c r="H679" s="71"/>
      <c r="I679" s="71"/>
    </row>
    <row r="680" spans="1:9">
      <c r="A680" s="71"/>
      <c r="B680" s="71"/>
      <c r="C680" s="103"/>
      <c r="D680" s="103"/>
      <c r="E680" s="71"/>
      <c r="F680" s="71"/>
      <c r="G680" s="71"/>
      <c r="H680" s="71"/>
      <c r="I680" s="71"/>
    </row>
    <row r="681" spans="1:9">
      <c r="A681" s="71"/>
      <c r="B681" s="71"/>
      <c r="C681" s="103"/>
      <c r="D681" s="103"/>
      <c r="E681" s="71"/>
      <c r="F681" s="71"/>
      <c r="G681" s="71"/>
      <c r="H681" s="71"/>
      <c r="I681" s="71"/>
    </row>
    <row r="682" spans="1:9">
      <c r="A682" s="71"/>
      <c r="B682" s="71"/>
      <c r="C682" s="103"/>
      <c r="D682" s="103"/>
      <c r="E682" s="71"/>
      <c r="F682" s="71"/>
      <c r="G682" s="71"/>
      <c r="H682" s="71"/>
      <c r="I682" s="71"/>
    </row>
    <row r="683" spans="1:9">
      <c r="A683" s="71"/>
      <c r="B683" s="71"/>
      <c r="C683" s="103"/>
      <c r="D683" s="103"/>
      <c r="E683" s="71"/>
      <c r="F683" s="71"/>
      <c r="G683" s="71"/>
      <c r="H683" s="71"/>
      <c r="I683" s="71"/>
    </row>
    <row r="684" spans="1:9">
      <c r="A684" s="71"/>
      <c r="B684" s="71"/>
      <c r="C684" s="103"/>
      <c r="D684" s="103"/>
      <c r="E684" s="71"/>
      <c r="F684" s="71"/>
      <c r="G684" s="71"/>
      <c r="H684" s="71"/>
      <c r="I684" s="71"/>
    </row>
    <row r="685" spans="1:9">
      <c r="A685" s="71"/>
      <c r="B685" s="71"/>
      <c r="C685" s="103"/>
      <c r="D685" s="103"/>
      <c r="E685" s="71"/>
      <c r="F685" s="71"/>
      <c r="G685" s="71"/>
      <c r="H685" s="71"/>
      <c r="I685" s="71"/>
    </row>
    <row r="686" spans="1:9">
      <c r="A686" s="71"/>
      <c r="B686" s="71"/>
      <c r="C686" s="103"/>
      <c r="D686" s="103"/>
      <c r="E686" s="71"/>
      <c r="F686" s="71"/>
      <c r="G686" s="71"/>
      <c r="H686" s="71"/>
      <c r="I686" s="71"/>
    </row>
    <row r="687" spans="1:9">
      <c r="A687" s="71"/>
      <c r="B687" s="71"/>
      <c r="C687" s="103"/>
      <c r="D687" s="103"/>
      <c r="E687" s="71"/>
      <c r="F687" s="71"/>
      <c r="G687" s="71"/>
      <c r="H687" s="71"/>
      <c r="I687" s="71"/>
    </row>
    <row r="688" spans="1:9">
      <c r="A688" s="71"/>
      <c r="B688" s="71"/>
      <c r="C688" s="103"/>
      <c r="D688" s="103"/>
      <c r="E688" s="71"/>
      <c r="F688" s="71"/>
      <c r="G688" s="71"/>
      <c r="H688" s="71"/>
      <c r="I688" s="71"/>
    </row>
    <row r="689" spans="1:9">
      <c r="A689" s="71"/>
      <c r="B689" s="71"/>
      <c r="C689" s="103"/>
      <c r="D689" s="103"/>
      <c r="E689" s="71"/>
      <c r="F689" s="71"/>
      <c r="G689" s="71"/>
      <c r="H689" s="71"/>
      <c r="I689" s="71"/>
    </row>
    <row r="690" spans="1:9">
      <c r="A690" s="71"/>
      <c r="B690" s="71"/>
      <c r="C690" s="103"/>
      <c r="D690" s="103"/>
      <c r="E690" s="71"/>
      <c r="F690" s="71"/>
      <c r="G690" s="71"/>
      <c r="H690" s="71"/>
      <c r="I690" s="71"/>
    </row>
    <row r="691" spans="1:9">
      <c r="A691" s="71"/>
      <c r="B691" s="71"/>
      <c r="C691" s="103"/>
      <c r="D691" s="103"/>
      <c r="E691" s="71"/>
      <c r="F691" s="71"/>
      <c r="G691" s="71"/>
      <c r="H691" s="71"/>
      <c r="I691" s="71"/>
    </row>
    <row r="692" spans="1:9">
      <c r="A692" s="71"/>
      <c r="B692" s="71"/>
      <c r="C692" s="103"/>
      <c r="D692" s="103"/>
      <c r="E692" s="71"/>
      <c r="F692" s="71"/>
      <c r="G692" s="71"/>
      <c r="H692" s="71"/>
      <c r="I692" s="71"/>
    </row>
    <row r="693" spans="1:9">
      <c r="A693" s="71"/>
      <c r="B693" s="71"/>
      <c r="C693" s="103"/>
      <c r="D693" s="103"/>
      <c r="E693" s="71"/>
      <c r="F693" s="71"/>
      <c r="G693" s="71"/>
      <c r="H693" s="71"/>
      <c r="I693" s="71"/>
    </row>
    <row r="694" spans="1:9">
      <c r="A694" s="71"/>
      <c r="B694" s="71"/>
      <c r="C694" s="103"/>
      <c r="D694" s="103"/>
      <c r="E694" s="71"/>
      <c r="F694" s="71"/>
      <c r="G694" s="71"/>
      <c r="H694" s="71"/>
      <c r="I694" s="71"/>
    </row>
    <row r="695" spans="1:9">
      <c r="A695" s="71"/>
      <c r="B695" s="71"/>
      <c r="C695" s="103"/>
      <c r="D695" s="103"/>
      <c r="E695" s="71"/>
      <c r="F695" s="71"/>
      <c r="G695" s="71"/>
      <c r="H695" s="71"/>
      <c r="I695" s="71"/>
    </row>
    <row r="696" spans="1:9">
      <c r="A696" s="71"/>
      <c r="B696" s="71"/>
      <c r="C696" s="103"/>
      <c r="D696" s="103"/>
      <c r="E696" s="71"/>
      <c r="F696" s="71"/>
      <c r="G696" s="71"/>
      <c r="H696" s="71"/>
      <c r="I696" s="71"/>
    </row>
    <row r="697" spans="1:9">
      <c r="A697" s="71"/>
      <c r="B697" s="71"/>
      <c r="C697" s="103"/>
      <c r="D697" s="103"/>
      <c r="E697" s="71"/>
      <c r="F697" s="71"/>
      <c r="G697" s="71"/>
      <c r="H697" s="71"/>
      <c r="I697" s="71"/>
    </row>
    <row r="698" spans="1:9">
      <c r="A698" s="71"/>
      <c r="B698" s="71"/>
      <c r="C698" s="103"/>
      <c r="D698" s="103"/>
      <c r="E698" s="71"/>
      <c r="F698" s="71"/>
      <c r="G698" s="71"/>
      <c r="H698" s="71"/>
      <c r="I698" s="71"/>
    </row>
    <row r="699" spans="1:9">
      <c r="A699" s="71"/>
      <c r="B699" s="71"/>
      <c r="C699" s="103"/>
      <c r="D699" s="103"/>
      <c r="E699" s="71"/>
      <c r="F699" s="71"/>
      <c r="G699" s="71"/>
      <c r="H699" s="71"/>
      <c r="I699" s="71"/>
    </row>
    <row r="700" spans="1:9">
      <c r="A700" s="71"/>
      <c r="B700" s="71"/>
      <c r="C700" s="103"/>
      <c r="D700" s="103"/>
      <c r="E700" s="71"/>
      <c r="F700" s="71"/>
      <c r="G700" s="71"/>
      <c r="H700" s="71"/>
      <c r="I700" s="71"/>
    </row>
    <row r="701" spans="1:9">
      <c r="A701" s="71"/>
      <c r="B701" s="71"/>
      <c r="C701" s="103"/>
      <c r="D701" s="103"/>
      <c r="E701" s="71"/>
      <c r="F701" s="71"/>
      <c r="G701" s="71"/>
      <c r="H701" s="71"/>
      <c r="I701" s="71"/>
    </row>
    <row r="702" spans="1:9">
      <c r="A702" s="71"/>
      <c r="B702" s="71"/>
      <c r="C702" s="103"/>
      <c r="D702" s="103"/>
      <c r="E702" s="71"/>
      <c r="F702" s="71"/>
      <c r="G702" s="71"/>
      <c r="H702" s="71"/>
      <c r="I702" s="71"/>
    </row>
    <row r="703" spans="1:9">
      <c r="A703" s="71"/>
      <c r="B703" s="71"/>
      <c r="C703" s="103"/>
      <c r="D703" s="103"/>
      <c r="E703" s="71"/>
      <c r="F703" s="71"/>
      <c r="G703" s="71"/>
      <c r="H703" s="71"/>
      <c r="I703" s="71"/>
    </row>
    <row r="704" spans="1:9">
      <c r="A704" s="71"/>
      <c r="B704" s="71"/>
      <c r="C704" s="103"/>
      <c r="D704" s="103"/>
      <c r="E704" s="71"/>
      <c r="F704" s="71"/>
      <c r="G704" s="71"/>
      <c r="H704" s="71"/>
      <c r="I704" s="71"/>
    </row>
    <row r="705" spans="1:9">
      <c r="A705" s="71"/>
      <c r="B705" s="71"/>
      <c r="C705" s="103"/>
      <c r="D705" s="103"/>
      <c r="E705" s="71"/>
      <c r="F705" s="71"/>
      <c r="G705" s="71"/>
      <c r="H705" s="71"/>
      <c r="I705" s="71"/>
    </row>
  </sheetData>
  <mergeCells count="11">
    <mergeCell ref="A10:C10"/>
    <mergeCell ref="B1:D2"/>
    <mergeCell ref="A7:C7"/>
    <mergeCell ref="A4:C5"/>
    <mergeCell ref="D4:D5"/>
    <mergeCell ref="A3:D3"/>
    <mergeCell ref="D10:D11"/>
    <mergeCell ref="A11:C11"/>
    <mergeCell ref="A8:C8"/>
    <mergeCell ref="D7:D9"/>
    <mergeCell ref="A9:C9"/>
  </mergeCells>
  <phoneticPr fontId="10"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33</vt:i4>
      </vt:variant>
      <vt:variant>
        <vt:lpstr>Pojmenované oblasti</vt:lpstr>
      </vt:variant>
      <vt:variant>
        <vt:i4>18</vt:i4>
      </vt:variant>
    </vt:vector>
  </HeadingPairs>
  <TitlesOfParts>
    <vt:vector size="51"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16</vt:lpstr>
      <vt:lpstr>Část 17</vt:lpstr>
      <vt:lpstr>Část 18</vt:lpstr>
      <vt:lpstr>Část 19</vt:lpstr>
      <vt:lpstr>Část 20</vt:lpstr>
      <vt:lpstr>'Část 15'!_ftn2</vt:lpstr>
      <vt:lpstr>'Část 15'!_ftn3</vt:lpstr>
      <vt:lpstr>'Část 15'!_ftn4</vt:lpstr>
      <vt:lpstr>'Část 15'!_ftn5</vt:lpstr>
      <vt:lpstr>'Část 15'!_ftn6</vt:lpstr>
      <vt:lpstr>'Část 15'!_ftn7</vt:lpstr>
      <vt:lpstr>'Část 15'!_ftnref10</vt:lpstr>
      <vt:lpstr>'Část 15'!_ftnref11</vt:lpstr>
      <vt:lpstr>'Část 15'!_ftnref2</vt:lpstr>
      <vt:lpstr>'Část 15'!_ftnref3</vt:lpstr>
      <vt:lpstr>'Část 15'!_ftnref4</vt:lpstr>
      <vt:lpstr>'Část 15'!_ftnref5</vt:lpstr>
      <vt:lpstr>'Část 15'!_ftnref6</vt:lpstr>
      <vt:lpstr>'Část 15'!_ftnref7</vt:lpstr>
      <vt:lpstr>'Část 15'!_ftnref8</vt:lpstr>
      <vt:lpstr>'Část 15'!_ftnref9</vt:lpstr>
      <vt:lpstr>'Část 15'!_Toc314673294</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Yazicioglu Bojana, Mgr.</cp:lastModifiedBy>
  <dcterms:created xsi:type="dcterms:W3CDTF">2013-11-15T12:28:00Z</dcterms:created>
  <dcterms:modified xsi:type="dcterms:W3CDTF">2016-04-29T13:10:07Z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