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0" yWindow="0" windowWidth="21948" windowHeight="7716" tabRatio="878"/>
  </bookViews>
  <sheets>
    <sheet name="OBSAH" sheetId="60" r:id="rId1"/>
    <sheet name="PŘÍLOHA I" sheetId="7" r:id="rId2"/>
    <sheet name="EU OV1" sheetId="1" r:id="rId3"/>
    <sheet name="EU KM1" sheetId="2" r:id="rId4"/>
    <sheet name="EU INS1" sheetId="3" r:id="rId5"/>
    <sheet name="EU INS2" sheetId="5" r:id="rId6"/>
    <sheet name="EU OVC" sheetId="6" r:id="rId7"/>
    <sheet name="PŘÍLOHA III" sheetId="8" r:id="rId8"/>
    <sheet name="EU OVA" sheetId="9" r:id="rId9"/>
    <sheet name="EU OVB" sheetId="10" r:id="rId10"/>
    <sheet name="PŘÍLOHA V" sheetId="11" r:id="rId11"/>
    <sheet name="EU LI1 " sheetId="12" r:id="rId12"/>
    <sheet name="EU LI2" sheetId="13" r:id="rId13"/>
    <sheet name=" EU LI3" sheetId="14" r:id="rId14"/>
    <sheet name="EU LIA" sheetId="15" r:id="rId15"/>
    <sheet name="EU LIB" sheetId="17" r:id="rId16"/>
    <sheet name="EU PV1" sheetId="18" r:id="rId17"/>
    <sheet name="PŘÍLOHA VII" sheetId="19" r:id="rId18"/>
    <sheet name="EU CC1" sheetId="20" r:id="rId19"/>
    <sheet name="EU CC2 " sheetId="21" r:id="rId20"/>
    <sheet name="EU CCA  " sheetId="22" r:id="rId21"/>
    <sheet name="PŘÍLOHA IX" sheetId="23" r:id="rId22"/>
    <sheet name="EU CCyB1" sheetId="24" r:id="rId23"/>
    <sheet name="EU CCyB2" sheetId="25" r:id="rId24"/>
    <sheet name="PŘÍLOHA XI" sheetId="27" r:id="rId25"/>
    <sheet name="EU LR1 – LRSum" sheetId="28" r:id="rId26"/>
    <sheet name="EU LR2 – LRCom" sheetId="29" r:id="rId27"/>
    <sheet name="EU LR3 – LRSpl" sheetId="30" r:id="rId28"/>
    <sheet name="EU LRA" sheetId="31" r:id="rId29"/>
    <sheet name="PŘÍLOHA XIII" sheetId="33" r:id="rId30"/>
    <sheet name="EU LIQA" sheetId="34" r:id="rId31"/>
    <sheet name="EU LIQ1" sheetId="35" r:id="rId32"/>
    <sheet name="EU LIQB" sheetId="36" r:id="rId33"/>
    <sheet name="EU LIQ2" sheetId="37" r:id="rId34"/>
    <sheet name="PŘÍLOHA XV" sheetId="38" r:id="rId35"/>
    <sheet name="EU CRA" sheetId="39" r:id="rId36"/>
    <sheet name="EU CRB" sheetId="40" r:id="rId37"/>
    <sheet name="EU CR1" sheetId="41" r:id="rId38"/>
    <sheet name="EU CR1-A" sheetId="42" r:id="rId39"/>
    <sheet name="EU CR2" sheetId="43" r:id="rId40"/>
    <sheet name="EU CR2a" sheetId="44" r:id="rId41"/>
    <sheet name="EU CQ1" sheetId="45" r:id="rId42"/>
    <sheet name="EU CQ2" sheetId="46" r:id="rId43"/>
    <sheet name="EU CQ3" sheetId="47" r:id="rId44"/>
    <sheet name="EU CQ4" sheetId="48" r:id="rId45"/>
    <sheet name=" EU CQ5" sheetId="49" r:id="rId46"/>
    <sheet name="EU CQ6" sheetId="50" r:id="rId47"/>
    <sheet name="EU CQ7" sheetId="51" r:id="rId48"/>
    <sheet name="EU CQ8" sheetId="52" r:id="rId49"/>
    <sheet name="PŘÍLOHA XVII" sheetId="53" r:id="rId50"/>
    <sheet name="EU CRC" sheetId="54" r:id="rId51"/>
    <sheet name="EU CR3" sheetId="55" r:id="rId52"/>
    <sheet name="PŘÍLOHA XIX" sheetId="56" r:id="rId53"/>
    <sheet name="EU CRD" sheetId="57" r:id="rId54"/>
    <sheet name="EU CR4" sheetId="58" r:id="rId55"/>
    <sheet name="EU CR5" sheetId="59" r:id="rId56"/>
    <sheet name="PŘÍLOHA XXI" sheetId="77" r:id="rId57"/>
    <sheet name="EU CRE" sheetId="78" r:id="rId58"/>
    <sheet name="EU CR6" sheetId="79" r:id="rId59"/>
    <sheet name="EU CR6-A" sheetId="80" r:id="rId60"/>
    <sheet name="EU CR7" sheetId="81" r:id="rId61"/>
    <sheet name="EU CR7-A" sheetId="82" r:id="rId62"/>
    <sheet name="EU CR8" sheetId="83" r:id="rId63"/>
    <sheet name="EU CR9" sheetId="84" r:id="rId64"/>
    <sheet name="EU CR9.1" sheetId="85" r:id="rId65"/>
    <sheet name="PŘÍLOHA XXIII" sheetId="86" r:id="rId66"/>
    <sheet name="EU CR10 " sheetId="87" r:id="rId67"/>
    <sheet name="PŘÍLOHA XXV" sheetId="88" r:id="rId68"/>
    <sheet name="EU CCRA" sheetId="89" r:id="rId69"/>
    <sheet name="EU CCR1" sheetId="90" r:id="rId70"/>
    <sheet name="EU CCR2" sheetId="91" r:id="rId71"/>
    <sheet name="EU CCR3" sheetId="92" r:id="rId72"/>
    <sheet name="EU CCR4" sheetId="93" r:id="rId73"/>
    <sheet name="EU CCR5" sheetId="94" r:id="rId74"/>
    <sheet name="EU CCR6" sheetId="95" r:id="rId75"/>
    <sheet name="EU CCR7" sheetId="96" r:id="rId76"/>
    <sheet name="EU CCR8" sheetId="97" r:id="rId77"/>
    <sheet name="PŘÍLOHA XXVII" sheetId="98" r:id="rId78"/>
    <sheet name="EU SECA" sheetId="100" r:id="rId79"/>
    <sheet name="EU SEC1" sheetId="101" r:id="rId80"/>
    <sheet name="EU SEC2" sheetId="102" r:id="rId81"/>
    <sheet name="EU SEC3" sheetId="103" r:id="rId82"/>
    <sheet name="EU SEC4" sheetId="104" r:id="rId83"/>
    <sheet name="EU SEC5" sheetId="105" r:id="rId84"/>
    <sheet name="PŘÍLOHA XXIX" sheetId="106" r:id="rId85"/>
    <sheet name="EU MRA" sheetId="107" r:id="rId86"/>
    <sheet name="EU MR1" sheetId="108" r:id="rId87"/>
    <sheet name="EU MRB" sheetId="109" r:id="rId88"/>
    <sheet name="EU MR2-A" sheetId="110" r:id="rId89"/>
    <sheet name="EU MR2-B" sheetId="111" r:id="rId90"/>
    <sheet name="EU MR3" sheetId="112" r:id="rId91"/>
    <sheet name="EU MR4" sheetId="113" r:id="rId92"/>
    <sheet name="PŘÍLOHA XXXI" sheetId="62" r:id="rId93"/>
    <sheet name="EU ORA" sheetId="63" r:id="rId94"/>
    <sheet name="EU OR1" sheetId="64" r:id="rId95"/>
    <sheet name="PŘÍLOHA XXXIII" sheetId="65" r:id="rId96"/>
    <sheet name="EU REMA" sheetId="66" r:id="rId97"/>
    <sheet name="EU REM1" sheetId="67" r:id="rId98"/>
    <sheet name="EU REM2" sheetId="68" r:id="rId99"/>
    <sheet name="EU REM3" sheetId="69" r:id="rId100"/>
    <sheet name="EU REM4" sheetId="70" r:id="rId101"/>
    <sheet name="EU REM5" sheetId="71" r:id="rId102"/>
    <sheet name="PŘÍLOHA XXXV" sheetId="72" r:id="rId103"/>
    <sheet name="EU AE1" sheetId="73" r:id="rId104"/>
    <sheet name="EU AE2" sheetId="74" r:id="rId105"/>
    <sheet name=" EU AE3" sheetId="75" r:id="rId106"/>
    <sheet name="EU AE4" sheetId="76" r:id="rId107"/>
    <sheet name="PŘÍLOHA XXXVII" sheetId="119" r:id="rId108"/>
    <sheet name="EU IRRBBA" sheetId="120" r:id="rId109"/>
    <sheet name="EU IRRBB1" sheetId="121" r:id="rId110"/>
    <sheet name="EBA_GL_2018_01" sheetId="117" r:id="rId111"/>
    <sheet name="IFRS9 (468)" sheetId="116" r:id="rId112"/>
  </sheets>
  <definedNames>
    <definedName name="_xlnm._FilterDatabase" localSheetId="0" hidden="1">OBSAH!$A$6:$C$126</definedName>
    <definedName name="_ftn1" localSheetId="86">'EU MR1'!$G$13</definedName>
    <definedName name="_ftnref1" localSheetId="86">'EU MR1'!$G$10</definedName>
    <definedName name="_Toc483499698" localSheetId="11">'EU LI1 '!$C$3</definedName>
    <definedName name="_Toc483499734" localSheetId="90">'EU MR3'!#REF!</definedName>
    <definedName name="_Toc483499735" localSheetId="91">'EU MR4'!#REF!</definedName>
    <definedName name="_Toc510626265" localSheetId="110">EBA_GL_2018_01!#REF!</definedName>
    <definedName name="_Toc510626265" localSheetId="1">'PŘÍLOHA I'!#REF!</definedName>
    <definedName name="_Toc510626265" localSheetId="7">'PŘÍLOHA III'!#REF!</definedName>
    <definedName name="_Toc510626265" localSheetId="21">'PŘÍLOHA IX'!#REF!</definedName>
    <definedName name="_Toc510626265" localSheetId="10">'PŘÍLOHA V'!#REF!</definedName>
    <definedName name="_Toc510626265" localSheetId="17">'PŘÍLOHA VII'!#REF!</definedName>
    <definedName name="_Toc510626265" localSheetId="24">'PŘÍLOHA XI'!#REF!</definedName>
    <definedName name="_Toc510626265" localSheetId="29">'PŘÍLOHA XIII'!#REF!</definedName>
    <definedName name="_Toc510626265" localSheetId="52">'PŘÍLOHA XIX'!#REF!</definedName>
    <definedName name="_Toc510626265" localSheetId="34">'PŘÍLOHA XV'!#REF!</definedName>
    <definedName name="_Toc510626265" localSheetId="49">'PŘÍLOHA XVII'!#REF!</definedName>
    <definedName name="_Toc510626265" localSheetId="56">'PŘÍLOHA XXI'!#REF!</definedName>
    <definedName name="_Toc510626265" localSheetId="65">'PŘÍLOHA XXIII'!#REF!</definedName>
    <definedName name="_Toc510626265" localSheetId="84">'PŘÍLOHA XXIX'!#REF!</definedName>
    <definedName name="_Toc510626265" localSheetId="67">'PŘÍLOHA XXV'!#REF!</definedName>
    <definedName name="_Toc510626265" localSheetId="77">'PŘÍLOHA XXVII'!#REF!</definedName>
    <definedName name="_Toc510626265" localSheetId="92">'PŘÍLOHA XXXI'!#REF!</definedName>
    <definedName name="_Toc510626265" localSheetId="95">'PŘÍLOHA XXXIII'!#REF!</definedName>
    <definedName name="_Toc510626265" localSheetId="102">'PŘÍLOHA XXXV'!#REF!</definedName>
    <definedName name="_Toc510626266" localSheetId="110">EBA_GL_2018_01!#REF!</definedName>
    <definedName name="_Toc510626266" localSheetId="1">'PŘÍLOHA I'!#REF!</definedName>
    <definedName name="_Toc510626266" localSheetId="7">'PŘÍLOHA III'!#REF!</definedName>
    <definedName name="_Toc510626266" localSheetId="21">'PŘÍLOHA IX'!#REF!</definedName>
    <definedName name="_Toc510626266" localSheetId="10">'PŘÍLOHA V'!#REF!</definedName>
    <definedName name="_Toc510626266" localSheetId="17">'PŘÍLOHA VII'!#REF!</definedName>
    <definedName name="_Toc510626266" localSheetId="24">'PŘÍLOHA XI'!#REF!</definedName>
    <definedName name="_Toc510626266" localSheetId="29">'PŘÍLOHA XIII'!#REF!</definedName>
    <definedName name="_Toc510626266" localSheetId="52">'PŘÍLOHA XIX'!#REF!</definedName>
    <definedName name="_Toc510626266" localSheetId="34">'PŘÍLOHA XV'!#REF!</definedName>
    <definedName name="_Toc510626266" localSheetId="49">'PŘÍLOHA XVII'!#REF!</definedName>
    <definedName name="_Toc510626266" localSheetId="56">'PŘÍLOHA XXI'!#REF!</definedName>
    <definedName name="_Toc510626266" localSheetId="65">'PŘÍLOHA XXIII'!#REF!</definedName>
    <definedName name="_Toc510626266" localSheetId="84">'PŘÍLOHA XXIX'!#REF!</definedName>
    <definedName name="_Toc510626266" localSheetId="67">'PŘÍLOHA XXV'!#REF!</definedName>
    <definedName name="_Toc510626266" localSheetId="77">'PŘÍLOHA XXVII'!#REF!</definedName>
    <definedName name="_Toc510626266" localSheetId="92">'PŘÍLOHA XXXI'!#REF!</definedName>
    <definedName name="_Toc510626266" localSheetId="95">'PŘÍLOHA XXXIII'!#REF!</definedName>
    <definedName name="_Toc510626266" localSheetId="102">'PŘÍLOHA XXXV'!#REF!</definedName>
    <definedName name="_Toc510626267" localSheetId="110">EBA_GL_2018_01!#REF!</definedName>
    <definedName name="_Toc510626267" localSheetId="1">'PŘÍLOHA I'!#REF!</definedName>
    <definedName name="_Toc510626267" localSheetId="7">'PŘÍLOHA III'!#REF!</definedName>
    <definedName name="_Toc510626267" localSheetId="21">'PŘÍLOHA IX'!#REF!</definedName>
    <definedName name="_Toc510626267" localSheetId="10">'PŘÍLOHA V'!#REF!</definedName>
    <definedName name="_Toc510626267" localSheetId="17">'PŘÍLOHA VII'!#REF!</definedName>
    <definedName name="_Toc510626267" localSheetId="24">'PŘÍLOHA XI'!#REF!</definedName>
    <definedName name="_Toc510626267" localSheetId="29">'PŘÍLOHA XIII'!#REF!</definedName>
    <definedName name="_Toc510626267" localSheetId="52">'PŘÍLOHA XIX'!#REF!</definedName>
    <definedName name="_Toc510626267" localSheetId="34">'PŘÍLOHA XV'!#REF!</definedName>
    <definedName name="_Toc510626267" localSheetId="49">'PŘÍLOHA XVII'!#REF!</definedName>
    <definedName name="_Toc510626267" localSheetId="56">'PŘÍLOHA XXI'!#REF!</definedName>
    <definedName name="_Toc510626267" localSheetId="65">'PŘÍLOHA XXIII'!#REF!</definedName>
    <definedName name="_Toc510626267" localSheetId="84">'PŘÍLOHA XXIX'!#REF!</definedName>
    <definedName name="_Toc510626267" localSheetId="67">'PŘÍLOHA XXV'!#REF!</definedName>
    <definedName name="_Toc510626267" localSheetId="77">'PŘÍLOHA XXVII'!#REF!</definedName>
    <definedName name="_Toc510626267" localSheetId="92">'PŘÍLOHA XXXI'!#REF!</definedName>
    <definedName name="_Toc510626267" localSheetId="95">'PŘÍLOHA XXXIII'!#REF!</definedName>
    <definedName name="_Toc510626267" localSheetId="102">'PŘÍLOHA XXXV'!#REF!</definedName>
    <definedName name="_Toc510626268" localSheetId="110">EBA_GL_2018_01!#REF!</definedName>
    <definedName name="_Toc510626268" localSheetId="1">'PŘÍLOHA I'!#REF!</definedName>
    <definedName name="_Toc510626268" localSheetId="7">'PŘÍLOHA III'!#REF!</definedName>
    <definedName name="_Toc510626268" localSheetId="21">'PŘÍLOHA IX'!#REF!</definedName>
    <definedName name="_Toc510626268" localSheetId="10">'PŘÍLOHA V'!#REF!</definedName>
    <definedName name="_Toc510626268" localSheetId="17">'PŘÍLOHA VII'!#REF!</definedName>
    <definedName name="_Toc510626268" localSheetId="24">'PŘÍLOHA XI'!#REF!</definedName>
    <definedName name="_Toc510626268" localSheetId="29">'PŘÍLOHA XIII'!#REF!</definedName>
    <definedName name="_Toc510626268" localSheetId="52">'PŘÍLOHA XIX'!#REF!</definedName>
    <definedName name="_Toc510626268" localSheetId="34">'PŘÍLOHA XV'!#REF!</definedName>
    <definedName name="_Toc510626268" localSheetId="49">'PŘÍLOHA XVII'!#REF!</definedName>
    <definedName name="_Toc510626268" localSheetId="56">'PŘÍLOHA XXI'!#REF!</definedName>
    <definedName name="_Toc510626268" localSheetId="65">'PŘÍLOHA XXIII'!#REF!</definedName>
    <definedName name="_Toc510626268" localSheetId="84">'PŘÍLOHA XXIX'!#REF!</definedName>
    <definedName name="_Toc510626268" localSheetId="67">'PŘÍLOHA XXV'!#REF!</definedName>
    <definedName name="_Toc510626268" localSheetId="77">'PŘÍLOHA XXVII'!#REF!</definedName>
    <definedName name="_Toc510626268" localSheetId="92">'PŘÍLOHA XXXI'!#REF!</definedName>
    <definedName name="_Toc510626268" localSheetId="95">'PŘÍLOHA XXXIII'!#REF!</definedName>
    <definedName name="_Toc510626268" localSheetId="102">'PŘÍLOHA XXXV'!#REF!</definedName>
    <definedName name="_Toc510626269" localSheetId="110">EBA_GL_2018_01!#REF!</definedName>
    <definedName name="_Toc510626269" localSheetId="1">'PŘÍLOHA I'!#REF!</definedName>
    <definedName name="_Toc510626269" localSheetId="7">'PŘÍLOHA III'!#REF!</definedName>
    <definedName name="_Toc510626269" localSheetId="21">'PŘÍLOHA IX'!#REF!</definedName>
    <definedName name="_Toc510626269" localSheetId="10">'PŘÍLOHA V'!#REF!</definedName>
    <definedName name="_Toc510626269" localSheetId="17">'PŘÍLOHA VII'!#REF!</definedName>
    <definedName name="_Toc510626269" localSheetId="24">'PŘÍLOHA XI'!#REF!</definedName>
    <definedName name="_Toc510626269" localSheetId="29">'PŘÍLOHA XIII'!#REF!</definedName>
    <definedName name="_Toc510626269" localSheetId="52">'PŘÍLOHA XIX'!#REF!</definedName>
    <definedName name="_Toc510626269" localSheetId="34">'PŘÍLOHA XV'!#REF!</definedName>
    <definedName name="_Toc510626269" localSheetId="49">'PŘÍLOHA XVII'!#REF!</definedName>
    <definedName name="_Toc510626269" localSheetId="56">'PŘÍLOHA XXI'!#REF!</definedName>
    <definedName name="_Toc510626269" localSheetId="65">'PŘÍLOHA XXIII'!#REF!</definedName>
    <definedName name="_Toc510626269" localSheetId="84">'PŘÍLOHA XXIX'!#REF!</definedName>
    <definedName name="_Toc510626269" localSheetId="67">'PŘÍLOHA XXV'!#REF!</definedName>
    <definedName name="_Toc510626269" localSheetId="77">'PŘÍLOHA XXVII'!#REF!</definedName>
    <definedName name="_Toc510626269" localSheetId="92">'PŘÍLOHA XXXI'!#REF!</definedName>
    <definedName name="_Toc510626269" localSheetId="95">'PŘÍLOHA XXXIII'!#REF!</definedName>
    <definedName name="_Toc510626269" localSheetId="102">'PŘÍLOHA XXXV'!#REF!</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CH">110000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_xlnm.Print_Titles" localSheetId="18">'EU CC1'!$7:$7</definedName>
    <definedName name="_xlnm.Print_Area" localSheetId="51">'EU CR3'!$B$1:$K$21</definedName>
    <definedName name="_xlnm.Print_Area" localSheetId="59">'EU CR6-A'!$A$2:$J$24</definedName>
    <definedName name="_xlnm.Print_Area" localSheetId="60">'EU CR7'!$B$2:$H$27</definedName>
    <definedName name="_xlnm.Print_Area" localSheetId="63">'EU CR9'!$B$4:$J$51</definedName>
    <definedName name="_xlnm.Print_Area" localSheetId="64">'EU CR9.1'!$B$2:$I$30</definedName>
    <definedName name="_xlnm.Print_Area" localSheetId="28">'EU LRA'!$B$2:$D$9</definedName>
    <definedName name="_xlnm.Print_Area" localSheetId="18">'EU CC1'!$B$7:$E$127</definedName>
    <definedName name="_xlnm.Print_Area" localSheetId="11">'EU LI1 '!$D$10</definedName>
    <definedName name="_xlnm.Print_Area" localSheetId="25">'EU LR1 – LRSum'!$B$2:$D$21</definedName>
    <definedName name="_xlnm.Print_Area" localSheetId="26">'EU LR2 – LRCom'!$B$2:$E$72</definedName>
    <definedName name="_xlnm.Print_Area" localSheetId="27">'EU LR3 – LRSpl'!$B$2:$D$17</definedName>
    <definedName name="_xlnm.Print_Area" localSheetId="83">'EU SEC5'!$A$1:$E$19</definedName>
    <definedName name="_xlnm.Print_Area" localSheetId="0">OBSAH!$B$1:$C$126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44" i="1" l="1"/>
  <c r="E44" i="1"/>
  <c r="D44" i="1"/>
  <c r="K12" i="71" l="1"/>
  <c r="J12" i="71"/>
  <c r="I12" i="71"/>
  <c r="E12" i="71"/>
  <c r="K11" i="71"/>
  <c r="J11" i="71"/>
  <c r="J10" i="71" s="1"/>
  <c r="I11" i="71"/>
  <c r="E11" i="71"/>
  <c r="K10" i="71"/>
  <c r="I10" i="71"/>
  <c r="E10" i="71"/>
  <c r="E7" i="71"/>
  <c r="H27" i="67"/>
  <c r="G27" i="67"/>
  <c r="F27" i="67"/>
  <c r="I16" i="67"/>
  <c r="G16" i="67"/>
  <c r="F16" i="67"/>
  <c r="I6" i="67"/>
  <c r="I27" i="67" l="1"/>
  <c r="D9" i="25"/>
  <c r="D7" i="25"/>
  <c r="M19" i="24"/>
  <c r="M18" i="24"/>
  <c r="M17" i="24"/>
  <c r="M16" i="24"/>
  <c r="M15" i="24"/>
  <c r="M14" i="24"/>
  <c r="M13" i="24"/>
  <c r="M12" i="24"/>
  <c r="M11" i="24"/>
  <c r="D37" i="29" l="1"/>
  <c r="D96" i="20"/>
  <c r="D97" i="20" s="1"/>
  <c r="D49" i="20" l="1"/>
  <c r="D104" i="20"/>
  <c r="D99" i="20"/>
  <c r="D98" i="20"/>
  <c r="D100" i="20"/>
  <c r="D15" i="44" l="1"/>
  <c r="D16" i="44" l="1"/>
  <c r="E14" i="29" l="1"/>
  <c r="D35" i="21" l="1"/>
  <c r="E51" i="29" l="1"/>
  <c r="E37" i="29"/>
  <c r="D51" i="29"/>
  <c r="E26" i="29" l="1"/>
  <c r="E34" i="29"/>
  <c r="F36" i="37"/>
  <c r="E36" i="37"/>
  <c r="H36" i="37"/>
  <c r="G36" i="37"/>
  <c r="M20" i="24"/>
  <c r="L20" i="24"/>
  <c r="I20" i="24"/>
  <c r="H20" i="24"/>
  <c r="C20" i="24"/>
  <c r="N12" i="24" l="1"/>
  <c r="N14" i="24"/>
  <c r="N19" i="24"/>
  <c r="N13" i="24"/>
  <c r="N11" i="24"/>
  <c r="N17" i="24"/>
  <c r="N16" i="24"/>
  <c r="N18" i="24"/>
  <c r="N15" i="24"/>
  <c r="E54" i="29"/>
  <c r="E58" i="29" l="1"/>
  <c r="E57" i="29"/>
  <c r="E56" i="29"/>
  <c r="E63" i="29"/>
  <c r="O20" i="24" a="1"/>
  <c r="O20" i="24" s="1"/>
  <c r="H12" i="37" l="1"/>
  <c r="F12" i="37"/>
  <c r="G12" i="37"/>
  <c r="E12" i="37"/>
  <c r="E43" i="21" l="1"/>
  <c r="E35" i="21"/>
  <c r="E26" i="21" l="1"/>
  <c r="N31" i="47" l="1"/>
  <c r="H31" i="47"/>
  <c r="L31" i="47"/>
  <c r="E31" i="47" l="1"/>
  <c r="F31" i="47"/>
  <c r="D31" i="47"/>
  <c r="C31" i="47"/>
  <c r="G31" i="47"/>
  <c r="J31" i="47"/>
  <c r="M31" i="47"/>
  <c r="K31" i="47"/>
  <c r="I31" i="47"/>
  <c r="H30" i="41" l="1"/>
  <c r="G30" i="41"/>
  <c r="F30" i="41"/>
  <c r="O30" i="41"/>
  <c r="J30" i="41" l="1"/>
  <c r="L30" i="41"/>
  <c r="M30" i="41"/>
  <c r="P30" i="41"/>
  <c r="D30" i="41"/>
  <c r="E30" i="41"/>
  <c r="I30" i="41"/>
  <c r="K30" i="41"/>
  <c r="Q30" i="41"/>
  <c r="C30" i="41"/>
  <c r="N30" i="41"/>
  <c r="F17" i="45" l="1"/>
  <c r="E17" i="45"/>
  <c r="C17" i="45"/>
  <c r="G17" i="45" l="1"/>
  <c r="H17" i="45"/>
  <c r="J17" i="45"/>
  <c r="D17" i="45"/>
  <c r="I17" i="45"/>
  <c r="D34" i="29"/>
  <c r="D26" i="29" l="1"/>
  <c r="D20" i="28"/>
  <c r="D91" i="20" l="1"/>
  <c r="D90" i="20"/>
  <c r="D80" i="20"/>
  <c r="D60" i="20"/>
  <c r="D70" i="20"/>
  <c r="D69" i="20"/>
  <c r="D9" i="20" l="1"/>
  <c r="D19" i="20" l="1"/>
  <c r="D50" i="20" s="1"/>
  <c r="D71" i="20" s="1"/>
  <c r="D92" i="20" s="1"/>
  <c r="D43" i="21"/>
  <c r="D26" i="21"/>
  <c r="D14" i="29" l="1"/>
  <c r="D54" i="29" s="1"/>
  <c r="D63" i="29" l="1"/>
  <c r="D58" i="29"/>
  <c r="D57" i="29"/>
  <c r="D56" i="29"/>
</calcChain>
</file>

<file path=xl/comments1.xml><?xml version="1.0" encoding="utf-8"?>
<comments xmlns="http://schemas.openxmlformats.org/spreadsheetml/2006/main">
  <authors>
    <author>Autor</author>
  </authors>
  <commentList>
    <comment ref="H16" authorId="0" shapeId="0">
      <text>
        <r>
          <rPr>
            <b/>
            <sz val="9"/>
            <color indexed="81"/>
            <rFont val="Tahoma"/>
            <family val="2"/>
            <charset val="238"/>
          </rPr>
          <t>Autor:</t>
        </r>
        <r>
          <rPr>
            <sz val="9"/>
            <color indexed="81"/>
            <rFont val="Tahoma"/>
            <family val="2"/>
            <charset val="238"/>
          </rPr>
          <t xml:space="preserve">
příští rok doplń vzorec ř.280, sloupec 100</t>
        </r>
      </text>
    </comment>
    <comment ref="H19" authorId="0" shapeId="0">
      <text>
        <r>
          <rPr>
            <b/>
            <sz val="9"/>
            <color indexed="81"/>
            <rFont val="Tahoma"/>
            <family val="2"/>
            <charset val="238"/>
          </rPr>
          <t>Autor:</t>
        </r>
        <r>
          <rPr>
            <sz val="9"/>
            <color indexed="81"/>
            <rFont val="Tahoma"/>
            <family val="2"/>
            <charset val="238"/>
          </rPr>
          <t xml:space="preserve">
Pro příští rok doplň do vzorce corep 80.00b hodnotu ř.320 sloupec 100</t>
        </r>
      </text>
    </comment>
  </commentList>
</comments>
</file>

<file path=xl/sharedStrings.xml><?xml version="1.0" encoding="utf-8"?>
<sst xmlns="http://schemas.openxmlformats.org/spreadsheetml/2006/main" count="3914" uniqueCount="2027">
  <si>
    <t>Šablona EU KM1 – Klíčové ukazatele</t>
  </si>
  <si>
    <t>Šablona EU INS1 – Účasti v pojišťovnách</t>
  </si>
  <si>
    <t>Šablona EU INS2 – Informace finančních konglomerátů o kapitálu a ukazateli kapitálové přiměřenosti</t>
  </si>
  <si>
    <t>Šablona EU OV1 – Přehled celkového objemu rizikové expozice</t>
  </si>
  <si>
    <t>Celkový objem rizikové expozice</t>
  </si>
  <si>
    <t>Celkové kapitálové požadavky</t>
  </si>
  <si>
    <t>a</t>
  </si>
  <si>
    <t>b</t>
  </si>
  <si>
    <t>c</t>
  </si>
  <si>
    <t>T</t>
  </si>
  <si>
    <t>T-1</t>
  </si>
  <si>
    <t>Úvěrové riziko (vyjma úvěrového rizika protistrany)</t>
  </si>
  <si>
    <t xml:space="preserve">Z toho standardizovaný přístup </t>
  </si>
  <si>
    <t>Z toho rozřazovací přístup</t>
  </si>
  <si>
    <t>EU 4a</t>
  </si>
  <si>
    <t>Z toho akcie na základě metody zjednodušené rizikové váhy</t>
  </si>
  <si>
    <t xml:space="preserve">Úvěrové riziko protistrany (CCR) </t>
  </si>
  <si>
    <t>Z toho metoda interního modelu</t>
  </si>
  <si>
    <t>EU 8a</t>
  </si>
  <si>
    <t>Z toho expozice vůči ústřední protistraně</t>
  </si>
  <si>
    <t>EU 8b</t>
  </si>
  <si>
    <t>Z toho úvěrová úprava ocenění (CVA)</t>
  </si>
  <si>
    <t>Z toho ostatní CCR</t>
  </si>
  <si>
    <t>Nepoužije se</t>
  </si>
  <si>
    <t xml:space="preserve">Vypořádací riziko </t>
  </si>
  <si>
    <t>Sekuritizované expozice v investičním portfoliu (po uplatnění horního limitu)</t>
  </si>
  <si>
    <t xml:space="preserve">Z toho přístup SEC-IRBA </t>
  </si>
  <si>
    <t>Z toho přístup SEC-ERBA (včetně IAA)</t>
  </si>
  <si>
    <t xml:space="preserve">Z toho přístup SEC-SA </t>
  </si>
  <si>
    <t>EU 19a</t>
  </si>
  <si>
    <t>Z toho 1 250 % / odpočet</t>
  </si>
  <si>
    <t>Poziční, měnové a komoditní riziko (tržní riziko)</t>
  </si>
  <si>
    <t xml:space="preserve">Z toho IMA </t>
  </si>
  <si>
    <t>EU 22a</t>
  </si>
  <si>
    <t>Velké expozice</t>
  </si>
  <si>
    <t xml:space="preserve">Operační riziko </t>
  </si>
  <si>
    <t>EU 23a</t>
  </si>
  <si>
    <t xml:space="preserve">Z toho přístup základního ukazatele </t>
  </si>
  <si>
    <t>EU 23b</t>
  </si>
  <si>
    <t>EU 23c</t>
  </si>
  <si>
    <t xml:space="preserve">Z toho pokročilý přístup k měření </t>
  </si>
  <si>
    <t>Objemy pod prahovými hodnotami pro odpočet (podléhají
rizikové váze 250 %)</t>
  </si>
  <si>
    <t>Celkem</t>
  </si>
  <si>
    <t>d</t>
  </si>
  <si>
    <t>e</t>
  </si>
  <si>
    <t xml:space="preserve">T-1 </t>
  </si>
  <si>
    <t>T-2</t>
  </si>
  <si>
    <t>T-3</t>
  </si>
  <si>
    <t>T-4</t>
  </si>
  <si>
    <t>Dostupný kapitál (objem)</t>
  </si>
  <si>
    <t xml:space="preserve">Kmenový kapitál tier 1 </t>
  </si>
  <si>
    <t xml:space="preserve">Kapitál tier 1 </t>
  </si>
  <si>
    <t xml:space="preserve">Celkový kapitál </t>
  </si>
  <si>
    <t>Objemy rizikově vážených expozic</t>
  </si>
  <si>
    <r>
      <rPr>
        <b/>
        <sz val="11"/>
        <color rgb="FF000000"/>
        <rFont val="Calibri"/>
        <family val="2"/>
        <scheme val="minor"/>
      </rPr>
      <t>Kapitálové poměry (vyjádřeno jako procentní podíl objemu rizikově vážené expozice)</t>
    </r>
  </si>
  <si>
    <r>
      <rPr>
        <sz val="11"/>
        <color theme="1"/>
        <rFont val="Calibri"/>
        <family val="2"/>
        <scheme val="minor"/>
      </rPr>
      <t>Poměr kmenového kapitálu tier 1 (%)</t>
    </r>
  </si>
  <si>
    <t>Poměr kapitálu tier 1 (%)</t>
  </si>
  <si>
    <t>Celkový kapitálový poměr (%)</t>
  </si>
  <si>
    <t>Dodatečné kapitálové požadavky k řešení rizik jiných než je riziko nadměrné páky (vyjádřeno jako procentní podíl objemu rizikově vážené expozice)</t>
  </si>
  <si>
    <t>EU 7a</t>
  </si>
  <si>
    <r>
      <rPr>
        <sz val="11"/>
        <color theme="1"/>
        <rFont val="Calibri"/>
        <family val="2"/>
        <scheme val="minor"/>
      </rPr>
      <t>Dodatečné kapitálové požadavky k řešení rizik jiných než je riziko nadměrné páky (%)</t>
    </r>
    <r>
      <rPr>
        <sz val="11"/>
        <color rgb="FF000000"/>
        <rFont val="Calibri"/>
        <family val="2"/>
        <scheme val="minor"/>
      </rPr>
      <t xml:space="preserve"> </t>
    </r>
  </si>
  <si>
    <t>EU 7b</t>
  </si>
  <si>
    <t xml:space="preserve">     z toho: z kmenového kapitálu tier 1 (procentní body)</t>
  </si>
  <si>
    <t>EU 7c</t>
  </si>
  <si>
    <t xml:space="preserve">     z toho: z kapitálu tier 1 (procentní body)</t>
  </si>
  <si>
    <t>EU 7d</t>
  </si>
  <si>
    <t>Celkové kapitálové požadavky na základě procesu přezkumu a hodnocení (%)</t>
  </si>
  <si>
    <t>Požadavek kombinovaných kapitálových rezerv a celkový kapitálový požadavek (vyjádřeno jako procentní podíl objemu rizikově vážené expozice)</t>
  </si>
  <si>
    <t>Bezpečnostní kapitálová rezerva (%)</t>
  </si>
  <si>
    <t>Bezpečnostní rezerva, je-li na úrovni členského státu zjištěno makroobezřetnostní nebo systémové riziko (%)</t>
  </si>
  <si>
    <t>Proticyklická kapitálová rezerva stanovená konkrétně pro danou instituci (%)</t>
  </si>
  <si>
    <t>EU 9a</t>
  </si>
  <si>
    <t>Kapitálová rezerva pro krytí systémového rizika (%)</t>
  </si>
  <si>
    <t>Kapitálová rezerva pro globální systémově významné instituce (%)</t>
  </si>
  <si>
    <t>EU 10a</t>
  </si>
  <si>
    <t>Kapitálová rezerva pro jiné systémově významné instituce (%)</t>
  </si>
  <si>
    <t>Požadavek kombinovaných kapitálových rezerv (%)</t>
  </si>
  <si>
    <t>EU 11a</t>
  </si>
  <si>
    <t>Celkové kapitálové požadavky (%)</t>
  </si>
  <si>
    <t>Kmenový kapitál tier 1 dostupný po splnění celkových kapitálových požadavků na základě procesu přezkumu a hodnocení (%)</t>
  </si>
  <si>
    <t>Pákový poměr</t>
  </si>
  <si>
    <t>Celková míra expozic</t>
  </si>
  <si>
    <t>Pákový poměr (%)</t>
  </si>
  <si>
    <r>
      <rPr>
        <b/>
        <sz val="11"/>
        <color theme="1"/>
        <rFont val="Calibri"/>
        <family val="2"/>
        <scheme val="minor"/>
      </rPr>
      <t>Dodatečné kapitálové požadavky k řešení rizika nadměrné páky (vyjádřeno jako procentní podíl celkové míry expozic)</t>
    </r>
  </si>
  <si>
    <t>EU 14a</t>
  </si>
  <si>
    <t xml:space="preserve">Dodatečné kapitálové požadavky k řešení rizika nadměrné páky (%) </t>
  </si>
  <si>
    <t>EU 14b</t>
  </si>
  <si>
    <t>EU 14c</t>
  </si>
  <si>
    <t>Celkové požadavky na pákový poměr na základě procesu přezkumu a hodnocení (%)</t>
  </si>
  <si>
    <t>Kapitálová rezerva k pákovému poměru a požadavek na souhrnný pákový poměr (vyjádřeno jako procentní podíl celkové míry expozic)</t>
  </si>
  <si>
    <t>EU 14d</t>
  </si>
  <si>
    <t>Požadavek kapitálové rezervy k pákovému poměru (%)</t>
  </si>
  <si>
    <t>EU 14e</t>
  </si>
  <si>
    <t>Souhrnný požadavek na pákový poměr (%)</t>
  </si>
  <si>
    <t>Ukazatel krytí likvidity</t>
  </si>
  <si>
    <t>Vysoce kvalitní likvidní aktiva celkem (vážená hodnota – průměr)</t>
  </si>
  <si>
    <t>EU 16a</t>
  </si>
  <si>
    <t xml:space="preserve">Odtok peněžních prostředků – celková vážená hodnota </t>
  </si>
  <si>
    <t>EU 16b</t>
  </si>
  <si>
    <t xml:space="preserve">Přítok peněžních prostředků – celková vážená hodnota </t>
  </si>
  <si>
    <t>Čistý odtok peněžních prostředků celkem (upravená hodnota)</t>
  </si>
  <si>
    <t>Ukazatel krytí likvidity (%)</t>
  </si>
  <si>
    <t>Ukazatel čistého stabilního financování</t>
  </si>
  <si>
    <t>Celkové dostupné stabilní financování</t>
  </si>
  <si>
    <t>Celkové požadované stabilní financování</t>
  </si>
  <si>
    <t>Ukazatel NSFR (%)</t>
  </si>
  <si>
    <t>Hodnota expozice</t>
  </si>
  <si>
    <t>Výše rizikové expozice</t>
  </si>
  <si>
    <t>Kapitálové nástroje držené v pojišťovnách, zajišťovnách nebo pojišťovacích holdingových společnostech, které se neodečítají od kapitálu</t>
  </si>
  <si>
    <t xml:space="preserve">Doplňkové kapitálové požadavky finančního konglomerátu (objem) </t>
  </si>
  <si>
    <t>Ukazatel kapitálové přiměřenosti finančního konglomerátu (%)</t>
  </si>
  <si>
    <t>Interní postup pro hodnocení kapitálové přiměřenosti + průběžné posouzení rizik banky, způsob, jak hodlá banka riziko zmírnit, a jak velký současný a budoucí kapitál je po zvážení ostatních zmírňujících faktorů nezbytný</t>
  </si>
  <si>
    <t>Pole s volně zadávanými kvalitativními údaji</t>
  </si>
  <si>
    <t xml:space="preserve">Právní základ </t>
  </si>
  <si>
    <t>Text ve volném formátu</t>
  </si>
  <si>
    <t>Čl. 438 písm. a) CRR</t>
  </si>
  <si>
    <t>(a)</t>
  </si>
  <si>
    <t>Čl. 438 písm. c) CRR</t>
  </si>
  <si>
    <t>(b)</t>
  </si>
  <si>
    <t>Na vyžádání daného příslušného orgánu výsledek interního postupu pro hodnocení kapitálové přiměřenosti instituce</t>
  </si>
  <si>
    <t>Tabulka EU OVC – Informace o interním postupu pro hodnocení kapitálové přiměřenosti</t>
  </si>
  <si>
    <t>Řádek</t>
  </si>
  <si>
    <t xml:space="preserve">Z toho základní přístup IRB </t>
  </si>
  <si>
    <t xml:space="preserve">Z toho pokročilý přístup IRB </t>
  </si>
  <si>
    <t>Tabulka EU OVA – Přístup instituce k řízení rizik</t>
  </si>
  <si>
    <t>Tabulka EU OVB – Zpřístupňování informací o systémech správy a řízení</t>
  </si>
  <si>
    <t>Pole s volně zadávanými kvalitativními informacemi</t>
  </si>
  <si>
    <t>Právní základ</t>
  </si>
  <si>
    <t>Kvalitativní informace – volně zadávané</t>
  </si>
  <si>
    <t>Čl. 435 odst. 1 písm. f) CRR</t>
  </si>
  <si>
    <t>Čl. 435 odst. 1 písm. b) CRR</t>
  </si>
  <si>
    <t xml:space="preserve">(b) </t>
  </si>
  <si>
    <t>Čl. 435 odst. 1 písm. e) CRR</t>
  </si>
  <si>
    <t xml:space="preserve">(c) </t>
  </si>
  <si>
    <t>Čl. 435 odst. 1 písm. c) CRR</t>
  </si>
  <si>
    <t>(d)</t>
  </si>
  <si>
    <t>(e)</t>
  </si>
  <si>
    <t xml:space="preserve"> Čl. 435 odst. 1 písm. a) CRR</t>
  </si>
  <si>
    <t>(f)</t>
  </si>
  <si>
    <t>Čl. 435 odst. 1 písm. a) a d) CRR</t>
  </si>
  <si>
    <t>(g)</t>
  </si>
  <si>
    <t>Čl. 435 odst. 2 písm. a) CRR</t>
  </si>
  <si>
    <t>Čl. 435 odst. 2 písm. b) CRR</t>
  </si>
  <si>
    <t>Čl. 435 odst. 2 písm. c) CRR</t>
  </si>
  <si>
    <t>(c)</t>
  </si>
  <si>
    <t>Čl. 435 odst. 2 písm. d) CRR</t>
  </si>
  <si>
    <t>Čl. 435 odst. 2 písm. e) CRR</t>
  </si>
  <si>
    <t xml:space="preserve">Šablona EU LI1 – Rozdíly mezi rozsahem účetní a obezřetnostní konsolidace a přiřazování kategorií účetní závěrky ke kategoriím regulačních rizik </t>
  </si>
  <si>
    <t xml:space="preserve">Šablona EU LI2 – Hlavní zdroje rozdílů mezi regulatorními hodnotami expozic a účetními hodnotami v účetní závěrce </t>
  </si>
  <si>
    <t xml:space="preserve">Šablona EU LI3 – Přehled rozdílů v rozsahu konsolidace (podle jednotlivých subjektů) </t>
  </si>
  <si>
    <t>Tabulka EU LIA – Vysvětlení rozdílů mezi hodnotami pro účely účetnictví a regulace</t>
  </si>
  <si>
    <t>Tabulka EU LIB – Ostatní kvalitativní informace o oblasti působnosti</t>
  </si>
  <si>
    <t>Šablona EU PV1 – Úpravy v rámci obezřetného oceňování</t>
  </si>
  <si>
    <t>f</t>
  </si>
  <si>
    <t>g</t>
  </si>
  <si>
    <t xml:space="preserve"> </t>
  </si>
  <si>
    <t>Účetní hodnoty vykázané ve zveřejněné účetní závěrce</t>
  </si>
  <si>
    <t>Účetní hodnoty podle obezřetnostní konsolidace</t>
  </si>
  <si>
    <t>Účetní hodnoty položek</t>
  </si>
  <si>
    <t>Podléhají rámci pro úvěrové riziko</t>
  </si>
  <si>
    <t xml:space="preserve">Podléhají rámci pro úvěrové riziko protistrany </t>
  </si>
  <si>
    <t>Podléhají rámci pro sekuritizaci</t>
  </si>
  <si>
    <t>Podléhají rámci pro tržní riziko</t>
  </si>
  <si>
    <t>Nepodléhají kapitálovým požadavkům ani odpočtům od kapitálu</t>
  </si>
  <si>
    <t>Rozdělení podle kategorií aktiv v rozvaze ve zveřejněné účetní závěrce</t>
  </si>
  <si>
    <t>….</t>
  </si>
  <si>
    <t>xxx</t>
  </si>
  <si>
    <t xml:space="preserve">Aktiva celkem </t>
  </si>
  <si>
    <t>Rozdělení podle kategorií závazků v rozvaze ve zveřejněné účetní závěrce</t>
  </si>
  <si>
    <t>1</t>
  </si>
  <si>
    <t xml:space="preserve">Závazky celkem </t>
  </si>
  <si>
    <t xml:space="preserve">Položky podléhající příslušnému rámci </t>
  </si>
  <si>
    <t>Rámec pro úvěrové riziko</t>
  </si>
  <si>
    <t xml:space="preserve">Rámec pro sekuritizaci </t>
  </si>
  <si>
    <t xml:space="preserve">Rámec pro úvěrové riziko protistrany </t>
  </si>
  <si>
    <t>Rámec pro tržní riziko</t>
  </si>
  <si>
    <t>Výše účetní hodnoty aktiv, na niž se vztahuje působnost obezřetnostní konsolidace (podle šablony EU LI1)</t>
  </si>
  <si>
    <t>Výše účetní hodnoty pasiv, na niž se vztahuje působnost obezřetnostní konsolidace (podle šablony EU LI1)</t>
  </si>
  <si>
    <t>Čistá výše, na niž se vztahuje působnost obezřetnostní konsolidace, celkem</t>
  </si>
  <si>
    <t>Podrozvahové hodnoty</t>
  </si>
  <si>
    <t xml:space="preserve">Rozdíly v ocenění </t>
  </si>
  <si>
    <t>Rozdíly vzniklé z titulu rozdílných pravidel započtení, mimo rozdíly uvedené na řádku 2</t>
  </si>
  <si>
    <t>Rozdíly vzniklé z titulu zohlednění rezerv</t>
  </si>
  <si>
    <t>Rozdíly vzniklé z titulu použití technik snižování úvěrového rizika</t>
  </si>
  <si>
    <t>Rozdíly vzniklé z titulu úvěrových konverzních faktorů</t>
  </si>
  <si>
    <t>Rozdíly vzniklé z titulu sekuritizace s převodem rizika</t>
  </si>
  <si>
    <t>Ostatní rozdíly</t>
  </si>
  <si>
    <t>Hodnoty expozic posuzované pro regulatorní účely</t>
  </si>
  <si>
    <t>h</t>
  </si>
  <si>
    <t>Název subjektu</t>
  </si>
  <si>
    <t>Metoda účetní konsolidace</t>
  </si>
  <si>
    <t>Metoda obezřetnostní konsolidace</t>
  </si>
  <si>
    <t>Popis subjektu</t>
  </si>
  <si>
    <t>Plná konsolidace</t>
  </si>
  <si>
    <t>Poměrná konsolidace</t>
  </si>
  <si>
    <t>Ekvivalenční metoda</t>
  </si>
  <si>
    <t>Ani konsolidováno, ani odečteno</t>
  </si>
  <si>
    <t>Odečteno</t>
  </si>
  <si>
    <t>Subjekt A</t>
  </si>
  <si>
    <t>X</t>
  </si>
  <si>
    <t>Úvěrová instituce</t>
  </si>
  <si>
    <t>Subjekt N</t>
  </si>
  <si>
    <t>Subjekt Z</t>
  </si>
  <si>
    <t>Pojišťovací subjekt</t>
  </si>
  <si>
    <t>Subjekt AA</t>
  </si>
  <si>
    <t>Nevýznamná leasingová společnost</t>
  </si>
  <si>
    <t>Čl. 436 písm. b) CRR</t>
  </si>
  <si>
    <t>Rozdíly mezi sloupci a) a b) v šabloně EU LI1</t>
  </si>
  <si>
    <t>Čl. 436 písm. d) CRR</t>
  </si>
  <si>
    <t>Kvalitativní informace o hlavních rozdílech vyplývajících z rozdílného rozsahu konsolidace pro účetní a regulatorní účely podle šablony EU LI2</t>
  </si>
  <si>
    <t>Čl. 436 písm. f) CRR</t>
  </si>
  <si>
    <t>Překážky bránící okamžitému převodu kapitálu nebo splacení závazků v rámci skupiny</t>
  </si>
  <si>
    <t>Čl. 436 písm. g) CRR</t>
  </si>
  <si>
    <t xml:space="preserve">Dceřiné podniky nezahrnuté do konsolidace, jejichž kapitál je nižší, než je požadováno </t>
  </si>
  <si>
    <t>Čl. 436 písm. h) CRR</t>
  </si>
  <si>
    <t>Využití výjimky podle článku 7 CRR nebo individuální konsolidace podle článku 9 CRR</t>
  </si>
  <si>
    <t>Souhrnná částka, o niž je skutečný kapitál nižší, než je požadováno, ve všech dceřiných podnicích nezahrnutých do konsolidace</t>
  </si>
  <si>
    <t>Pevně daný formát</t>
  </si>
  <si>
    <t>EU e1</t>
  </si>
  <si>
    <t>EU e2</t>
  </si>
  <si>
    <t>Kategorie rizika</t>
  </si>
  <si>
    <t>AVA na úrovni kategorie – nejistota ocenění</t>
  </si>
  <si>
    <t>Celkem na úrovni kategorie po diverzifikaci</t>
  </si>
  <si>
    <t>AVA na úrovni kategorie</t>
  </si>
  <si>
    <t>Vlastní kapitál</t>
  </si>
  <si>
    <t>Úrokové sazby</t>
  </si>
  <si>
    <t>Cizí měna</t>
  </si>
  <si>
    <t>Úvěr</t>
  </si>
  <si>
    <t>Komodity</t>
  </si>
  <si>
    <t>AVA zohledňující nepodchycená úvěrová rozpětí</t>
  </si>
  <si>
    <t>AVA zohledňující investiční náklady a náklady na financování</t>
  </si>
  <si>
    <r>
      <rPr>
        <sz val="8"/>
        <color theme="1"/>
        <rFont val="Arial"/>
        <family val="2"/>
      </rPr>
      <t>Z toho:</t>
    </r>
    <r>
      <rPr>
        <sz val="8"/>
        <color theme="1"/>
        <rFont val="Arial"/>
        <family val="2"/>
      </rPr>
      <t xml:space="preserve"> </t>
    </r>
    <r>
      <rPr>
        <b/>
        <sz val="8"/>
        <color rgb="FF000000"/>
        <rFont val="Arial"/>
        <family val="2"/>
      </rPr>
      <t>základní postup celkem</t>
    </r>
    <r>
      <rPr>
        <sz val="8"/>
        <color rgb="FF000000"/>
        <rFont val="Arial"/>
        <family val="2"/>
      </rPr>
      <t xml:space="preserve"> v obchodním portfoliu</t>
    </r>
  </si>
  <si>
    <r>
      <rPr>
        <sz val="8"/>
        <color theme="1"/>
        <rFont val="Arial"/>
        <family val="2"/>
      </rPr>
      <t>Z toho:</t>
    </r>
    <r>
      <rPr>
        <sz val="8"/>
        <color theme="1"/>
        <rFont val="Arial"/>
        <family val="2"/>
      </rPr>
      <t xml:space="preserve"> </t>
    </r>
    <r>
      <rPr>
        <b/>
        <sz val="8"/>
        <color rgb="FF000000"/>
        <rFont val="Arial"/>
        <family val="2"/>
      </rPr>
      <t>základní postup celkem</t>
    </r>
    <r>
      <rPr>
        <sz val="8"/>
        <color rgb="FF000000"/>
        <rFont val="Arial"/>
        <family val="2"/>
      </rPr>
      <t xml:space="preserve"> v neobchodním portfoliu</t>
    </r>
  </si>
  <si>
    <t>Nejistota tržních cen</t>
  </si>
  <si>
    <t>Náklady na uzavření pozice</t>
  </si>
  <si>
    <t>Koncentrované pozice</t>
  </si>
  <si>
    <t>Předčasné ukončení</t>
  </si>
  <si>
    <t>Modelové riziko</t>
  </si>
  <si>
    <t>Operační riziko</t>
  </si>
  <si>
    <t>Budoucí administrativní náklady</t>
  </si>
  <si>
    <t>Dodatečná úprava ocenění (AVA) celkem</t>
  </si>
  <si>
    <t>Šablona EU CC1 – Složení regulatorního kapitálu</t>
  </si>
  <si>
    <t>Šablona EU CC2 – Sesouhlasení regulatorního kapitálu s rozvahou v auditované účetní závěrce</t>
  </si>
  <si>
    <t>Šablona EU CCA – Základní vlastnosti nástrojů regulatorního kapitálu a nástrojů způsobilých závazků</t>
  </si>
  <si>
    <t xml:space="preserve"> (a)</t>
  </si>
  <si>
    <t xml:space="preserve">  (b)</t>
  </si>
  <si>
    <t>Výše</t>
  </si>
  <si>
    <r>
      <rPr>
        <b/>
        <sz val="11"/>
        <color theme="1"/>
        <rFont val="Calibri"/>
        <family val="2"/>
        <scheme val="minor"/>
      </rPr>
      <t>Zdroj podle referenčních čísel/písmen v rozvaze na základě regulatorní konsolidace</t>
    </r>
    <r>
      <rPr>
        <sz val="11"/>
        <color rgb="FF000000"/>
        <rFont val="Calibri"/>
        <family val="2"/>
        <scheme val="minor"/>
      </rPr>
      <t> </t>
    </r>
  </si>
  <si>
    <t xml:space="preserve">Kmenový kapitál tier 1:  nástroje a rezervy                                             </t>
  </si>
  <si>
    <t xml:space="preserve">Kapitálové nástroje a související emisní ážio </t>
  </si>
  <si>
    <t>(h)</t>
  </si>
  <si>
    <t xml:space="preserve">     z toho: typ nástroje č. 1</t>
  </si>
  <si>
    <t xml:space="preserve">     z toho: typ nástroje č. 2</t>
  </si>
  <si>
    <t xml:space="preserve">     z toho: typ nástroje č. 3</t>
  </si>
  <si>
    <t xml:space="preserve">Nerozdělený zisk </t>
  </si>
  <si>
    <t>Kumulovaný ostatní úplný výsledek hospodaření (a jiné rezervy)</t>
  </si>
  <si>
    <t>EU-3a</t>
  </si>
  <si>
    <t>Rezervní fondy na všeobecná bankovní rizika</t>
  </si>
  <si>
    <t xml:space="preserve">Objem kvalifikovaných položek uvedených v čl. 484 odst. 3 CRR a souvisejícího emisního ážia podléhající postupnému odstranění z kmenového kapitálu tier 1 </t>
  </si>
  <si>
    <t>Menšinový podíl (hodnota přípustná v konsolidovaném kmenovém kapitálu tier 1)</t>
  </si>
  <si>
    <t>EU-5a</t>
  </si>
  <si>
    <t xml:space="preserve">Nezávisle ověřený mezitímní zisk snížený o předvídatelné výplaty nebo dividendy </t>
  </si>
  <si>
    <t>Kmenový kapitál tier 1 před normativními úpravami</t>
  </si>
  <si>
    <t>Kmenový kapitál tier 1: normativní úpravy </t>
  </si>
  <si>
    <t>Dodatečné úpravy ocenění (záporná hodnota)</t>
  </si>
  <si>
    <t>Nehmotná aktiva (snížená o související daňové závazky) (záporná hodnota)</t>
  </si>
  <si>
    <t>Odložené daňové pohledávky závislé na budoucím zisku kromě pohledávek vyplývajících z přechodných rozdílů (snížené o související daňové závazky, pokud jsou splněny podmínky čl. 38 odst. 3 CRR) (záporná hodnota)</t>
  </si>
  <si>
    <t>Oceňovací rozdíly ze změn reálné hodnoty spojené se zisky nebo ztrátami ze zajištění peněžních toků z finančních nástrojů, které nejsou oceněny reálnou hodnotou</t>
  </si>
  <si>
    <t xml:space="preserve">Záporné hodnoty vyplývající z výpočtu výše očekávaných ztrát </t>
  </si>
  <si>
    <t>Zvýšení vlastního kapitálu, které vyplývá ze sekuritizace aktiv (záporná hodnota)</t>
  </si>
  <si>
    <t>Zisky nebo ztráty ze závazků oceněných reálnou hodnotou, které vyplývají ze změn vlastního úvěrového hodnocení</t>
  </si>
  <si>
    <t>Aktiva penzijního fondu definovaných požitků (záporná hodnota)</t>
  </si>
  <si>
    <t>Přímé, nepřímé a syntetické kapitálové investice instituce do vlastních nástrojů zahrnovaných do kmenového kapitálu tier 1 (záporná hodnota)</t>
  </si>
  <si>
    <t>Přímé, nepřímé a syntetické kapitálové investice do nástrojů zahrnovaných do kmenového kapitálu tier 1 subjektů finančního sektoru, pokud tyto subjekty mají s institucí vztah vzájemné účasti, jehož účelem je uměle zvýšit kapitál instituce (záporná hodnota)</t>
  </si>
  <si>
    <t>Přímé, nepřímé a syntetické kapitálové investice instituce do nástrojů zahrnovaných do kmenového kapitálu tier 1 subjektů finančního sektoru, v nichž instituce nemá významnou investici (objem vyšší než 10% prahová hodnota po odečtení způsobilých krátkých pozic) (záporná hodnota)</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</si>
  <si>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(záporná hodnota)</t>
  </si>
  <si>
    <t>EU-20a</t>
  </si>
  <si>
    <t>Objem expozice u následujících položek, kterým se má přiřadit riziková váha 1 250 %, pokud se instituce rozhodne pro odpočet jako alternativní postup</t>
  </si>
  <si>
    <t>EU-20b</t>
  </si>
  <si>
    <t xml:space="preserve">     z toho: kvalifikované účasti mimo finanční sektor (záporná hodnota)</t>
  </si>
  <si>
    <t>EU-20c</t>
  </si>
  <si>
    <t xml:space="preserve">     z toho: sekuritizované pozice (záporná hodnota)</t>
  </si>
  <si>
    <t>EU-20d</t>
  </si>
  <si>
    <t xml:space="preserve">     z toho: volné dodávky (záporná hodnota)</t>
  </si>
  <si>
    <r>
      <rPr>
        <sz val="9"/>
        <color theme="1"/>
        <rFont val="Calibri"/>
        <family val="2"/>
        <scheme val="minor"/>
      </rPr>
      <t>Odložené daňové pohledávky vyplývající z přechodných rozdílů (objem vyšší než 10% prahová hodnota, snížený o související daňové závazky, jsou-li splněny podmínky stanovené v čl. 38 odst. 3 CRR) (záporná hodnota)</t>
    </r>
  </si>
  <si>
    <t>Objem přesahující 17,65% prahovou hodnotu (záporná hodnota)</t>
  </si>
  <si>
    <t xml:space="preserve">     z toho: přímé, nepřímé a syntetické kapitálové investice instituce do nástrojů zahrnovaných do kmenového kapitálu tier 1 subjektů finančního sektoru, v nichž instituce má významnou investici</t>
  </si>
  <si>
    <t xml:space="preserve">     z toho: odložené daňové pohledávky vyplývající z přechodných rozdílů</t>
  </si>
  <si>
    <t>EU-25a</t>
  </si>
  <si>
    <t>Ztráty běžného účetního roku (záporná hodnota)</t>
  </si>
  <si>
    <t>EU-25b</t>
  </si>
  <si>
    <t>Předvídatelné daňové platby týkající se položek kmenového kapitálu tier 1, s výjimkou případu, kdy instituce vhodně upraví hodnotu položek kmenového kapitálu tier 1, pokud tyto daňové platby snižují částku, do jejíž výše lze dané položky použít ke krytí rizik nebo ztrát (záporná hodnota)</t>
  </si>
  <si>
    <r>
      <rPr>
        <sz val="9"/>
        <color theme="1"/>
        <rFont val="Calibri"/>
        <family val="2"/>
        <scheme val="minor"/>
      </rPr>
      <t>Hodnota kvalifikovaných položek odečtených od položek vedlejšího kapitálu tier 1, která přesahuje hodnotu položek vedlejšího kapitálu tier 1 instituce (záporná hodnota)</t>
    </r>
  </si>
  <si>
    <t>27a</t>
  </si>
  <si>
    <r>
      <rPr>
        <sz val="9"/>
        <color theme="1"/>
        <rFont val="Calibri"/>
        <family val="2"/>
        <scheme val="minor"/>
      </rPr>
      <t>Ostatní normativní úpravy</t>
    </r>
  </si>
  <si>
    <t>Normativní úpravy kmenového kapitálu tier 1 celkem</t>
  </si>
  <si>
    <t>Vedlejší kapitál tier 1: nástroje</t>
  </si>
  <si>
    <t>Kapitálové nástroje a související emisní ážio</t>
  </si>
  <si>
    <t>(i)</t>
  </si>
  <si>
    <t xml:space="preserve">     z toho: podle použitelných účetních standardů považované za vlastní kapitál</t>
  </si>
  <si>
    <t xml:space="preserve">     z toho: podle použitelných účetních standardů považované za závazky</t>
  </si>
  <si>
    <t>Objem kvalifikovaných položek uvedených v čl. 484 odst. 4 CRR a souvisejícího emisního ážia podléhající postupnému odstranění z vedlejšího kapitálu tier 1</t>
  </si>
  <si>
    <t>EU-33a</t>
  </si>
  <si>
    <t>Objem kvalifikovaných položek uvedených v čl. 494a odst. 1 CRR podléhající postupnému odstranění z vedlejšího kapitálu tier 1</t>
  </si>
  <si>
    <t>EU-33b</t>
  </si>
  <si>
    <t>Objem kvalifikovaných položek uvedených v čl. 494b odst. 1 CRR podléhající postupnému odstranění z vedlejšího kapitálu tier 1</t>
  </si>
  <si>
    <t xml:space="preserve">Kvalifikovaný kapitál tier 1 zahrnutý do konsolidovaného vedlejšího kapitálu tier 1 (včetně menšinových podílů nezahrnutých v řádku 5) vydaný dceřinými podniky a držený třetími stranami </t>
  </si>
  <si>
    <t xml:space="preserve">    z toho: nástroje vydané dceřinými podniky podléhající postupnému odstranění </t>
  </si>
  <si>
    <t xml:space="preserve">   Vedlejší kapitál tier 1 před normativními úpravami</t>
  </si>
  <si>
    <t>Vedlejší kapitál tier 1: normativní úpravy</t>
  </si>
  <si>
    <t>Přímé, nepřímé a syntetické kapitálové investice instituce do vlastních nástrojů zahrnovaných do vedlejšího kapitálu tier 1 (záporná hodnota)</t>
  </si>
  <si>
    <t>Přímé, nepřímé a syntetické kapitálové investice do nástrojů zahrnovaných do vedlejšího kapitálu tier 1 subjektů finančního sektoru, s nimiž je instituce ve vztahu vzájemné účasti, jehož účelem je uměle zvýšit kapitál instituce (záporná hodnota)</t>
  </si>
  <si>
    <t>Přímé, nepřímé a syntetické kapitálové investice do nástrojů zahrnovaných do vedlejšího kapitálu tier 1 subjektů finančního sektoru, v nichž instituce nemá významnou investici (objem vyšší než 10% prahová hodnota po odečtení způsobilých krátkých pozic) (záporná hodnota)</t>
  </si>
  <si>
    <t>Přímé, nepřímé a syntetické kapitálové investice instituce do nástrojů zahrnovaných do vedlejšího kapitálu tier 1 subjektů finančního sektoru, v nichž instituce má významnou investici (po odečtení způsobilých krátkých pozic) (záporná hodnota)</t>
  </si>
  <si>
    <r>
      <rPr>
        <sz val="9"/>
        <color theme="1"/>
        <rFont val="Calibri"/>
        <family val="2"/>
        <scheme val="minor"/>
      </rPr>
      <t>Hodnota kvalifikovaných položek odečtených od položek kapitálu tier 2, která přesahuje hodnotu položek kapitálu tier 2 instituce (záporná hodnota)</t>
    </r>
  </si>
  <si>
    <t xml:space="preserve">42a </t>
  </si>
  <si>
    <t>Ostatní normativní úpravy vedlejšího kapitálu tier 1</t>
  </si>
  <si>
    <t>Normativní úpravy vedlejšího kapitálu tier 1 celkem</t>
  </si>
  <si>
    <t xml:space="preserve">Vedlejší kapitál tier 1 </t>
  </si>
  <si>
    <t>Kapitál tier 1 = kmenový kapitál tier 1 + vedlejší kapitál tier 1</t>
  </si>
  <si>
    <t>Kapitál tier 2: nástroje</t>
  </si>
  <si>
    <t>Objem kvalifikovaných položek uvedených v čl. 484 odst. 5 CRR a souvisejícího emisního ážia podléhající postupnému odstranění z kapitálu tier 2, jak je popsáno v čl. 486 odst. 4 CRR</t>
  </si>
  <si>
    <t>EU-47a</t>
  </si>
  <si>
    <t>Objem kvalifikovaných položek uvedených v čl. 494a odst. 2 CRR podléhající postupnému odstranění z kapitálu tier 2</t>
  </si>
  <si>
    <t>EU-47b</t>
  </si>
  <si>
    <t>Objem kvalifikovaných položek uvedených v čl. 494b odst. 2 CRR podléhající postupnému odstranění z kapitálu tier 2</t>
  </si>
  <si>
    <t xml:space="preserve">Kvalifikované kapitálové nástroje zahrnuté do konsolidovaného kapitálu tier 2 (včetně menšinových podílů a nástrojů zahrnovaných do vedlejšího kapitálu tier 1 nezahrnutých v řádku 5 nebo řádku 34) vydané dceřinými podniky a držené třetími stranami </t>
  </si>
  <si>
    <t xml:space="preserve">   z toho: nástroje vydané dceřinými podniky podléhající postupnému odstranění</t>
  </si>
  <si>
    <t>Úpravy o úvěrové riziko</t>
  </si>
  <si>
    <t>Kapitál tier 2 před normativními úpravami</t>
  </si>
  <si>
    <t>Kapitál tier 2: normativní úpravy </t>
  </si>
  <si>
    <t>Přímé, nepřímé a syntetické kapitálové investice instituce do vlastních nástrojů zahrnovaných do kapitálu tier 2 a podřízených půjček (záporná hodnota)</t>
  </si>
  <si>
    <t>Přímé, nepřímé a syntetické kapitálové investice do nástrojů zahrnovaných do kapitálu tier 2 a podřízených půjček subjektů finančního sektoru, s nimiž je instituce ve vztahu vzájemné účasti, jehož účelem je uměle zvýšit kapitál instituce (záporná hodnota)</t>
  </si>
  <si>
    <t xml:space="preserve">Přímé, nepřímé a syntetické kapitálové investice do nástrojů zahrnovaných do kapitálu tier 2 a podřízených půjček subjektů finančního sektoru, v nichž instituce nemá významnou investici (objem vyšší než 10% prahová hodnota po odečtení způsobilých krátkých pozic) (záporná hodnota)  </t>
  </si>
  <si>
    <t>54a</t>
  </si>
  <si>
    <t>Přímé, nepřímé a syntetické kapitálové investice instituce do nástrojů zahrnovaných do kapitálu tier 2 a podřízených půjček subjektů finančního sektoru, v nichž instituce má významnou investici (snížené o způsobilé krátké pozice) (záporná hodnota)</t>
  </si>
  <si>
    <r>
      <rPr>
        <sz val="9"/>
        <color theme="1"/>
        <rFont val="Calibri"/>
        <family val="2"/>
        <scheme val="minor"/>
      </rPr>
      <t>EU-56a</t>
    </r>
    <r>
      <rPr>
        <sz val="8"/>
        <color rgb="FF000000"/>
        <rFont val="Calibri"/>
        <family val="2"/>
        <scheme val="minor"/>
      </rPr>
      <t> </t>
    </r>
  </si>
  <si>
    <t>Hodnota kvalifikovaných položek odečtených od položek způsobilých závazků, která přesahuje hodnotu položek způsobilých závazků instituce (záporná hodnota)</t>
  </si>
  <si>
    <t>EU-56b</t>
  </si>
  <si>
    <t>Ostatní normativní úpravy kapitálu tier 2</t>
  </si>
  <si>
    <t>Normativní úpravy kapitálu tier 2 celkem</t>
  </si>
  <si>
    <t xml:space="preserve">Kapitál tier 2 </t>
  </si>
  <si>
    <t>Celkový kapitál = kapitál tier 1 + kapitál tier 2</t>
  </si>
  <si>
    <t>Kapitálové poměry a požadavky včetně rezerv </t>
  </si>
  <si>
    <t>Kmenový kapitál tier 1</t>
  </si>
  <si>
    <t>Kapitál tier 1</t>
  </si>
  <si>
    <t>Celkový kapitál</t>
  </si>
  <si>
    <t>Požadavky na kmenový kapitál tier 1 instituce</t>
  </si>
  <si>
    <t xml:space="preserve">z toho: požadavek na bezpečnostní kapitálovou rezervu </t>
  </si>
  <si>
    <t xml:space="preserve">z toho: požadavek na proticyklickou kapitálovou rezervu </t>
  </si>
  <si>
    <t xml:space="preserve">z toho: požadavek na rezervu pro krytí systémového rizika </t>
  </si>
  <si>
    <t>EU-67a</t>
  </si>
  <si>
    <t>z toho: požadavek na rezervu pro globální systémově významnou instituci (G-SVI) nebo jinou systémově významnou instituci (J-SVI)</t>
  </si>
  <si>
    <t>EU-67b</t>
  </si>
  <si>
    <t>z toho: dodatečné kapitálové požadavky k řešení rizik jiných, než je riziko nadměrné páky</t>
  </si>
  <si>
    <t>Kmenový kapitál tier 1 (jako procento objemu rizikové expozice) dostupný po splnění minimálních kapitálových požadavků</t>
  </si>
  <si>
    <t>Vnitrostátní minima (pokud se liší od Basel III)</t>
  </si>
  <si>
    <r>
      <rPr>
        <sz val="9"/>
        <color theme="1"/>
        <rFont val="Calibri"/>
        <family val="2"/>
        <scheme val="minor"/>
      </rPr>
      <t>Nepoužije se</t>
    </r>
  </si>
  <si>
    <t>Objemy pod prahovými hodnotami pro odpočet (před použitím rizikových vah) </t>
  </si>
  <si>
    <r>
      <rPr>
        <sz val="9"/>
        <color theme="1"/>
        <rFont val="Calibri"/>
        <family val="2"/>
        <scheme val="minor"/>
      </rPr>
      <t>Přímé a nepřímé kapitálové investice instituce do kapitálu a způsobilých závazků subjektů finančního sektoru, v nichž instituce nemá významnou investici (objem nižší než 10% prahová hodnota po odečtení způsobilých krátkých pozic)</t>
    </r>
    <r>
      <rPr>
        <sz val="9"/>
        <color rgb="FF000000"/>
        <rFont val="Calibri"/>
        <family val="2"/>
        <scheme val="minor"/>
      </rPr>
      <t xml:space="preserve">   </t>
    </r>
  </si>
  <si>
    <t xml:space="preserve">Přímé a nepřímé kapitálové investice instituce do nástrojů zahrnovaných do kmenového kapitálu tier 1 subjektů finančního sektoru, v nichž instituce má významnou investici (objem nižší než 17,65% prahová hodnota po odečtení způsobilých krátkých pozic) </t>
  </si>
  <si>
    <r>
      <rPr>
        <sz val="9"/>
        <color theme="1"/>
        <rFont val="Calibri"/>
        <family val="2"/>
        <scheme val="minor"/>
      </rPr>
      <t>Odložené daňové pohledávky vyplývající z přechodných rozdílů (objem nižší než 17,65% prahová hodnota, snížený o související daňové závazky, jsou-li splněny podmínky stanovené v čl. 38 odst. 3 CRR)</t>
    </r>
  </si>
  <si>
    <t>Použitelné limity pro zahrnování položek do kapitálu tier 2 </t>
  </si>
  <si>
    <t>Úpravy o úvěrové riziko zahrnované do kapitálu tier 2 s ohledem na expozice, na které se vztahuje standardizovaný přístup (před použitím limitu)</t>
  </si>
  <si>
    <t>Limit pro zahrnování úprav o úvěrové riziko do kapitálu tier 2 podle standardizovaného přístupu</t>
  </si>
  <si>
    <t>Úpravy o úvěrové riziko zahrnované do kapitálu tier 2 s ohledem na expozice, na které se vztahuje přístup založený na interním ratingu (před použitím limitu)</t>
  </si>
  <si>
    <t>Limit pro zahrnování úprav o úvěrové riziko do kapitálu tier 2 podle přístupu založeného na interním ratingu</t>
  </si>
  <si>
    <t>Kapitálové nástroje, na které se vztahují ustanovení o postupném odstranění (použitelné pouze v období od 1. ledna 2014 do 1. ledna 2022)</t>
  </si>
  <si>
    <t>Stávající limit pro nástroje zahrnované do kmenového kapitálu tier 1, na které se vztahují ustanovení o postupném odstranění</t>
  </si>
  <si>
    <t>Objem vyloučený z kmenového kapitálu tier 1 kvůli limitu (objem přesahující limit snížený o splacené nástroje a nástroje po splatnosti)</t>
  </si>
  <si>
    <t>Stávající limit pro nástroje zahrnované do vedlejšího kapitálu tier 1, na které se vztahují ustanovení o postupném odstranění</t>
  </si>
  <si>
    <t>Objem vyloučený z vedlejšího kapitálu tier 1 kvůli limitu (objem přesahující limit snížený o splacené nástroje a nástroje po splatnosti)</t>
  </si>
  <si>
    <t>Stávající limit pro nástroje zahrnované do kapitálu tier 2, na které se vztahují ujednání o postupném odstranění</t>
  </si>
  <si>
    <t>Objem vyloučený z kapitálu tier 2 kvůli limitu (objem přesahující limit snížený o splacené nástroje a nástroje po splatnosti)</t>
  </si>
  <si>
    <t>Flexibilní šablona. Obsah řádků musí být v souladu s rozvahou v auditované účetní závěrce instituce. Sloupce jsou pevně dané, ledaže se rozsah účetní konsolidace a regulatorní konsolidace instituce zcela shodují, v takovém případě se sloupce (a) a (b) sloučí.</t>
  </si>
  <si>
    <t>Rozvaha dle zveřejněné účetní závěrky</t>
  </si>
  <si>
    <t>Podle regulatorní konsolidace</t>
  </si>
  <si>
    <t>Odkaz</t>
  </si>
  <si>
    <t>Ke konci období</t>
  </si>
  <si>
    <r>
      <rPr>
        <b/>
        <sz val="11"/>
        <color rgb="FF000000"/>
        <rFont val="Calibri"/>
        <family val="2"/>
        <scheme val="minor"/>
      </rPr>
      <t>Aktiva</t>
    </r>
    <r>
      <rPr>
        <sz val="11"/>
        <color rgb="FF000000"/>
        <rFont val="Calibri"/>
        <family val="2"/>
        <scheme val="minor"/>
      </rPr>
      <t xml:space="preserve"> </t>
    </r>
    <r>
      <rPr>
        <i/>
        <sz val="11"/>
        <color rgb="FF000000"/>
        <rFont val="Calibri"/>
        <family val="2"/>
        <scheme val="minor"/>
      </rPr>
      <t>– Rozdělení podle kategorií aktiv v rozvaze ve zveřejněné účetní závěrce</t>
    </r>
  </si>
  <si>
    <t>Aktiva celkem</t>
  </si>
  <si>
    <r>
      <rPr>
        <b/>
        <sz val="11"/>
        <color rgb="FF000000"/>
        <rFont val="Calibri"/>
        <family val="2"/>
        <scheme val="minor"/>
      </rPr>
      <t>Závazky</t>
    </r>
    <r>
      <rPr>
        <sz val="11"/>
        <color rgb="FF000000"/>
        <rFont val="Calibri"/>
        <family val="2"/>
        <scheme val="minor"/>
      </rPr>
      <t xml:space="preserve"> </t>
    </r>
    <r>
      <rPr>
        <i/>
        <sz val="11"/>
        <color rgb="FF000000"/>
        <rFont val="Calibri"/>
        <family val="2"/>
        <scheme val="minor"/>
      </rPr>
      <t>– Rozdělení podle kategorií závazků v rozvaze ve zveřejněné účetní závěrce</t>
    </r>
  </si>
  <si>
    <t>Závazky celkem</t>
  </si>
  <si>
    <t>Vlastní kapitál celkem</t>
  </si>
  <si>
    <t>Kvalitativní nebo kvantitativní informace – volně zadávané</t>
  </si>
  <si>
    <t>Emitent</t>
  </si>
  <si>
    <t>Specifický identifikační kód (např. CUSIP, ISIN nebo Bloomberg v případě soukromé investice)</t>
  </si>
  <si>
    <t>2a</t>
  </si>
  <si>
    <t>Veřejná nebo soukromá investice</t>
  </si>
  <si>
    <t>Právní předpisy, jimiž se nástroj řídí</t>
  </si>
  <si>
    <t>3a </t>
  </si>
  <si>
    <t>Smluvní uznání pravomocí příslušného orgánu k odpisu a konverzi</t>
  </si>
  <si>
    <t>Regulační zacházení</t>
  </si>
  <si>
    <t xml:space="preserve">    Současné zacházení zohledňující dle potřeby pravidla CRR platná v přechodném období</t>
  </si>
  <si>
    <t xml:space="preserve">     Pravidla CRR platná po uplynutí přechodného období</t>
  </si>
  <si>
    <t xml:space="preserve">     Způsobilý na individuálním/(sub-)konsolidovaném základě / individuálním a (sub-)konsolidovaném základě</t>
  </si>
  <si>
    <t xml:space="preserve">     Typ nástroje (typy upřesní každá jurisdikce)</t>
  </si>
  <si>
    <t>Objem uznaný v regulatorním kapitálu nebo způsobilých závazcích (měna v milionech, k poslednímu datu pro vykazování)</t>
  </si>
  <si>
    <t xml:space="preserve">Nominální hodnota nástroje </t>
  </si>
  <si>
    <t>EU-9a</t>
  </si>
  <si>
    <t>Emisní cena</t>
  </si>
  <si>
    <t>EU-9b</t>
  </si>
  <si>
    <t>Cena při splacení</t>
  </si>
  <si>
    <t>Účetní klasifikace</t>
  </si>
  <si>
    <t>Původní datum emise</t>
  </si>
  <si>
    <t>Věčný nebo datovaný</t>
  </si>
  <si>
    <t xml:space="preserve">     Původní datum splatnosti </t>
  </si>
  <si>
    <t>Vypovězení emitentem s výhradou předchozího schválení orgány dohledu</t>
  </si>
  <si>
    <t xml:space="preserve">     Datum možného vypovězení, data případného vypovězení a hodnota při splacení </t>
  </si>
  <si>
    <t xml:space="preserve">     Data následného vypovězení, je-li to relevantní</t>
  </si>
  <si>
    <t>Kupony/dividendy</t>
  </si>
  <si>
    <t xml:space="preserve">Pevná nebo pohyblivá dividenda/kupon </t>
  </si>
  <si>
    <t xml:space="preserve">Kuponová sazba a případný související index </t>
  </si>
  <si>
    <t xml:space="preserve">Existence systému pozastavení výplaty dividend </t>
  </si>
  <si>
    <t xml:space="preserve">     Zcela podle uvážení, částečně podle uvážení nebo povinné (pokud jde o časový harmonogram)</t>
  </si>
  <si>
    <t xml:space="preserve">     Zcela podle uvážení, částečně podle uvážení nebo povinné (pokud jde o objem)</t>
  </si>
  <si>
    <t xml:space="preserve">     Existence navýšení či jiné pobídky ke splacení nástroje</t>
  </si>
  <si>
    <t xml:space="preserve">     Nekumulativní nebo kumulativní</t>
  </si>
  <si>
    <t>Konvertibilní nebo nekonvertibilní</t>
  </si>
  <si>
    <t xml:space="preserve">     V případě konvertibilního nástroje, rozhodná událost pro konverzi</t>
  </si>
  <si>
    <t xml:space="preserve">     V případě konvertibilního nástroje, konvertibilní zcela nebo částečně</t>
  </si>
  <si>
    <t xml:space="preserve">     V případě konvertibilního nástroje, konverzní faktor</t>
  </si>
  <si>
    <t xml:space="preserve">     V případě konvertibilního nástroje, povinná nebo nepovinná konverze</t>
  </si>
  <si>
    <t xml:space="preserve">     V případě konvertibilního nástroje upřesněte, na jaký typ nástroje lze dotyčný nástroj převést</t>
  </si>
  <si>
    <t xml:space="preserve">     V případě konvertibilního nástroje uveďte emitenta nástroje, na nějž je dotyčný nástroj převeden</t>
  </si>
  <si>
    <t>Možnost snížení účetní hodnoty</t>
  </si>
  <si>
    <t xml:space="preserve">     V případě snížení účetní hodnoty, rozhodná událost pro snížení účetní hodnoty</t>
  </si>
  <si>
    <t xml:space="preserve">     V případě snížení účetní hodnoty, snížení v celém rozsahu nebo částečné</t>
  </si>
  <si>
    <t xml:space="preserve">     V případě snížení účetní hodnoty, trvalé nebo dočasné snížení</t>
  </si>
  <si>
    <t xml:space="preserve">        V případě dočasného snížení účetní hodnoty, popis mechanismu zvýšení účetní hodnoty</t>
  </si>
  <si>
    <t>34a </t>
  </si>
  <si>
    <t>Druh podřízenosti (pouze u způsobilých závazků)</t>
  </si>
  <si>
    <t>EU-34b</t>
  </si>
  <si>
    <t>Pořadí nástroje v případě běžného úpadkového řízení</t>
  </si>
  <si>
    <t>Pozice v hierarchii podřízenosti v případě likvidace (uveďte typ nástroje bezprostředně nadřazeného dotyčnému nástroji)</t>
  </si>
  <si>
    <t>Rysy nesplňující požadavky</t>
  </si>
  <si>
    <t>Pokud ano, uveďte rysy nesplňující požadavky</t>
  </si>
  <si>
    <t>37a</t>
  </si>
  <si>
    <t>Odkaz na úplné znění podmínek nástroje (odkaz)</t>
  </si>
  <si>
    <t>(1) Není-li otázka relevantní, uveďte „nepoužije se“.</t>
  </si>
  <si>
    <t>Šablona EU CCyB1 – Zeměpisné rozdělení úvěrových expozic relevantních pro výpočet proticyklické rezervy</t>
  </si>
  <si>
    <t>Šablona EU CCyB2 – Objem proticyklické kapitálové rezervy stanovené konkrétně pro danou instituci</t>
  </si>
  <si>
    <t>i</t>
  </si>
  <si>
    <t>j</t>
  </si>
  <si>
    <t>k</t>
  </si>
  <si>
    <t>l</t>
  </si>
  <si>
    <t>m</t>
  </si>
  <si>
    <t>Obecné úvěrové expozice</t>
  </si>
  <si>
    <t>Rozhodné úvěrové expozice – Tržní riziko</t>
  </si>
  <si>
    <t>Sekuritizované expozice – Hodnota expozice v investičním portfoliu</t>
  </si>
  <si>
    <t>Celková hodnota expozice</t>
  </si>
  <si>
    <t>Kapitálové požadavky</t>
  </si>
  <si>
    <t xml:space="preserve">Objemy rizikově vážených expozic </t>
  </si>
  <si>
    <t>Váhy kapitálových požadavků
(%)</t>
  </si>
  <si>
    <t>Sazba proticyklické kapitálové rezervy
(%)</t>
  </si>
  <si>
    <t>Hodnota expozice podle standardizovaného přístupu</t>
  </si>
  <si>
    <t>Hodnota expozice podle přístupu IRB</t>
  </si>
  <si>
    <t>Součet dlouhých a krátkých pozic expozic obchodního portfolia pro standardizovaný přístup</t>
  </si>
  <si>
    <t>Hodnota expozic obchodního portfolia pro interní modely</t>
  </si>
  <si>
    <t>Rozhodné úvěrové expozice – Úvěrové riziko</t>
  </si>
  <si>
    <t xml:space="preserve">Rozhodné úvěrové expozice – Sekuritizované pozice v investičním portfoliu </t>
  </si>
  <si>
    <t xml:space="preserve"> Celkem</t>
  </si>
  <si>
    <t>010</t>
  </si>
  <si>
    <t>Členění podle zemí:</t>
  </si>
  <si>
    <t>020</t>
  </si>
  <si>
    <t>Sazba proticyklické kapitálové rezervy stanovené konkrétně pro danou instituci</t>
  </si>
  <si>
    <t>Požadavek proticyklické kapitálové rezervy stanovené konkrétně pro danou instituci</t>
  </si>
  <si>
    <t>Šablona EU LR1 – LRSum: Shrnutí sesouhlasení účetních aktiv a expozic pákového poměru</t>
  </si>
  <si>
    <t>Šablona EU LR2 – LRCom: Harmonizované zveřejnění pákového poměru</t>
  </si>
  <si>
    <t>Šablona EU LR3 – LRSpl: Rozdělení rozvahových expozic (s výjimkou derivátů, SFT a vyňatých expozic)</t>
  </si>
  <si>
    <t>Tabulka EU LRA: Zpřístupnění kvalitativních informací o pákovém poměru</t>
  </si>
  <si>
    <t>Použitelná hodnota</t>
  </si>
  <si>
    <t>Celková aktiva dle zveřejněné účetní závěrky</t>
  </si>
  <si>
    <t>Úprava o subjekty, které jsou konsolidovány pro účetní účely, avšak nespadají do působnosti obezřetnostní konsolidace</t>
  </si>
  <si>
    <t>(Úprava o sekuritizované expozice, které splňují provozní požadavky na uznání převodu rizika)</t>
  </si>
  <si>
    <r>
      <rPr>
        <sz val="11"/>
        <color theme="1"/>
        <rFont val="Calibri"/>
        <family val="2"/>
        <scheme val="minor"/>
      </rPr>
      <t>(Úprava o dočasné vynětí expozic vůči centrálním bankám (je-li to relevantní))</t>
    </r>
  </si>
  <si>
    <t>(Úprava o aktiva ve svěřenecké správě, která jsou podle použitelného účetního rámce vykázána v rozvaze, avšak podle čl. 429a odst. 1 písm. i) CRR jsou z celkové míry expozic vyňata)</t>
  </si>
  <si>
    <t>Úprava o nákupy a prodeje finančních aktiv s obvyklým termínem dodání účtovaných k datu obchodu</t>
  </si>
  <si>
    <t>Úprava o způsobilé transakce sdružování finančních prostředků</t>
  </si>
  <si>
    <r>
      <rPr>
        <sz val="11"/>
        <color rgb="FF000000"/>
        <rFont val="Calibri"/>
        <family val="2"/>
        <scheme val="minor"/>
      </rPr>
      <t>Úprava o derivátové finanční nástroje</t>
    </r>
  </si>
  <si>
    <t>Úprava o transakce s financováním cenných papírů (SFT)</t>
  </si>
  <si>
    <t>Úprava o podrozvahové položky (tj. konverze podrozvahových expozic na ekvivalentní výši úvěrů)</t>
  </si>
  <si>
    <t>(Úprava z důvodu úprav v rámci obezřetného oceňování a o specifické a obecné rezervy, jež snížily kapitál tier 1)</t>
  </si>
  <si>
    <t>EU-11a</t>
  </si>
  <si>
    <t>(Úprava o expozice vyňaté z celkové míry expozic podle čl. 429a odst. 1 písm. c) CRR)</t>
  </si>
  <si>
    <t>EU-11b</t>
  </si>
  <si>
    <t>(Úprava o expozice vyňaté z celkové míry expozic podle čl. 429a odst. 1 písm. j) CRR)</t>
  </si>
  <si>
    <t>Další úpravy</t>
  </si>
  <si>
    <r>
      <rPr>
        <b/>
        <sz val="11"/>
        <color theme="1"/>
        <rFont val="Calibri"/>
        <family val="2"/>
        <scheme val="minor"/>
      </rPr>
      <t>Celková míra expozic</t>
    </r>
  </si>
  <si>
    <t>Expozice pákového poměru podle CRR</t>
  </si>
  <si>
    <t>Rozvahové expozice (s výjimkou derivátů a SFT)</t>
  </si>
  <si>
    <t>Rozvahové položky (s výjimkou derivátů a SFT, avšak včetně kolaterálu)</t>
  </si>
  <si>
    <t>Navýšení o poskytnutý kolaterál k derivátům odečtený z aktiv v rozvaze podle použitelného účetního rámce</t>
  </si>
  <si>
    <t>(Odpočty pohledávek vykázaných jako aktiva a plynoucích z hotovostní variační marže poskytnuté v derivátových transakcích)</t>
  </si>
  <si>
    <t>Úprava o cenné papíry získané v rámci transakcí s financováním cenných papírů vykázané jako aktivum)</t>
  </si>
  <si>
    <t>(Obecné úpravy o úvěrové riziko u rozvahových položek)</t>
  </si>
  <si>
    <t>(Hodnota aktiv odečtená při výpočtu kapitálu tier 1)</t>
  </si>
  <si>
    <t xml:space="preserve">Celkové rozvahové expozice (s výjimkou derivátů a SFT) </t>
  </si>
  <si>
    <t>Derivátové expozice</t>
  </si>
  <si>
    <t>Reprodukční náklady spojené s derivátovými transakcemi SA-CCR (tj. po odečtení způsobilé hotovostní variační marže)</t>
  </si>
  <si>
    <t>EU-8a</t>
  </si>
  <si>
    <t>Odchylka pro deriváty: příspěvek reprodukčních nákladů na základě zjednodušeného standardizovaného přístupu</t>
  </si>
  <si>
    <t xml:space="preserve">Navýšení o potenciální budoucí expozici spojenou s derivátovými transakcemi SA-CCR </t>
  </si>
  <si>
    <t>Odchylka pro deriváty: příspěvek potenciální budoucí expozice podle zjednodušeného standardizovaného přístupu</t>
  </si>
  <si>
    <t>Expozice určená metodou původní expozice</t>
  </si>
  <si>
    <t>(Vyňaté obchodní expozice vůči ústřední protistraně na účet klienta) (SA-CCR)</t>
  </si>
  <si>
    <t>EU-10a</t>
  </si>
  <si>
    <r>
      <rPr>
        <sz val="11"/>
        <color theme="1"/>
        <rFont val="Calibri"/>
        <family val="2"/>
        <scheme val="minor"/>
      </rPr>
      <t>(Vyňaté obchodní expozice vůči ústřední protistraně na účet klienta) (zjednodušený standardizovaný přístup)</t>
    </r>
  </si>
  <si>
    <t>EU-10b</t>
  </si>
  <si>
    <t>(Vyňaté obchodní expozice vůči ústřední protistraně na účet klienta) (metoda původní expozice)</t>
  </si>
  <si>
    <t>Upravená efektivní pomyslná částka písemných úvěrových derivátů</t>
  </si>
  <si>
    <t>(Upravené efektivní pomyslné kompenzace a odpočty navýšení u písemných úvěrových derivátů)</t>
  </si>
  <si>
    <t xml:space="preserve">Celkové derivátové expozice </t>
  </si>
  <si>
    <t>Expozice transakcí s financováním cenných papírů (SFT)</t>
  </si>
  <si>
    <t>Hrubá aktiva v SFT (bez vykázání započtení) po úpravě o účetní operace související s prodejem</t>
  </si>
  <si>
    <t>(Započtené hotovostní pohledávky a závazky související s hrubými aktivy v SFT)</t>
  </si>
  <si>
    <t>Expozice úvěrového rizika protistrany v případě aktiv v SFT</t>
  </si>
  <si>
    <t>EU-16a</t>
  </si>
  <si>
    <t>Odchylka pro SFT: expozice úvěrového rizika protistrany podle čl. 429e odst. 5 a článku 222 CRR</t>
  </si>
  <si>
    <t>Expozice transakcí, v nichž instituce jedná jako zmocněnec</t>
  </si>
  <si>
    <t>EU-17a</t>
  </si>
  <si>
    <t>(Vyňaté expozice SFT vůči ústřední protistraně na účet klienta)</t>
  </si>
  <si>
    <t>Celkové expozice transakcí s financováním cenných papírů</t>
  </si>
  <si>
    <t xml:space="preserve">Ostatní podrozvahové expozice </t>
  </si>
  <si>
    <t>Podrozvahové expozice v hrubé pomyslné hodnotě</t>
  </si>
  <si>
    <t>(Úpravy z důvodu konverze na ekvivalentní výši úvěrů)</t>
  </si>
  <si>
    <r>
      <rPr>
        <sz val="11"/>
        <color theme="1"/>
        <rFont val="Calibri"/>
        <family val="2"/>
        <scheme val="minor"/>
      </rPr>
      <t>(Obecná rezerva odečtená při výpočtu kapitálu tier 1 a specifická rezerva spojená s podrozvahovými expozicemi)</t>
    </r>
  </si>
  <si>
    <t>Podrozvahové expozice</t>
  </si>
  <si>
    <t>Vyloučené expozice</t>
  </si>
  <si>
    <t>EU-22a</t>
  </si>
  <si>
    <t>(Expozice vyňaté z celkové míry expozic podle čl. 429a odst. 1 písm. c) CRR)</t>
  </si>
  <si>
    <t>EU-22b</t>
  </si>
  <si>
    <t>(Expozice vyňaté podle čl. 429a odst. 1 písm. j) CRR (rozvahové a podrozvahové))</t>
  </si>
  <si>
    <t>EU-22c</t>
  </si>
  <si>
    <t>(Vyloučené expozice veřejných rozvojových bank (nebo útvarů) – investice veřejného sektoru)</t>
  </si>
  <si>
    <t>EU-22d</t>
  </si>
  <si>
    <t>(Vyloučené expozice veřejných rozvojových bank (nebo útvarů) – podpůrné úvěry)</t>
  </si>
  <si>
    <t>EU-22e</t>
  </si>
  <si>
    <r>
      <rPr>
        <sz val="11"/>
        <color theme="1"/>
        <rFont val="Calibri"/>
        <family val="2"/>
        <scheme val="minor"/>
      </rPr>
      <t>(Vyloučené expozice vyplývající z postoupení podpůrných úvěrů neveřejnými rozvojovými bankami (nebo útvary))</t>
    </r>
  </si>
  <si>
    <t>EU-22f</t>
  </si>
  <si>
    <t xml:space="preserve">(Vyloučené zaručené části expozic vyplývajících z vývozních úvěrů) </t>
  </si>
  <si>
    <t>EU-22g</t>
  </si>
  <si>
    <t>(Vyloučený přebytečný kolaterál uložený u trojstranných zmocněnců)</t>
  </si>
  <si>
    <t>EU-22h</t>
  </si>
  <si>
    <t>(Vyloučené služby centrálních depozitářů cenných papírů / institucí související se službami centrálních depozitářů cenných papírů podle čl. 429a odst. 1 písm. o) CRR)</t>
  </si>
  <si>
    <t>EU-22i</t>
  </si>
  <si>
    <t>(Vyloučené služby určených institucí související se službami centrálních depozitářů cenných papírů podle čl. 429a odst. 1 písm. p) CRR)</t>
  </si>
  <si>
    <t>EU-22j</t>
  </si>
  <si>
    <t>(Snížení hodnoty expozice úvěru předběžného financování nebo překlenovacího úvěru)</t>
  </si>
  <si>
    <t>EU-22k</t>
  </si>
  <si>
    <t>(Celkové vyloučené expozice)</t>
  </si>
  <si>
    <t>Kapitál a celková míra expozic</t>
  </si>
  <si>
    <r>
      <rPr>
        <sz val="11"/>
        <color theme="1"/>
        <rFont val="Calibri"/>
        <family val="2"/>
        <scheme val="minor"/>
      </rPr>
      <t>Pákový poměr (%)</t>
    </r>
  </si>
  <si>
    <t>EU-25</t>
  </si>
  <si>
    <t>Pákový poměr (vyjma dopadu vynětí investic veřejného sektoru a podpůrných úvěrů) (%)</t>
  </si>
  <si>
    <t>25a</t>
  </si>
  <si>
    <r>
      <rPr>
        <sz val="11"/>
        <color theme="1"/>
        <rFont val="Calibri"/>
        <family val="2"/>
        <scheme val="minor"/>
      </rPr>
      <t>Pákový poměr (vyjma dopadu případného dočasného vynětí rezerv u centrální banky) (%)</t>
    </r>
  </si>
  <si>
    <t>Regulatorní požadavek na minimální pákový poměr (%)</t>
  </si>
  <si>
    <t>EU-26a</t>
  </si>
  <si>
    <t>EU-26b</t>
  </si>
  <si>
    <t xml:space="preserve">     z toho: z kmenového kapitálu tier 1</t>
  </si>
  <si>
    <t>EU-27a</t>
  </si>
  <si>
    <t>Volba přechodných ustanovení a rozhodné expozice</t>
  </si>
  <si>
    <r>
      <rPr>
        <sz val="11"/>
        <color theme="1"/>
        <rFont val="Calibri"/>
        <family val="2"/>
        <scheme val="minor"/>
      </rPr>
      <t>EU-27b</t>
    </r>
  </si>
  <si>
    <t>Volba přechodných ustanovení za účelem definice míry kapitálu</t>
  </si>
  <si>
    <t>Zpřístupnění středních hodnot</t>
  </si>
  <si>
    <r>
      <rPr>
        <sz val="11"/>
        <color theme="1"/>
        <rFont val="Calibri"/>
        <family val="2"/>
        <scheme val="minor"/>
      </rPr>
      <t>Průměr denních hodnot hrubých aktiv v SFT po úpravě o účetní operace související s prodejem a po odečtení souvisejících hotovostních pohledávek a závazků</t>
    </r>
  </si>
  <si>
    <t>Hodnota hrubých aktiv v SFT na konci čtvrtletí po úpravě o účetní operace související s prodejem a po odečtení souvisejících hotovostních pohledávek a závazků</t>
  </si>
  <si>
    <r>
      <rPr>
        <sz val="11"/>
        <color theme="1"/>
        <rFont val="Calibri"/>
        <family val="2"/>
        <scheme val="minor"/>
      </rPr>
      <t>Celková míra expozic (včetně dopadu případného dočasného vynětí rezerv u centrální banky), která zahrnuje střední hodnotu hrubých aktiv v SFT v řádku 28 (po úpravě o účetní operace související s prodejem a po odečtení souvisejících hotovostních pohledávek a závazků)</t>
    </r>
  </si>
  <si>
    <t>30a</t>
  </si>
  <si>
    <r>
      <rPr>
        <sz val="11"/>
        <color theme="1"/>
        <rFont val="Calibri"/>
        <family val="2"/>
        <scheme val="minor"/>
      </rPr>
      <t>Celková míra expozic (vyjma dopadu případného dočasného vynětí rezerv u centrální banky), která zahrnuje střední hodnotu hrubých aktiv v SFT v řádku 28 (po úpravě o účetní operace související s prodejem a po odečtení souvisejících hotovostních pohledávek a závazků)</t>
    </r>
  </si>
  <si>
    <t>Pákový poměr (včetně dopadu případného dočasného vynětí rezerv u centrální banky), která zahrnuje střední hodnotu hrubých aktiv v SFT v řádku 28 (po úpravě o účetní operace související s prodejem a po odečtení souvisejících hotovostních pohledávek a závazků)</t>
  </si>
  <si>
    <t>31a</t>
  </si>
  <si>
    <t>Pákový poměr (vyjma dopadu případného dočasného vynětí rezerv u centrální banky), která zahrnuje střední hodnotu hrubých aktiv v SFT v řádku 28 (po úpravě o účetní operace související s prodejem a po odečtení souvisejících hotovostních pohledávek a závazků)</t>
  </si>
  <si>
    <t>EU-1</t>
  </si>
  <si>
    <t>Celkové rozvahové expozice (s výjimkou derivátů, SFT a vyňatých expozic), z toho:</t>
  </si>
  <si>
    <t>EU-2</t>
  </si>
  <si>
    <t>Expozice obchodního portfolia</t>
  </si>
  <si>
    <t>EU-3</t>
  </si>
  <si>
    <t>Expozice bankovního portfolia, z toho:</t>
  </si>
  <si>
    <t>EU-4</t>
  </si>
  <si>
    <t>kryté dluhopisy</t>
  </si>
  <si>
    <t>EU-5</t>
  </si>
  <si>
    <t>expozice považované za expozice vůči suverénním subjektům</t>
  </si>
  <si>
    <t>EU-6</t>
  </si>
  <si>
    <t>expozice vůči regionálním vládám, mezinárodním rozvojovým bankám, mezinárodním organizacím a subjektům veřejného sektoru, s nimiž se nezachází jako se státy</t>
  </si>
  <si>
    <t>EU-7</t>
  </si>
  <si>
    <t>instituce</t>
  </si>
  <si>
    <t>EU-8</t>
  </si>
  <si>
    <t>zajištěné nemovitostmi</t>
  </si>
  <si>
    <t>EU-9</t>
  </si>
  <si>
    <t>retailové expozice</t>
  </si>
  <si>
    <t>EU-10</t>
  </si>
  <si>
    <t>podniky</t>
  </si>
  <si>
    <t>EU-11</t>
  </si>
  <si>
    <t>expozice v selhání</t>
  </si>
  <si>
    <t>EU-12</t>
  </si>
  <si>
    <t>jiné expozice (např. akciové expozice, sekuritizace a jiná aktiva nemající povahu úvěrového závazku)</t>
  </si>
  <si>
    <t>Popis postupů použitých k řízení rizika nadměrné páky</t>
  </si>
  <si>
    <r>
      <rPr>
        <sz val="11"/>
        <color theme="1"/>
        <rFont val="Calibri"/>
        <family val="2"/>
        <scheme val="minor"/>
      </rPr>
      <t>Popis faktorů, které měly vliv na pákový poměr během období, kterého se zpřístupněný pákový poměr týká</t>
    </r>
  </si>
  <si>
    <t xml:space="preserve">Tabulka EU LIQA – Řízení rizika likvidity </t>
  </si>
  <si>
    <t>Šablona EU LIQ1 – Kvantitativní informace o LCR</t>
  </si>
  <si>
    <t>Tabulka EU LIQB s kvalitativními informacemi o LCR, která doplňuje šablonu EU LIQ1</t>
  </si>
  <si>
    <t xml:space="preserve">Šablona EU LIQ2 – Ukazatel čistého stabilního financování </t>
  </si>
  <si>
    <t>podle čl. 451a odst. 4 CRR</t>
  </si>
  <si>
    <t xml:space="preserve">Strategie a procesy řízení rizika likvidity včetně politik diverzifikace zdrojů a splatnosti plánovaného financování </t>
  </si>
  <si>
    <t>Struktura a organizace útvaru řízení rizik (pravomoci, stanovy a jiná opatření)</t>
  </si>
  <si>
    <t>Popis stupně centralizace řízení likvidity a interakce mezi útvary skupiny</t>
  </si>
  <si>
    <t>Rozsah a povaha systémů hlášení a měření rizika likvidity</t>
  </si>
  <si>
    <t>Zásady zajištění a snižování rizika a strategie a postupy sledování trvalé efektivity zajištění a snižování rizika likvidity</t>
  </si>
  <si>
    <t>Přehled plánů pohotovostního financování banky</t>
  </si>
  <si>
    <t>Vysvětlení, jak se používá zátěžové testování</t>
  </si>
  <si>
    <t>Prohlášení schválené vedoucím orgánem o přiměřenosti opatření k řízení rizik likvidity instituce poskytující ujištění, že zavedené systémy řízení rizik likvidity jsou přiměřené s ohledem na profil a strategii instituce</t>
  </si>
  <si>
    <t>Stručné prohlášení o riziku likvidity schválené vedoucím orgánem, které výstižně popisuje celkový profil rizika likvidity instituce související se strategií podnikání. Prohlášení musí obsahovat klíčové ukazatele a údaje (které nejsou uvedeny v šabloně EU LIQ1 podle této prováděcí technické normy), které poskytují externím zúčastněným stranám komplexní představu o řízení rizika likvidity institucí, včetně toho, jak je profil rizika likvidity instituce propojen s tolerancí k riziku stanovenou vedoucím orgánem.
Ukazatele mohou zahrnovat:</t>
  </si>
  <si>
    <r>
      <rPr>
        <sz val="12"/>
        <color theme="1"/>
        <rFont val="Calibri"/>
        <family val="2"/>
        <scheme val="minor"/>
      </rPr>
      <t>·</t>
    </r>
    <r>
      <rPr>
        <sz val="7"/>
        <color rgb="FF000000"/>
        <rFont val="Calibri"/>
        <family val="2"/>
        <scheme val="minor"/>
      </rPr>
      <t xml:space="preserve">         </t>
    </r>
    <r>
      <rPr>
        <sz val="12"/>
        <color rgb="FF000000"/>
        <rFont val="Calibri"/>
        <family val="2"/>
        <scheme val="minor"/>
      </rPr>
      <t>Limity koncentrace v seskupeních kolaterálu a zdrojích financování (produkty i protistrany)</t>
    </r>
  </si>
  <si>
    <r>
      <rPr>
        <sz val="12"/>
        <color theme="1"/>
        <rFont val="Calibri"/>
        <family val="2"/>
        <scheme val="minor"/>
      </rPr>
      <t>·</t>
    </r>
    <r>
      <rPr>
        <sz val="7"/>
        <color rgb="FF000000"/>
        <rFont val="Calibri"/>
        <family val="2"/>
        <scheme val="minor"/>
      </rPr>
      <t xml:space="preserve">         </t>
    </r>
    <r>
      <rPr>
        <sz val="12"/>
        <color rgb="FF000000"/>
        <rFont val="Calibri"/>
        <family val="2"/>
        <scheme val="minor"/>
      </rPr>
      <t>Uzpůsobené nástroje a ukazatele měření k posouzení struktury rozvahy banky nebo plánování peněžních toků a budoucí likviditní pozice, zohledňující podrozvahová rizika specifická pro danou banku</t>
    </r>
  </si>
  <si>
    <r>
      <rPr>
        <sz val="12"/>
        <color theme="1"/>
        <rFont val="Calibri"/>
        <family val="2"/>
        <scheme val="minor"/>
      </rPr>
      <t>·</t>
    </r>
    <r>
      <rPr>
        <sz val="7"/>
        <color rgb="FF000000"/>
        <rFont val="Calibri"/>
        <family val="2"/>
        <scheme val="minor"/>
      </rPr>
      <t xml:space="preserve">         </t>
    </r>
    <r>
      <rPr>
        <sz val="12"/>
        <color rgb="FF000000"/>
        <rFont val="Calibri"/>
        <family val="2"/>
        <scheme val="minor"/>
      </rPr>
      <t>Likviditní expozice a potřeby financování na úrovni jednotlivých právnických osob, zahraničních poboček a dceřiných podniků, zohledňující právní, regulační a provozní omezení převoditelnosti likvidity</t>
    </r>
  </si>
  <si>
    <r>
      <rPr>
        <sz val="12"/>
        <color theme="1"/>
        <rFont val="Calibri"/>
        <family val="2"/>
        <scheme val="minor"/>
      </rPr>
      <t>·</t>
    </r>
    <r>
      <rPr>
        <sz val="7"/>
        <color rgb="FF000000"/>
        <rFont val="Calibri"/>
        <family val="2"/>
        <scheme val="minor"/>
      </rPr>
      <t xml:space="preserve">         </t>
    </r>
    <r>
      <rPr>
        <sz val="12"/>
        <color rgb="FF000000"/>
        <rFont val="Calibri"/>
        <family val="2"/>
        <scheme val="minor"/>
      </rPr>
      <t>Rozvahové a podrozvahové položky v členění podle košů splatnosti a výsledné chybějící likvidity</t>
    </r>
  </si>
  <si>
    <t>Rozsah konsolidace: (individuální/konsolidované)</t>
  </si>
  <si>
    <t>Celková nevážená hodnota (průměr)</t>
  </si>
  <si>
    <t>Celková vážená hodnota (průměr)</t>
  </si>
  <si>
    <t>EU 1a</t>
  </si>
  <si>
    <t>Čtvrtletí končící dne (DD. měsíc RRRR)</t>
  </si>
  <si>
    <t>EU 1b</t>
  </si>
  <si>
    <t>Počet datových bodů použitých při výpočtu průměrných hodnot</t>
  </si>
  <si>
    <t>VYSOCE KVALITNÍ LIKVIDNÍ AKTIVA</t>
  </si>
  <si>
    <t>Vysoce kvalitní likvidní aktiva celkem</t>
  </si>
  <si>
    <t>ODTOK LIKVIDITY</t>
  </si>
  <si>
    <t>Retailové vklady a vklady od zákazníků z řad malých podniků, z toho:</t>
  </si>
  <si>
    <t>Stabilní vklady</t>
  </si>
  <si>
    <t>Méně stabilní vklady</t>
  </si>
  <si>
    <t>Nezajištěné velkoobchodní financování</t>
  </si>
  <si>
    <t>Provozní vklady (všechny protistrany) a vklady v sítích družstevních bank</t>
  </si>
  <si>
    <t>Neprovozní vklady (všechny protistrany)</t>
  </si>
  <si>
    <t>Nezajištěné závazky</t>
  </si>
  <si>
    <t>Zajištěné velkoobchodní financování</t>
  </si>
  <si>
    <t>Další požadavky</t>
  </si>
  <si>
    <t>Odtok související s expozicemi z derivátů a dalšími požadavky na kolaterál</t>
  </si>
  <si>
    <t>Odtok související se ztrátou financování u dluhových produktů</t>
  </si>
  <si>
    <t>Úvěrové a likviditní přísliby</t>
  </si>
  <si>
    <t>Ostatní smluvní závazky financování</t>
  </si>
  <si>
    <t>Ostatní podmíněné závazky financování</t>
  </si>
  <si>
    <t>ODTOK PENĚŽNÍCH PROSTŘEDKŮ CELKEM</t>
  </si>
  <si>
    <t>PŘÍTOK PENĚŽNÍCH PROSTŘEDKŮ</t>
  </si>
  <si>
    <t>Zajištěné úvěrové transakce (např. reverzní repo operace)</t>
  </si>
  <si>
    <t>Přítok z plně výkonných expozic</t>
  </si>
  <si>
    <t>Ostatní přítoky peněžních prostředků</t>
  </si>
  <si>
    <t>EU-19a</t>
  </si>
  <si>
    <t>(Rozdíl mezi celkovým váženým přítokem a celkovým váženým odtokem z transakcí ve třetích zemích, kde existují omezení převodu, nebo které jsou denominovány v nesměnitelných měnách)</t>
  </si>
  <si>
    <t>EU-19b</t>
  </si>
  <si>
    <t>(Přebytek přítoku z přidružené specializované úvěrové instituce)</t>
  </si>
  <si>
    <t>PŘÍTOK PENĚŽNÍCH PROSTŘEDKŮ CELKEM</t>
  </si>
  <si>
    <t>Plně vyjmutý přítok</t>
  </si>
  <si>
    <t>Přítok podléhající limitu 90 %</t>
  </si>
  <si>
    <t>Přítok podléhající limitu 75 %</t>
  </si>
  <si>
    <t xml:space="preserve">CELKOVÁ UPRAVENÁ HODNOTA </t>
  </si>
  <si>
    <t>EU-21</t>
  </si>
  <si>
    <t>REZERVA V OBLASTI LIKVIDITY</t>
  </si>
  <si>
    <t>ČISTÝ ODTOK PENĚŽNÍCH PROSTŘEDKŮ CELKEM</t>
  </si>
  <si>
    <t>UKAZATEL KRYTÍ LIKVIDITY</t>
  </si>
  <si>
    <t>podle čl. 451a odst. 2 CRR</t>
  </si>
  <si>
    <t>Vysvětlení hlavních faktorů výsledků LCR a vývoje podílu vstupů na výpočtu LCR v čase</t>
  </si>
  <si>
    <t>Vysvětlení změn LCR v čase</t>
  </si>
  <si>
    <t>Vysvětlení skutečné koncentrace zdrojů financování</t>
  </si>
  <si>
    <t>Obecný popis složení likviditní rezervy instituce</t>
  </si>
  <si>
    <t>Expozice z derivátů a potenciálního zažádání o kolaterál</t>
  </si>
  <si>
    <t>Nesoulad měn u ukazatele krytí likvidity</t>
  </si>
  <si>
    <t>Ostatní položky ve výpočtu ukazatele krytí likvidity, které nejsou zahrnuty v šabloně pro zpřístupňování informací o ukazateli krytí likvidity, které však instituce považuje za relevantní pro svůj profil likvidity</t>
  </si>
  <si>
    <t>podle čl. 451a odst. 3 CRR</t>
  </si>
  <si>
    <t>(částka v měně)</t>
  </si>
  <si>
    <t>Nevážená hodnota podle zbytkové splatnosti</t>
  </si>
  <si>
    <t>Vážená hodnota</t>
  </si>
  <si>
    <t>Bez splatnosti</t>
  </si>
  <si>
    <t>&lt; 6 měsíců</t>
  </si>
  <si>
    <t>6 měsíců až &lt; 1 rok</t>
  </si>
  <si>
    <t>≥ 1 rok</t>
  </si>
  <si>
    <t>Položky dostupného stabilního financování</t>
  </si>
  <si>
    <t>Kapitálové položky a nástroje</t>
  </si>
  <si>
    <t>Kapitál</t>
  </si>
  <si>
    <t>Jiné kapitálové nástroje</t>
  </si>
  <si>
    <t>Retailové vklady</t>
  </si>
  <si>
    <t>Velkoobchodní financování:</t>
  </si>
  <si>
    <t>Provozní vklady</t>
  </si>
  <si>
    <t>Ostatní velkoobchodní financování</t>
  </si>
  <si>
    <t>Vzájemně závislé závazky</t>
  </si>
  <si>
    <t xml:space="preserve">Ostatní závazky: </t>
  </si>
  <si>
    <t xml:space="preserve">Derivátové závazky NSFR </t>
  </si>
  <si>
    <t>Všechny ostatní závazky a kapitálové nástroje nezahrnuté do výše uvedených kategorií</t>
  </si>
  <si>
    <t>Položky požadovaného stabilního financování</t>
  </si>
  <si>
    <t>EU-15a</t>
  </si>
  <si>
    <t>Aktiva zatížená po dobu zbytkové splatnosti jeden rok nebo déle v krycím portfoliu</t>
  </si>
  <si>
    <t>Vklady držené v jiných finančních institucích pro provozní účely</t>
  </si>
  <si>
    <t>Úvěry bez selhání a cenné papíry:</t>
  </si>
  <si>
    <t>Výkonné transakce s financováním cenných papírů s finančními zákazníky zajištěné vysoce kvalitními likvidními aktivy úrovně 1, jež podléhají srážce 0 %</t>
  </si>
  <si>
    <r>
      <rPr>
        <i/>
        <sz val="11"/>
        <color theme="1"/>
        <rFont val="Calibri"/>
        <family val="2"/>
        <scheme val="minor"/>
      </rPr>
      <t>Výkonné transakce s financováním cenných papírů s finančními zákazníky zajištěné jinými aktivy a úvěry a pohledávkami za finančními institucemi</t>
    </r>
  </si>
  <si>
    <r>
      <rPr>
        <i/>
        <sz val="11"/>
        <color theme="1"/>
        <rFont val="Calibri"/>
        <family val="2"/>
        <scheme val="minor"/>
      </rPr>
      <t>Úvěry bez selhání poskytnuté nefinančním podnikům, úvěry retailovým zákazníkům a malým podnikům, úvěry ústředním vládám a subjektům veřejného sektoru, z toho:</t>
    </r>
  </si>
  <si>
    <t>s rizikovou váhou ne větší než 35 % podle standardizovaného přístupu k úvěrovému riziku Basel II</t>
  </si>
  <si>
    <t xml:space="preserve">Hypoteční úvěry na obytné nemovitosti bez selhání, z toho: </t>
  </si>
  <si>
    <t>Ostatní úvěry a cenné papíry, které nejsou v selhání a nelze je klasifikovat jako vysoce kvalitní likvidní aktiva, včetně akcií obchodovaných na burze a produktů rozvahového financování obchodu</t>
  </si>
  <si>
    <t>Vzájemně závislá aktiva</t>
  </si>
  <si>
    <t xml:space="preserve">Ostatní aktiva: </t>
  </si>
  <si>
    <t>Fyzicky obchodované komodity</t>
  </si>
  <si>
    <t>Aktiva složená jako počáteční marže pro derivátové smlouvy a příspěvky do fondu pro riziko selhání ústřední protistrany</t>
  </si>
  <si>
    <t xml:space="preserve">Derivátové závazky NSFR před odečtením složené variační marže </t>
  </si>
  <si>
    <t>Všechna ostatní aktiva nezahrnutá do výše uvedených kategorií</t>
  </si>
  <si>
    <t>Podrozvahové položky</t>
  </si>
  <si>
    <t>Požadované stabilní financování celkem</t>
  </si>
  <si>
    <t>Ukazatel čistého stabilního financování (%)</t>
  </si>
  <si>
    <t>Tabulka EU CRA: Obecné kvalitativní informace o úvěrovém riziku</t>
  </si>
  <si>
    <t>Tabulka EU CRB: Dodatečné zpřístupnění ohledně úvěrové kvality aktiv</t>
  </si>
  <si>
    <t>Šablona EU CR1: Výkonné a nevýkonné expozice a související rezerva</t>
  </si>
  <si>
    <t>Šablona EU CR1-A: Splatnost expozic</t>
  </si>
  <si>
    <t>Šablona EU CR2: Změny objemu nevýkonných úvěrů a pohledávek</t>
  </si>
  <si>
    <t>Šablona EU CR2a: Změny objemu nevýkonných úvěrů a pohledávek a související čisté kumulované zpětně získané částky</t>
  </si>
  <si>
    <t>Šablona EU CQ1: Úvěrová kvalita expozic s úlevou</t>
  </si>
  <si>
    <t>Šablona EU CQ2: Kvalita úlev</t>
  </si>
  <si>
    <t>Šablona EU CQ3: Úvěrová kvalita výkonných a nevýkonných expozic podle počtu dnů po splatnosti</t>
  </si>
  <si>
    <t>Šablona EU CQ4: Kvalita nevýkonných expozic podle zeměpisné oblasti </t>
  </si>
  <si>
    <t>Šablona EU CQ5: Úvěrová kvalita úvěrů a pohledávek podle odvětví</t>
  </si>
  <si>
    <t xml:space="preserve">Šablona EU CQ6: Ocenění kolaterálu – úvěry a pohledávky </t>
  </si>
  <si>
    <t xml:space="preserve">Šablona EU CQ7: Kolaterál získaný převzetím a exekucemi </t>
  </si>
  <si>
    <t>Šablona EU CQ8: Kolaterál získaný převzetím a exekucemi – podle roku původu</t>
  </si>
  <si>
    <t>Instituce popíší své cíle a zásady řízení rizik pro úvěrové riziko prostřednictvím těchto informací:</t>
  </si>
  <si>
    <t>Zpřístupnění kvalitativních informací</t>
  </si>
  <si>
    <t>Ve stručném prohlášení o riziku podle čl. 435 odst. 1 písm. f) CRR – jak se model podnikání promítá do prvků profilu úvěrového rizika instituce.</t>
  </si>
  <si>
    <t>Při uvedení strategií a procesů řízení úvěrového rizika a zásad pro zajištění a snižování tohoto rizika podle čl. 435 odst. 1 písm. a) a d) CRR – kritéria a přístup použitý pro definování zásad řízení úvěrového rizika a stanovení limitů pro úvěrové riziko.</t>
  </si>
  <si>
    <t>Při informování o struktuře a organizaci útvaru řízení rizik podle čl. 435 odst. 1 písm. b) CRR – strukturu a organizaci útvaru řízení úvěrových rizik a kontroly.</t>
  </si>
  <si>
    <t>Při informování o pravomoci, statutu a jiných opatřeních útvaru řízení rizik podle čl. 435 odst. 1 písm. b) CRR – vztah mezi útvary řízení úvěrového rizika, kontroly rizik, dodržování předpisů a interního auditu.</t>
  </si>
  <si>
    <t xml:space="preserve">Šablona EU CR1: Výkonné a nevýkonné expozice a související rezerva </t>
  </si>
  <si>
    <t>n</t>
  </si>
  <si>
    <t>o</t>
  </si>
  <si>
    <t>Hrubá účetní hodnota / Jmenovitá hodnota</t>
  </si>
  <si>
    <t>Kumulované ztráty ze znehodnocení, kumulované negativní změny reálné hodnoty z titulu úvěrového rizika a rezerv</t>
  </si>
  <si>
    <t>Kumulované částečné odpisy</t>
  </si>
  <si>
    <t>Přijatý kolaterál a přijaté finanční záruky</t>
  </si>
  <si>
    <t>Výkonné expozice</t>
  </si>
  <si>
    <t>Nevýkonné expozice</t>
  </si>
  <si>
    <t>Výkonné expozice – Kumulované ztráty ze znehodnocení a rezervy</t>
  </si>
  <si>
    <t xml:space="preserve">Nevýkonné expozice – Kumulované ztráty ze znehodnocení, kumulované negativní změny reálné hodnoty z titulu úvěrového rizika a rezerv </t>
  </si>
  <si>
    <t>z toho stupeň 1</t>
  </si>
  <si>
    <t>z toho stupeň 2</t>
  </si>
  <si>
    <t>z toho stupeň 3</t>
  </si>
  <si>
    <t>005</t>
  </si>
  <si>
    <t>Hotovost u centrálních bank a ostatní vklady na požádání</t>
  </si>
  <si>
    <t>Úvěry a jiné pohledávky</t>
  </si>
  <si>
    <t>Centrální banky</t>
  </si>
  <si>
    <t>030</t>
  </si>
  <si>
    <t>Vládní instituce</t>
  </si>
  <si>
    <t>040</t>
  </si>
  <si>
    <t>Úvěrové instituce</t>
  </si>
  <si>
    <t>050</t>
  </si>
  <si>
    <t>Ostatní finanční instituce</t>
  </si>
  <si>
    <t>060</t>
  </si>
  <si>
    <t>Nefinanční podniky</t>
  </si>
  <si>
    <t>070</t>
  </si>
  <si>
    <t xml:space="preserve">          z toho MSP</t>
  </si>
  <si>
    <t>080</t>
  </si>
  <si>
    <t>Domácnosti</t>
  </si>
  <si>
    <t>090</t>
  </si>
  <si>
    <t>Dluhové cenné papíry</t>
  </si>
  <si>
    <t>100</t>
  </si>
  <si>
    <t>110</t>
  </si>
  <si>
    <t>120</t>
  </si>
  <si>
    <t>130</t>
  </si>
  <si>
    <t>140</t>
  </si>
  <si>
    <t>150</t>
  </si>
  <si>
    <t>160</t>
  </si>
  <si>
    <t>170</t>
  </si>
  <si>
    <t>180</t>
  </si>
  <si>
    <t>190</t>
  </si>
  <si>
    <t>200</t>
  </si>
  <si>
    <t>210</t>
  </si>
  <si>
    <t>220</t>
  </si>
  <si>
    <t>Hodnota čistých expozic</t>
  </si>
  <si>
    <t>Na vyžádání</t>
  </si>
  <si>
    <t>&lt;= 1 rok</t>
  </si>
  <si>
    <t>&gt; 1 rok &lt;= 5 let</t>
  </si>
  <si>
    <t>&gt; 5 let</t>
  </si>
  <si>
    <t>Bez uvedení splatnosti</t>
  </si>
  <si>
    <t xml:space="preserve">Hrubá účetní hodnota               </t>
  </si>
  <si>
    <t>Počáteční objem nevýkonných úvěrů a pohledávek</t>
  </si>
  <si>
    <t>Přítok do nevýkonných portfolií</t>
  </si>
  <si>
    <t>Odtok z nevýkonných portfolií</t>
  </si>
  <si>
    <t>Odtok z důvodu odpisů</t>
  </si>
  <si>
    <t>Odtok z jiných důvodů</t>
  </si>
  <si>
    <t>Konečný objem nevýkonných úvěrů a pohledávek</t>
  </si>
  <si>
    <t>Související čisté kumulované zpětně získané částky</t>
  </si>
  <si>
    <t>Odtok do výkonného portfolia</t>
  </si>
  <si>
    <t>Odtok z důvodu částečného nebo úplného splacení úvěru</t>
  </si>
  <si>
    <t>Odtok z důvodu likvidace kolaterálu</t>
  </si>
  <si>
    <t>Odtok z důvodu převzetí kolaterálu</t>
  </si>
  <si>
    <t>Odtok z důvodu prodeje nástrojů</t>
  </si>
  <si>
    <t>Odtok z důvodu převodů rizik</t>
  </si>
  <si>
    <t>Odtok z důvodu reklasifikace na držené k prodeji</t>
  </si>
  <si>
    <t>Hrubá účetní hodnota / jmenovitá hodnota expozic s opatřeními týkajícími se úlevy</t>
  </si>
  <si>
    <t>Přijatý kolaterál a přijaté finanční záruky k expozicím s úlevou</t>
  </si>
  <si>
    <t>Výkonné s úlevou</t>
  </si>
  <si>
    <t>Nevýkonné s úlevou</t>
  </si>
  <si>
    <t>U výkonných expozic s úlevou</t>
  </si>
  <si>
    <t>U nevýkonných expozic s úlevou</t>
  </si>
  <si>
    <t>Z toho kolaterál a finanční záruky přijaté k nevýkonným expozicím s opatřeními týkajícími se úlevy</t>
  </si>
  <si>
    <t>Z toho v selhání</t>
  </si>
  <si>
    <t>Z toho znehodnocené</t>
  </si>
  <si>
    <t>Poskytnuté úvěrové přísliby</t>
  </si>
  <si>
    <t>Hrubá účetní hodnota expozic s úlevou</t>
  </si>
  <si>
    <t>Úvěry a jiné pohledávky, na něž byla uplatněna úleva více než dvakrát</t>
  </si>
  <si>
    <t>Nevýkonné úvěry a pohledávky s úlevou, které nesplnily kritéria pro výstup z kategorie nevýkonných</t>
  </si>
  <si>
    <t>Před splatností nebo po splatnosti ≤ 30 dnů</t>
  </si>
  <si>
    <t>Po splatnosti &gt; 30 dnů ≤ 90 dnů</t>
  </si>
  <si>
    <t>Zřejmě nebudou uhrazeny, ale nejsou po splatnosti, nebo jsou po splatnosti ≤ 90 dnů</t>
  </si>
  <si>
    <t xml:space="preserve">Po splatnosti
&gt; 90 dnů
≤ 180 dnů
</t>
  </si>
  <si>
    <t xml:space="preserve">Po splatnosti
&gt; 180 dnů
≤ 1 rok
</t>
  </si>
  <si>
    <t xml:space="preserve">Po splatnosti
&gt; 1 rok ≤ 2 roky
</t>
  </si>
  <si>
    <t xml:space="preserve">Po splatnosti
&gt; 2 roky ≤ 5 let
</t>
  </si>
  <si>
    <t xml:space="preserve">Po splatnosti
&gt; 5 let ≤ 7 let
</t>
  </si>
  <si>
    <t>Po splatnosti &gt; 7 let</t>
  </si>
  <si>
    <t xml:space="preserve">      z toho MSP</t>
  </si>
  <si>
    <t>Kumulované ztráty ze znehodnocení</t>
  </si>
  <si>
    <t>Rezervy na podrozvahové závazky a poskytnuté finanční záruky</t>
  </si>
  <si>
    <t>Kumulované negativní změny reálné hodnoty z titulu úvěrového rizika u nevýkonných expozic</t>
  </si>
  <si>
    <t>Z toho nevýkonné</t>
  </si>
  <si>
    <t>Z toho podléhající znehodnocení</t>
  </si>
  <si>
    <t>Rozvahové expozice</t>
  </si>
  <si>
    <t>Ostatní země</t>
  </si>
  <si>
    <t>Šablona EU CQ5: Úvěrová kvalita úvěrů a pohledávek za nefinančními podniky podle odvětví</t>
  </si>
  <si>
    <t>Hrubá účetní hodnota</t>
  </si>
  <si>
    <t>Z toho úvěry a jiné pohledávky podléhající znehodnocení</t>
  </si>
  <si>
    <t>Zemědělství, lesnictví a rybářství</t>
  </si>
  <si>
    <t>Těžba a dobývání</t>
  </si>
  <si>
    <t>Výroba</t>
  </si>
  <si>
    <t>Dodávky elektřiny, plynu, páry a klimatizovaného vzduchu</t>
  </si>
  <si>
    <t>Zásobování vodou</t>
  </si>
  <si>
    <t>Stavebnictví</t>
  </si>
  <si>
    <t>Velkoobchod a maloobchod</t>
  </si>
  <si>
    <t>Doprava a skladování</t>
  </si>
  <si>
    <t>Ubytování, stravování a pohostinství</t>
  </si>
  <si>
    <t>Informace a komunikace</t>
  </si>
  <si>
    <t>Peněžnictví a pojišťovnictví</t>
  </si>
  <si>
    <t>Činnosti v oblasti nemovitostí</t>
  </si>
  <si>
    <t>Odborné, vědecké a technické činnosti</t>
  </si>
  <si>
    <t>Administrativní a podpůrné činnosti</t>
  </si>
  <si>
    <t>Veřejná správa a obrana, povinné sociální zabezpečení</t>
  </si>
  <si>
    <t>Vzdělávání</t>
  </si>
  <si>
    <t>Zdravotní a sociální péče</t>
  </si>
  <si>
    <t>Kulturní, zábavní a rekreační činnosti</t>
  </si>
  <si>
    <t>Ostatní služby</t>
  </si>
  <si>
    <t>Výkonné</t>
  </si>
  <si>
    <t>Nevýkonné</t>
  </si>
  <si>
    <t>Po splatnosti &gt; 90 dnů</t>
  </si>
  <si>
    <t>Z toho po splatnosti &gt; 30 dnů ≤ 90 dnů</t>
  </si>
  <si>
    <t>Z toho po splatnosti &gt; 90 dnů ≤ 180 dnů</t>
  </si>
  <si>
    <t>Z toho po splatnosti &gt; 180 dnů ≤ 1 rok</t>
  </si>
  <si>
    <t>Z toho po splatnosti &gt; 2 rok ≤ 5 let</t>
  </si>
  <si>
    <t>Z toho po splatnosti &gt; 5 let ≤ 7 let</t>
  </si>
  <si>
    <t>Z toho po splatnosti &gt; 7 let</t>
  </si>
  <si>
    <t>Z toho zajištěné</t>
  </si>
  <si>
    <t>Z toho zajištěné nemovitostmi</t>
  </si>
  <si>
    <t>Z toho nástroje s poměrem LTV vyšším než 60 % a nižším nebo rovným 80 %</t>
  </si>
  <si>
    <t>Z toho nástroje s poměrem LTV vyšším než 80 % a nižším nebo rovným 100 %</t>
  </si>
  <si>
    <t>Z toho nástroje s poměrem LTV vyšším než 100 %</t>
  </si>
  <si>
    <t>Kumulovaná ztráta ze znehodnocení zajištěných aktiv</t>
  </si>
  <si>
    <t>Kolaterál</t>
  </si>
  <si>
    <t>Z toho hodnota omezená na hodnotu expozice</t>
  </si>
  <si>
    <t>Z toho nemovitosti</t>
  </si>
  <si>
    <t>Z toho hodnota nad horní mezí</t>
  </si>
  <si>
    <t>Přijaté finanční záruky</t>
  </si>
  <si>
    <t xml:space="preserve">Kolaterál získaný převzetím </t>
  </si>
  <si>
    <t>Hodnota při prvním zaúčtování</t>
  </si>
  <si>
    <t>Kumulované negativní změny</t>
  </si>
  <si>
    <t>Pozemky, budovy a zařízení</t>
  </si>
  <si>
    <t>Jiné než pozemky, budovy a zařízení</t>
  </si>
  <si>
    <t>Obytné nemovitosti</t>
  </si>
  <si>
    <t>Obchodní nemovitosti</t>
  </si>
  <si>
    <t>Movitý majetek (automobily, přeprava atd.)</t>
  </si>
  <si>
    <t>Kapitálové a dluhové nástroje</t>
  </si>
  <si>
    <t>Ostatní kolaterál</t>
  </si>
  <si>
    <t>Snížení dluhového zůstatku</t>
  </si>
  <si>
    <t>Celkový kolaterál získaný převzetím</t>
  </si>
  <si>
    <t>Ponechaný ≤ 2 roky</t>
  </si>
  <si>
    <t>Ponechaný &gt; 2 roky ≤ 5 let</t>
  </si>
  <si>
    <t>Ponechaný &gt; 5 let</t>
  </si>
  <si>
    <t>Z toho neoběžná aktiva určená k prodeji</t>
  </si>
  <si>
    <t>Kolaterál získaný převzetím klasifikovaný jako pozemky, budovy a zařízení</t>
  </si>
  <si>
    <t>Kolaterál získaný převzetím jiný než klasifikovaný jako pozemky, budovy a zařízení</t>
  </si>
  <si>
    <t>Tabulka EU CRC – Požadavky na zpřístupnění kvalitativních informací, které se týkají technik snižování úvěrového rizika</t>
  </si>
  <si>
    <t>Šablona EU CR3 – Přehled technik snižování úvěrového rizika:  Zpřístupňování informací o použití technik snižování úvěrového rizika</t>
  </si>
  <si>
    <t>Čl. 453 písm. a) CRR</t>
  </si>
  <si>
    <t>Čl. 453 písm. b) CRR</t>
  </si>
  <si>
    <r>
      <rPr>
        <sz val="11"/>
        <color theme="1"/>
        <rFont val="Calibri"/>
        <family val="2"/>
        <scheme val="minor"/>
      </rPr>
      <t>Čl. 453 písm. c) CRR</t>
    </r>
    <r>
      <rPr>
        <b/>
        <sz val="11"/>
        <color theme="1"/>
        <rFont val="Calibri"/>
        <family val="2"/>
        <scheme val="minor"/>
      </rPr>
      <t xml:space="preserve">
</t>
    </r>
  </si>
  <si>
    <r>
      <rPr>
        <sz val="11"/>
        <color theme="1"/>
        <rFont val="Calibri"/>
        <family val="2"/>
        <scheme val="minor"/>
      </rPr>
      <t>(c)</t>
    </r>
    <r>
      <rPr>
        <b/>
        <sz val="11"/>
        <color theme="1"/>
        <rFont val="Calibri"/>
        <family val="2"/>
        <scheme val="minor"/>
      </rPr>
      <t xml:space="preserve">
</t>
    </r>
  </si>
  <si>
    <t xml:space="preserve">
Čl. 453 písm. d) CRR</t>
  </si>
  <si>
    <t xml:space="preserve">
Čl. 453 písm. e) CRR</t>
  </si>
  <si>
    <t xml:space="preserve">Nezajištěná účetní hodnota </t>
  </si>
  <si>
    <t>Zajištěná účetní hodnota</t>
  </si>
  <si>
    <t xml:space="preserve">Dluhové cenné papíry </t>
  </si>
  <si>
    <t>  </t>
  </si>
  <si>
    <t xml:space="preserve">     z toho nevýkonné expozice</t>
  </si>
  <si>
    <t xml:space="preserve">            z toho v selhání </t>
  </si>
  <si>
    <t>Tabulka EU CRD – Požadavky na zpřístupnění kvalitativních informací, které se týkají standardizovaného modelu</t>
  </si>
  <si>
    <t>Šablona EU CR4 – Standardizovaný přístup – expozice úvěrového rizika a účinky snižování úvěrového rizika</t>
  </si>
  <si>
    <t>Šablona EU CR5 – Standardizovaný přístup</t>
  </si>
  <si>
    <t>Čl. 444 písm. a) CRR</t>
  </si>
  <si>
    <t>Čl. 444 písm. b) CRR</t>
  </si>
  <si>
    <t>Čl. 444 písm. c) CRR</t>
  </si>
  <si>
    <t>Čl. 444 písm. d) CRR</t>
  </si>
  <si>
    <t xml:space="preserve"> Kategorie expozic</t>
  </si>
  <si>
    <t>Expozice před použitím úvěrového konverzního faktoru a před snížením úvěrového rizika</t>
  </si>
  <si>
    <t>Expozice po použití úvěrového konverzního faktoru a po snížení úvěrového rizika</t>
  </si>
  <si>
    <t>Rizikově vážená aktiva a jejich hustota</t>
  </si>
  <si>
    <t>Rizikově vážená aktiva</t>
  </si>
  <si>
    <t xml:space="preserve">Hustota rizikově vážených aktiv (%) </t>
  </si>
  <si>
    <t>Ústřední vládní instituce nebo centrální banky</t>
  </si>
  <si>
    <t>Regionální vlády nebo místní orgány</t>
  </si>
  <si>
    <t>Subjekty veřejného sektoru</t>
  </si>
  <si>
    <t>Mezinárodní rozvojové banky</t>
  </si>
  <si>
    <t>Mezinárodní organizace</t>
  </si>
  <si>
    <t>Instituce</t>
  </si>
  <si>
    <t>Podniky</t>
  </si>
  <si>
    <t>Retailová oblast</t>
  </si>
  <si>
    <t>Zajištěné nemovitostmi</t>
  </si>
  <si>
    <t>Expozice v selhání</t>
  </si>
  <si>
    <t>Expozice spojené s obzvláště vysokým rizikem</t>
  </si>
  <si>
    <t>Kryté dluhopisy</t>
  </si>
  <si>
    <t>Instituce a podniky s krátkodobým úvěrovým hodnocením</t>
  </si>
  <si>
    <t>Subjekty kolektivního investování</t>
  </si>
  <si>
    <t>Ostatní položky</t>
  </si>
  <si>
    <t>CELKEM</t>
  </si>
  <si>
    <t>Riziková váha</t>
  </si>
  <si>
    <t>Z toho bez úvěrového hodnocení</t>
  </si>
  <si>
    <t>Ostatní</t>
  </si>
  <si>
    <t>p</t>
  </si>
  <si>
    <t>q</t>
  </si>
  <si>
    <t>Retailové expozice</t>
  </si>
  <si>
    <t>Expozice zajištěné nemovitostmi</t>
  </si>
  <si>
    <t>Expozice vůči institucím a podnikům s krátkodobým úvěrovým hodnocením</t>
  </si>
  <si>
    <t>Podílové jednotky nebo akcie subjektů kolektivního investování</t>
  </si>
  <si>
    <t>Akciové expozice</t>
  </si>
  <si>
    <t>List</t>
  </si>
  <si>
    <t>EU OV1</t>
  </si>
  <si>
    <t>N/A</t>
  </si>
  <si>
    <t>EU KM1</t>
  </si>
  <si>
    <t>EU INS1</t>
  </si>
  <si>
    <t>EU INS2</t>
  </si>
  <si>
    <t>EU OVC</t>
  </si>
  <si>
    <t>EU OVA</t>
  </si>
  <si>
    <t>EU OVB</t>
  </si>
  <si>
    <t>EU LI1</t>
  </si>
  <si>
    <t>EU LI2</t>
  </si>
  <si>
    <t>EU LI3</t>
  </si>
  <si>
    <t>EU LIA</t>
  </si>
  <si>
    <t>EU LIB</t>
  </si>
  <si>
    <t>EU PV1</t>
  </si>
  <si>
    <t>EU CC1</t>
  </si>
  <si>
    <t>EU CC2</t>
  </si>
  <si>
    <t>EU CCA</t>
  </si>
  <si>
    <t>EU CCyB1</t>
  </si>
  <si>
    <t>EU CCyB2</t>
  </si>
  <si>
    <t>EU LR1 - LRSum</t>
  </si>
  <si>
    <t>EU LR2 - LRCom</t>
  </si>
  <si>
    <t>EU LR3 - LRSpl</t>
  </si>
  <si>
    <t>EU LRA</t>
  </si>
  <si>
    <t>EU LIQA</t>
  </si>
  <si>
    <t>EU LIQ1</t>
  </si>
  <si>
    <t>EU LIQB</t>
  </si>
  <si>
    <t>EU LIQ2</t>
  </si>
  <si>
    <t>EU CRA</t>
  </si>
  <si>
    <t>EU CRB</t>
  </si>
  <si>
    <t>EU CR1</t>
  </si>
  <si>
    <t>EU CR1-A</t>
  </si>
  <si>
    <t>EU CR2</t>
  </si>
  <si>
    <t>EU CR2a</t>
  </si>
  <si>
    <t>EU CQ1</t>
  </si>
  <si>
    <t>EU CQ2</t>
  </si>
  <si>
    <t>EU CQ3</t>
  </si>
  <si>
    <t>EU CQ4</t>
  </si>
  <si>
    <t>EU CQ5</t>
  </si>
  <si>
    <t>EU CQ6</t>
  </si>
  <si>
    <t>EU CQ7</t>
  </si>
  <si>
    <t>EU CQ8</t>
  </si>
  <si>
    <t>EU CRC</t>
  </si>
  <si>
    <t>EU CR3</t>
  </si>
  <si>
    <t>EU CRD</t>
  </si>
  <si>
    <t>EU CR4</t>
  </si>
  <si>
    <t>EU CR5</t>
  </si>
  <si>
    <t>EU CRE</t>
  </si>
  <si>
    <t>EU CR6</t>
  </si>
  <si>
    <t>EU CR6-A</t>
  </si>
  <si>
    <t>EU CR7</t>
  </si>
  <si>
    <t>EU CR7-A</t>
  </si>
  <si>
    <t>EU CR8</t>
  </si>
  <si>
    <t>CR9</t>
  </si>
  <si>
    <t>CR9.1</t>
  </si>
  <si>
    <t>EU CR10</t>
  </si>
  <si>
    <t>EU CCRA</t>
  </si>
  <si>
    <t>EU CCR1</t>
  </si>
  <si>
    <t>EU CCR2</t>
  </si>
  <si>
    <t>EU CCR3</t>
  </si>
  <si>
    <t>EU CCR4</t>
  </si>
  <si>
    <t>EU CCR5</t>
  </si>
  <si>
    <t>EU CCR6</t>
  </si>
  <si>
    <t>EU CCR7</t>
  </si>
  <si>
    <t>EU CCR8</t>
  </si>
  <si>
    <t>EU SECA</t>
  </si>
  <si>
    <t>EU SEC1</t>
  </si>
  <si>
    <t>EU SEC2</t>
  </si>
  <si>
    <t>EU SEC3</t>
  </si>
  <si>
    <t>EU SEC4</t>
  </si>
  <si>
    <t>EU SEC5</t>
  </si>
  <si>
    <t>EU MRA</t>
  </si>
  <si>
    <t>EU MR1</t>
  </si>
  <si>
    <t>EU MRB</t>
  </si>
  <si>
    <t>EU MR2-A</t>
  </si>
  <si>
    <t>EU MR2-B</t>
  </si>
  <si>
    <t>EU MR3</t>
  </si>
  <si>
    <t>EU MR4</t>
  </si>
  <si>
    <t>EU ORA</t>
  </si>
  <si>
    <t>EU OR1</t>
  </si>
  <si>
    <t>EU  REMA</t>
  </si>
  <si>
    <t>EU REM1</t>
  </si>
  <si>
    <t>EU REM2</t>
  </si>
  <si>
    <t>EU REM3</t>
  </si>
  <si>
    <t>EU REM4</t>
  </si>
  <si>
    <t>EU REM5</t>
  </si>
  <si>
    <t>EU AE1</t>
  </si>
  <si>
    <t>EU AE2</t>
  </si>
  <si>
    <t>EU AE3</t>
  </si>
  <si>
    <t>EU AE4</t>
  </si>
  <si>
    <t>Tabulka EU ORA – Kvalitativní informace o operačním riziku</t>
  </si>
  <si>
    <t>Šablona EU OR1 – Kapitálové požadavky k operačnímu riziku a objemy rizikově vážených expozic</t>
  </si>
  <si>
    <t xml:space="preserve">According to Art. 446 CRR: </t>
  </si>
  <si>
    <t>Institutions shall disclose the approaches for the assessment of own funds requirements for operational risk that the institution qualifies for</t>
  </si>
  <si>
    <t>a description of the methodology set out in Article 312(2), if used by the institution, including a discussion of relevant internal and external factors considered in the institution's measurement approach</t>
  </si>
  <si>
    <t>and in the case of partial use, the scope and coverage of the different methodologies used.</t>
  </si>
  <si>
    <t>Čl. 435 odst. 1 písm. a), b), c) a d) CRR</t>
  </si>
  <si>
    <t>Zpřístupňování informací o cílech a zásadách v oblasti řízení rizik</t>
  </si>
  <si>
    <t>Článek 446 CRR</t>
  </si>
  <si>
    <t>Článek 454 CRR</t>
  </si>
  <si>
    <t xml:space="preserve"> Šablona EU OR1 – Kapitálové požadavky k operačnímu riziku a objemy rizikově vážených expozic</t>
  </si>
  <si>
    <t>Bankovní činnosti</t>
  </si>
  <si>
    <t>Relevantní ukazatel</t>
  </si>
  <si>
    <t>Own funds</t>
  </si>
  <si>
    <t>Total operational risk-weighted exposure amount</t>
  </si>
  <si>
    <r>
      <rPr>
        <sz val="11"/>
        <color theme="1"/>
        <rFont val="Calibri"/>
        <family val="2"/>
        <scheme val="minor"/>
      </rPr>
      <t>Výše rizikové expozice</t>
    </r>
  </si>
  <si>
    <t>Rok –3</t>
  </si>
  <si>
    <t>Rok –2</t>
  </si>
  <si>
    <t>Minulý rok</t>
  </si>
  <si>
    <t>requirement</t>
  </si>
  <si>
    <t>Bankovní činnosti podléhající přístupu základního ukazatele (BIA)</t>
  </si>
  <si>
    <t>Bankovní činnosti podléhající standardizovanému (TSA) / alternativnímu standardizovanému (ASA) přístupu</t>
  </si>
  <si>
    <t>Podléhající TSA:</t>
  </si>
  <si>
    <t>Podléhající ASA:</t>
  </si>
  <si>
    <t>Bankovní činnosti podléhající pokročilým přístupům k měření (AMA)</t>
  </si>
  <si>
    <t>Tabulka EU REMA – Zásady odměňování</t>
  </si>
  <si>
    <t xml:space="preserve">Šablona EU REM1 – Výše odměn v účetním období </t>
  </si>
  <si>
    <t>Šablona EU REM2 – Zvláštní platby pracovníkům, jejichž pracovní činnosti mají podstatný dopad na rizikový profil daných institucí (vybraní zaměstnanci)</t>
  </si>
  <si>
    <t xml:space="preserve">Šablona EU REM3 – Odměny s odloženou splatností </t>
  </si>
  <si>
    <t>Šablona EU REM4 – Odměny ve výši 1 milion EUR nebo více ročně</t>
  </si>
  <si>
    <t>Šablona EU REM5 – Informace o odměnách pracovníků, jejichž pracovní činnosti mají podstatný dopad na rizikový profil daných institucí (vybraní zaměstnanci)</t>
  </si>
  <si>
    <t>Instituce popíší hlavní složky zásad odměňování a způsob jejich uplatňování. V příslušných případech popíší zejména následující složky:</t>
  </si>
  <si>
    <t>Zveřejňování kvalitativních informací</t>
  </si>
  <si>
    <t>Informace týkající se orgánů, jež na odměňování dohlíží, včetně:</t>
  </si>
  <si>
    <t>•</t>
  </si>
  <si>
    <t>názvu, složení a mandátu hlavního orgánu (vedoucího orgánu, resp. výboru pro odměňování), který dohlíží na uplatňování zásad odměňování, a kolikrát v daném účetním období zasedal</t>
  </si>
  <si>
    <t>informací o externích poradcích, kteří v souvislosti se zásadami odměňování poskytli poradenství, o tom, který orgán si jejich služby vyžádal a které oblasti rámce odměňování se poradenství týkalo</t>
  </si>
  <si>
    <t>popisu působnosti zásad odměňování dané instituce (např. podle regionů, předmětu činnosti), a do jaké míry platí i pro její dceřiné společnosti a pobočky ve třetích zemích</t>
  </si>
  <si>
    <t>popisu pracovníků či kategorií pracovníků, jejichž pracovní činnosti mají podstatný dopad na rizikový profil instituce</t>
  </si>
  <si>
    <t>Informace týkající se koncepce a struktury systému odměňování vybraných zaměstnanců, včetně:</t>
  </si>
  <si>
    <t>přehledu hlavních rysů a cílů zásad odměňování a informací o tom, jaký rozhodovací proces byl použit pro jejich stanovení a jaké jsou úlohy příslušných zainteresovaných subjektů</t>
  </si>
  <si>
    <t>informací o kritériích používaných k měření výkonnosti a při předem stanovených a následných úpravách po zohlednění rizik</t>
  </si>
  <si>
    <t>informace, zda vedoucí orgán nebo výbor pro odměňování (pokud byl zřízen) během uplynulého roku zásady odměňování instituce přezkoumal, a pokud ano, přehled provedených změn, důvodů k nim a jejich dopad na odměny</t>
  </si>
  <si>
    <t>informací o tom, jakým způsobem instituce zajišťuje, aby pracovníci zastávající funkce interní kontroly byli odměňováni nezávisle na obchodních útvarech, nad nimiž vykonávají dohled</t>
  </si>
  <si>
    <t>zásad a kritérií poskytování zaručené pohyblivé složky odměny a přiznávání odstupného</t>
  </si>
  <si>
    <t>Popis, jak jsou ve způsobech odměňování zohledňována stávající a budoucí rizika. Zpřístupňované informace zahrnují přehled hlavních rizik, jejich měření a jejich dopad na odměňování</t>
  </si>
  <si>
    <t>Popis způsobu, jakým instituce zajišťuje provázanost výkonnosti během období měření výkonnosti s úrovní odměn, včetně:</t>
  </si>
  <si>
    <t>přehledu hlavních kritérií a ukazatelů výkonnosti instituce, obchodních útvarů a jednotlivců</t>
  </si>
  <si>
    <t>přehledu provázanosti výše jednotlivých pohyblivých složek odměny s výkonností instituce jako celku a výkonností jednotlivce</t>
  </si>
  <si>
    <t>kritérií používaných ke stanovení rovnováhy mezi různými druhy poskytovaných nástrojů, jako jsou akcie, rovnocenné vlastnické podíly, opce a další</t>
  </si>
  <si>
    <t>opatření, jež instituce zavede za účelem úpravy pohyblivé složky odměny v případě, že jsou ukazatele výkonnosti slabé, včetně uvedení kritérií, na jejichž základě instituce klasifikuje své ukazatele výkonnosti jako „slabé“</t>
  </si>
  <si>
    <t>Popis způsobu, jakým instituce upravuje odměny tak, aby zohledňovaly dlouhodobou výkonnost, včetně:</t>
  </si>
  <si>
    <t>přehledu zásad instituce týkajících se oddálení nároku na pohyblivou složku odměny, výplaty v podobě nástrojů, období zadržování a kritérií pro její přiznání, včetně případů, kdy se liší pro jednotlivé pracovníky nebo kategorie pracovníků</t>
  </si>
  <si>
    <r>
      <t xml:space="preserve">kritérií instituce pro úpravy </t>
    </r>
    <r>
      <rPr>
        <i/>
        <sz val="11"/>
        <rFont val="Calibri"/>
        <family val="2"/>
        <scheme val="minor"/>
      </rPr>
      <t>ex post</t>
    </r>
    <r>
      <rPr>
        <sz val="11"/>
        <rFont val="Calibri"/>
        <family val="2"/>
        <scheme val="minor"/>
      </rPr>
      <t xml:space="preserve"> (malus během oddálení a zpětné vymáhání po přiznání, pokud to vnitrostátní právo umožňuje)</t>
    </r>
  </si>
  <si>
    <t>v relevantních případech požadavky na držení podílů, jež mohou být uvaleny na vybrané zaměstnance</t>
  </si>
  <si>
    <t>Popis hlavních parametrů a zdůvodnění všech systémů pohyblivých složek odměny a dalších nepeněžních výhod podle čl. 450 odst. 1 písm. f) CRR, včetně:</t>
  </si>
  <si>
    <t>informací o zvláštních ukazatelích výkonnosti používaných ke stanovení pohyblivé složky odměny a kritérií používaných ke stanovení rovnováhy mezi různými druhy poskytovaných nástrojů, jako jsou akcie, rovnocenné vlastnické podíly, nástroje navázané na akcie, rovnocenné nepeněžní nástroje, opce a další</t>
  </si>
  <si>
    <t>Na žádost příslušného členského státu nebo příslušného orgánu celkové odměny pro každého člena vedoucího orgánu nebo vrcholného vedení</t>
  </si>
  <si>
    <t>Informace o tom, zda instituce využívá odchylky stanovené v čl. 94 odst. 3 CRD, v souladu s čl. 450 odst. 1 písm. k) CRR</t>
  </si>
  <si>
    <t>Pro účely tohoto bodu uvedou instituce, které takové odchylky využívají, zda tak činí na základě čl. 94 odst. 3 písmene a) nebo b) CRD. Instituce rovněž uvedou, pro které zásady odměňování využívají odchylku (odchylky), počet pracovníků, kteří mají z odchylky (odchylek) prospěch, a jejich celkovou odměnu v členění na pevnou a pohyblivou složku odměny.</t>
  </si>
  <si>
    <t>(j)</t>
  </si>
  <si>
    <t>Velké instituce zpřístupní rovněž kvantitativní informace o odměňování svého kolektivního vedoucího orgánu v členění na výkonné a nevýkonné členy v souladu s čl. 450 odst. 2 CRR</t>
  </si>
  <si>
    <t>Členové vedoucího orgánu v kontrolní funkci</t>
  </si>
  <si>
    <t xml:space="preserve">Členové vedoucího orgánu v řídící funkci </t>
  </si>
  <si>
    <t>Ostatní členové vrcholného vedení</t>
  </si>
  <si>
    <t>Ostatní vybraní zaměstnanci</t>
  </si>
  <si>
    <t>Pevná složka odměny</t>
  </si>
  <si>
    <t>Počet vybraných zaměstnanců</t>
  </si>
  <si>
    <t>Pevná složka odměny celkem</t>
  </si>
  <si>
    <t>z toho: peněžitá</t>
  </si>
  <si>
    <t>(netýká se EU)</t>
  </si>
  <si>
    <t>EU-4a</t>
  </si>
  <si>
    <t>z toho: akcie nebo rovnocenné vlastnické podíly</t>
  </si>
  <si>
    <t xml:space="preserve">z toho: nástroje spojené s akciemi nebo rovnocenné nepeněžní nástroje </t>
  </si>
  <si>
    <t>EU-5x</t>
  </si>
  <si>
    <t>z toho: ostatní nástroje</t>
  </si>
  <si>
    <t>z toho: jiné formy</t>
  </si>
  <si>
    <t>Pohyblivá složka odměny</t>
  </si>
  <si>
    <t>Pohyblivá složka odměny celkem</t>
  </si>
  <si>
    <t>z toho: odložená</t>
  </si>
  <si>
    <t>EU-13a</t>
  </si>
  <si>
    <t>EU-14a</t>
  </si>
  <si>
    <t>EU-13b</t>
  </si>
  <si>
    <t>EU-14b</t>
  </si>
  <si>
    <t>EU-14x</t>
  </si>
  <si>
    <t>EU-14y</t>
  </si>
  <si>
    <t>Celková odměna (2 + 10)</t>
  </si>
  <si>
    <t xml:space="preserve">Udělené zaručené pohyblivé odměny </t>
  </si>
  <si>
    <t>Udělené zaručené pohyblivé odměny – počet vybraných zaměstnanců</t>
  </si>
  <si>
    <t>Udělené zaručené pohyblivé odměny – celková výše</t>
  </si>
  <si>
    <t>z toho zaručené pohyblivé odměny udělené během daného účetního období, nezahrnuté v limitu prémií</t>
  </si>
  <si>
    <t>Odstupné přiznané za minulá období a vyplacené během účetního období</t>
  </si>
  <si>
    <t>Odstupné přiznané za minulá období a vyplacené během účetního období – počet vybraných zaměstnanců</t>
  </si>
  <si>
    <t>Odstupné přiznané za minulá období a vyplacené během účetního období – celková výše</t>
  </si>
  <si>
    <t>Odstupné přiznané během účetního období</t>
  </si>
  <si>
    <t>Odstupné přiznané během účetního období – počet vybraných zaměstnanců</t>
  </si>
  <si>
    <t>Odstupné přiznané během účetního období – celková výše</t>
  </si>
  <si>
    <t xml:space="preserve">z toho vyplacené během účetního období </t>
  </si>
  <si>
    <t>z toho odložené</t>
  </si>
  <si>
    <t>z toho odstupné vyplacené během daného účetního období, nezahrnuté v limitu prémií</t>
  </si>
  <si>
    <t>z toho nejvyšší částka, která byla přiznána jedné osobě</t>
  </si>
  <si>
    <t>Celková částka</t>
  </si>
  <si>
    <t>Jiné formy</t>
  </si>
  <si>
    <t>Ostatní nástroje</t>
  </si>
  <si>
    <t xml:space="preserve">Nástroje spojené s akciemi nebo rovnocenné nepeněžní nástroje </t>
  </si>
  <si>
    <t xml:space="preserve">
Akcie nebo rovnocenné vlastnické podíly</t>
  </si>
  <si>
    <t>Peněžité</t>
  </si>
  <si>
    <t>Členové vedoucího orgánu v řídící funkci</t>
  </si>
  <si>
    <t>Celková výše odměn s odloženou splatností za předchozí výkonnostní období, které byly přiznány, ale vztahuje se na ně období zadržování</t>
  </si>
  <si>
    <t xml:space="preserve">Celková výše odměn s odloženou splatností přiznaných před daným účetním obdobím, ale skutečně vyplacených v daném účetním období </t>
  </si>
  <si>
    <r>
      <t xml:space="preserve">Celková výše úprav během účetního období v důsledku implicitních úprav </t>
    </r>
    <r>
      <rPr>
        <i/>
        <sz val="11"/>
        <rFont val="Calibri"/>
        <family val="2"/>
        <scheme val="minor"/>
      </rPr>
      <t>ex post</t>
    </r>
    <r>
      <rPr>
        <sz val="11"/>
        <rFont val="Calibri"/>
        <family val="2"/>
        <scheme val="minor"/>
      </rPr>
      <t xml:space="preserve"> (tj. změn hodnoty odměn s odloženou splatností vlivem změn v cenách nástrojů)</t>
    </r>
  </si>
  <si>
    <t>Částka, o kterou je v daném účetním období na základě výkonnosti upravena odměna s odloženou splatností, která měla být přiznána v příštích výkonnostních obdobích</t>
  </si>
  <si>
    <t>Částka, o kterou je v daném účetním období na základě výkonnosti upravena odměna s odloženou splatností, která měla být přiznána v daném účetní období</t>
  </si>
  <si>
    <t xml:space="preserve">
z toho částka odměn, které mají být přiznány v následujících obdobích</t>
  </si>
  <si>
    <t xml:space="preserve">
z toho částka odměn, které mají být přiznány v daném účetním období</t>
  </si>
  <si>
    <t>Celková výše odměn s odloženou splatností přiznaných za předchozí výkonnostní období</t>
  </si>
  <si>
    <t>Odložené a zadržované odměny</t>
  </si>
  <si>
    <t>EU-h</t>
  </si>
  <si>
    <t>EU-g</t>
  </si>
  <si>
    <t>EUR</t>
  </si>
  <si>
    <t>Vybraní zaměstnanci, kteří jsou osobami s vysokými příjmy podle čl. 450 písm. i) CRR</t>
  </si>
  <si>
    <t>1 000 000 až ˂1 500 000</t>
  </si>
  <si>
    <t>1 500 000 až ˂2 000 000</t>
  </si>
  <si>
    <t>2 000 000 až ˂2 500 000</t>
  </si>
  <si>
    <t>2 500 000 až ˂3 000 000</t>
  </si>
  <si>
    <t>3 000 000 až ˂3 500 000</t>
  </si>
  <si>
    <t>3 500 000 až ˂4 000 000</t>
  </si>
  <si>
    <t>4 000 000 až ˂4 500 000</t>
  </si>
  <si>
    <t>4 500 000 až ˂5 000 000</t>
  </si>
  <si>
    <t>5 000 000 až ˂6 000 000</t>
  </si>
  <si>
    <t>6 000 000 až ˂7 000 000</t>
  </si>
  <si>
    <t>7 000 000 až ˂8 000 000</t>
  </si>
  <si>
    <t>x</t>
  </si>
  <si>
    <t>Seznam lze podle potřeby prodloužit, pokud jsou třeba další platová pásma.</t>
  </si>
  <si>
    <t xml:space="preserve">a </t>
  </si>
  <si>
    <t>Odměny členů vedoucího orgánu</t>
  </si>
  <si>
    <t>Oblast činnosti</t>
  </si>
  <si>
    <t>Členové vedoucího orgánu celkem</t>
  </si>
  <si>
    <t>Investiční bankovnictví</t>
  </si>
  <si>
    <t>Retailové bankovnictví</t>
  </si>
  <si>
    <t>Správa aktiv</t>
  </si>
  <si>
    <t>Korporátní funkce</t>
  </si>
  <si>
    <t>Funkce nezávislé interní kontroly</t>
  </si>
  <si>
    <t>Vše ostatní</t>
  </si>
  <si>
    <t xml:space="preserve">Celkem </t>
  </si>
  <si>
    <t>Počet vybraných zaměstnanců celkem</t>
  </si>
  <si>
    <t>z toho: členové vedoucího orgánu</t>
  </si>
  <si>
    <t>z toho: ostatní členové vrcholného vedení</t>
  </si>
  <si>
    <t>z toho: ostatní vybraní zaměstnanci</t>
  </si>
  <si>
    <t>Odměny vybraných zaměstnanců celkem</t>
  </si>
  <si>
    <t xml:space="preserve">z toho: pohyblivá složka odměny </t>
  </si>
  <si>
    <t xml:space="preserve">z toho: pevná složka odměny </t>
  </si>
  <si>
    <t>Šablona EU AE1 – Zatížená a nezatížená aktiva</t>
  </si>
  <si>
    <t>Šablona EU AE2 – Přijatý kolaterál a emitované vlastní dluhové cenné papíry</t>
  </si>
  <si>
    <t>Šablona EU AE3 – Zdroje zatížení</t>
  </si>
  <si>
    <t>Tabulka EU AE4 – Průvodní komentář</t>
  </si>
  <si>
    <t>Účetní hodnota zatížených aktiv</t>
  </si>
  <si>
    <t>Reálná hodnota zatížených aktiv</t>
  </si>
  <si>
    <t>Účetní hodnota nezatížených aktiv</t>
  </si>
  <si>
    <t>Reálná hodnota nezatížených aktiv</t>
  </si>
  <si>
    <t>z toho pomyslně způsobilá aktiva EHQLA a HQLA</t>
  </si>
  <si>
    <t>z toho aktiva EHQLA a HQLA</t>
  </si>
  <si>
    <t>Aktiva zveřejňující instituce</t>
  </si>
  <si>
    <t>Kapitálové nástroje</t>
  </si>
  <si>
    <t>z toho: kryté dluhopisy</t>
  </si>
  <si>
    <t>z toho: sekuritizace</t>
  </si>
  <si>
    <t>z toho: emitované vládními institucemi</t>
  </si>
  <si>
    <t>z toho: emitované finančními institucemi</t>
  </si>
  <si>
    <t>z toho: emitované nefinančními podniky</t>
  </si>
  <si>
    <t>Ostatní aktiva</t>
  </si>
  <si>
    <t>Reálná hodnota zatíženého přijatého kolaterálu nebo emitovaných vlastních dluhových cenných papírů</t>
  </si>
  <si>
    <t>Nezatíženo</t>
  </si>
  <si>
    <t>Reálná hodnota zatížitelného přijatého kolaterálu nebo zatížitelných emitovaných vlastních dluhových cenných papírů</t>
  </si>
  <si>
    <t>Kolaterál přijatý zveřejňující institucí</t>
  </si>
  <si>
    <t>Úvěry na vyžádání</t>
  </si>
  <si>
    <t>Úvěry a půjčky jiné než úvěry na vyžádání</t>
  </si>
  <si>
    <t>230</t>
  </si>
  <si>
    <t>Jiný přijatý kolaterál</t>
  </si>
  <si>
    <t>240</t>
  </si>
  <si>
    <t>Emitované vlastní dluhové cenné papíry jiné než vlastní kryté dluhopisy nebo sekuritizace</t>
  </si>
  <si>
    <t xml:space="preserve"> Emitované vlastní kryté dluhopisy a sekuritizace, jež dosud nebyly zastaveny</t>
  </si>
  <si>
    <t xml:space="preserve">PŘIJATÝ KOLATERÁL A EMITOVANÉ VLASTNÍ DLUHOVÉ CENNÉ PAPÍRY CELKEM </t>
  </si>
  <si>
    <t>Odpovídající závazky, podmíněné závazky nebo zapůjčené cenné papíry</t>
  </si>
  <si>
    <r>
      <t>Zatížená a</t>
    </r>
    <r>
      <rPr>
        <b/>
        <sz val="10"/>
        <color theme="1"/>
        <rFont val="Calibri"/>
        <family val="2"/>
        <scheme val="minor"/>
      </rPr>
      <t>ktiva, přijatý kolaterál a emitované vlastní
dluhové cenné papíry jiné než kryté dluhopisy a sekuritizace</t>
    </r>
  </si>
  <si>
    <t>Účetní hodnota vybraných finančních závazků</t>
  </si>
  <si>
    <t xml:space="preserve">     </t>
  </si>
  <si>
    <t>Pole s volně zadávanými kvalitativními informacemi podle článku 443 CRR</t>
  </si>
  <si>
    <t>Obecná popisná informace o zatížení aktiv</t>
  </si>
  <si>
    <t xml:space="preserve">Příloha III
Zpřístupňování informací o cílech a zásadách v oblasti řízení rizik
</t>
  </si>
  <si>
    <t>Příloha V
Zpřístupňování informací o oblasti působnosti regulatorního rámce</t>
  </si>
  <si>
    <r>
      <t xml:space="preserve">Šablona EU LI3 – Přehled rozdílů v rozsahu konsolidace (podle jednotlivých subjektů) </t>
    </r>
    <r>
      <rPr>
        <sz val="10"/>
        <rFont val="Arial"/>
        <family val="2"/>
        <charset val="238"/>
      </rPr>
      <t/>
    </r>
  </si>
  <si>
    <r>
      <t>Tabulka EU LIA – Vysvětlení rozdílů mezi hodnotami pro účely účetnictví a regulace</t>
    </r>
    <r>
      <rPr>
        <sz val="10"/>
        <rFont val="Arial"/>
        <family val="2"/>
        <charset val="238"/>
      </rPr>
      <t/>
    </r>
  </si>
  <si>
    <r>
      <t>Tabulka EU LIB – Ostatní kvalitativní informace o oblasti působnosti</t>
    </r>
    <r>
      <rPr>
        <sz val="10"/>
        <rFont val="Arial"/>
        <family val="2"/>
        <charset val="238"/>
      </rPr>
      <t/>
    </r>
  </si>
  <si>
    <t xml:space="preserve">Šablona EU PV1 – Úpravy v rámci obezřetného oceňování </t>
  </si>
  <si>
    <t>Příloha VII 
Zpřístupňování informací o kapitálu</t>
  </si>
  <si>
    <r>
      <t>Šablona EU CC2 – Sesouhlasení regulatorního kapitálu s rozvahou v auditované účetní závěrce</t>
    </r>
    <r>
      <rPr>
        <sz val="10"/>
        <rFont val="Arial"/>
        <family val="2"/>
        <charset val="238"/>
      </rPr>
      <t/>
    </r>
  </si>
  <si>
    <r>
      <t>Šablona EU CCA – Základní vlastnosti nástrojů regulatorního kapitálu a nástrojů způsobilých závazků</t>
    </r>
    <r>
      <rPr>
        <sz val="10"/>
        <rFont val="Arial"/>
        <family val="2"/>
        <charset val="238"/>
      </rPr>
      <t/>
    </r>
  </si>
  <si>
    <t>Příloha IX
Zpřístupňování informací o proticyklických kapitálových rezervách</t>
  </si>
  <si>
    <t xml:space="preserve">Příloha XI 
Zpřístupňování informací o pákovém poměru </t>
  </si>
  <si>
    <r>
      <t>Šablona EU LR3 – LRSpl: Rozdělení rozvahových expozic (s výjimkou derivátů, SFT a vyňatých expozic)</t>
    </r>
    <r>
      <rPr>
        <sz val="10"/>
        <rFont val="Arial"/>
        <family val="2"/>
        <charset val="238"/>
      </rPr>
      <t/>
    </r>
  </si>
  <si>
    <r>
      <t>Tabulka EU LRA: Zpřístupnění kvalitativních informací o pákovém poměru</t>
    </r>
    <r>
      <rPr>
        <sz val="10"/>
        <rFont val="Arial"/>
        <family val="2"/>
        <charset val="238"/>
      </rPr>
      <t/>
    </r>
  </si>
  <si>
    <r>
      <t xml:space="preserve">Šablona EU LIQ2 – Ukazatel čistého stabilního financování </t>
    </r>
    <r>
      <rPr>
        <sz val="10"/>
        <rFont val="Arial"/>
        <family val="2"/>
        <charset val="238"/>
      </rPr>
      <t/>
    </r>
  </si>
  <si>
    <t>Příloha XV
Zpřístupňování informací o cílech a zásadách v oblasti řízení rizik, o expozicích vůči úvěrovému riziku, riziku rozmělnění a o úvěrově kvalitě</t>
  </si>
  <si>
    <t xml:space="preserve">Šablona EU CQ8: Kolaterál získaný převzetím a exekucemi – podle roku původu
</t>
  </si>
  <si>
    <t>Příloha XVII
Zpřístupňování informací o použití technik snižování úvěrového rizika</t>
  </si>
  <si>
    <t xml:space="preserve">Šablona EU CR4 – Standardizovaný přístup – expozice úvěrového rizika a účinky snižování úvěrového rizika
</t>
  </si>
  <si>
    <t>Příloha  XIX
Zpřístupňování informací o použití standardizovaného přístupu k úvěrovému riziku (vyjma úvěrového rizika protistrany a sekuritizovaných pozic)</t>
  </si>
  <si>
    <t>Příloha XXI 
Zpřístupňování informací o použití přístupu IRB k úvěrovému riziku (vyjma úvěrového rizika protistrany)</t>
  </si>
  <si>
    <t>Tabulka EU CRE – Požadavky na zpřístupnění kvalitativních informací, které se týkají přístupu IRB</t>
  </si>
  <si>
    <t>Šablona EU CR6 – Přístup IRB – Expozice úvěrového rizika podle kategorie expozic a rozmezí hodnot PD</t>
  </si>
  <si>
    <t>Šablona EU CR6-A – Rozsah použití přístupu IRB a standardizovaného přístupu</t>
  </si>
  <si>
    <t>Šablona EU CR7 – Přístup IRB – Účinek úvěrových derivátů použitých jako techniky snižování úvěrového rizika na objem rizikově vážených expozic (RWEA)</t>
  </si>
  <si>
    <t>Šablona EU CR7-A – Přístup IRB – Zpřístupňování informací o rozsahu využití technik snižování úvěrového rizika</t>
  </si>
  <si>
    <t xml:space="preserve">Šablona EU CR8 – Tokové výkazy objemů rizikově vážených expozic (RWEA) o expozicích úvěrového rizika podle přístupu IRB </t>
  </si>
  <si>
    <t>Šablona CR9 – Přístup IRB – Zpětné testování PD podle kategorií expozic (pevně stanovená stupnice PD)</t>
  </si>
  <si>
    <t>Šablona CR9.1 – Přístup IRB – Zpětné testování PD podle kategorií expozic (pouze pro odhady PD v souladu s čl. 180 odst. 1 písm. f) CRR)</t>
  </si>
  <si>
    <t>Čl. 452 písm. a) CRR</t>
  </si>
  <si>
    <t>Svolení přístupu nebo schváleného přechodu příslušným orgánem</t>
  </si>
  <si>
    <t>Čl. 452 písm. c) CRR</t>
  </si>
  <si>
    <t>c) Kontrolní mechanismy pro systémy hodnocení v jednotlivých fázích vývoje, kontrol a změn modelu, obsahující informace týkající se:
   i) vztahu mezi funkcí řízení rizik a funkcí interního auditu;
   ii) přezkumu systému hodnocení;
   iii) postupu k zajištění nezávislosti funkce odpovědné za přezkumy modelů na funkcích odpovědných za vývoj modelů;
   iv) postupu k zajištění odpovědnosti funkcí odpovědných za vývoj a za přezkumy modelů</t>
  </si>
  <si>
    <t xml:space="preserve">
Čl. 452 písm. d) CRR</t>
  </si>
  <si>
    <r>
      <rPr>
        <sz val="11"/>
        <color theme="1"/>
        <rFont val="Calibri"/>
        <family val="2"/>
        <scheme val="minor"/>
      </rPr>
      <t xml:space="preserve">
</t>
    </r>
    <r>
      <rPr>
        <sz val="11"/>
        <color theme="1"/>
        <rFont val="Calibri"/>
        <family val="2"/>
        <scheme val="minor"/>
      </rPr>
      <t>Úloha funkcí zapojených do vývoje, schvalování a následných změn modelů úvěrového rizika</t>
    </r>
    <r>
      <rPr>
        <sz val="11"/>
        <color theme="1"/>
        <rFont val="Calibri"/>
        <family val="2"/>
        <scheme val="minor"/>
      </rPr>
      <t xml:space="preserve">
</t>
    </r>
  </si>
  <si>
    <r>
      <rPr>
        <sz val="11"/>
        <color theme="1"/>
        <rFont val="Calibri"/>
        <family val="2"/>
        <scheme val="minor"/>
      </rPr>
      <t xml:space="preserve">
</t>
    </r>
    <r>
      <rPr>
        <sz val="11"/>
        <color theme="1"/>
        <rFont val="Calibri"/>
        <family val="2"/>
        <scheme val="minor"/>
      </rPr>
      <t>Čl. 452 písm. e) CRR</t>
    </r>
    <r>
      <rPr>
        <sz val="11"/>
        <color theme="1"/>
        <rFont val="Calibri"/>
        <family val="2"/>
        <scheme val="minor"/>
      </rPr>
      <t xml:space="preserve">
</t>
    </r>
    <r>
      <rPr>
        <b/>
        <sz val="11"/>
        <color theme="1"/>
        <rFont val="Calibri"/>
        <family val="2"/>
        <scheme val="minor"/>
      </rPr>
      <t xml:space="preserve">
</t>
    </r>
  </si>
  <si>
    <t>Rozsah a hlavní obsah zpráv souvisejících s modely úvěrového rizika</t>
  </si>
  <si>
    <t>Čl. 452 písm. f) CRR</t>
  </si>
  <si>
    <t>Popis procesu interních ratingů podle kategorie expozic včetně počtu klíčových modelů použitých ve vztahu ke každému portfoliu a stručného popisu hlavních rozdílů mezi modely v rámci téhož portfolia, a to se zahrnutím:
   i) definic, metod a údajů pro odhad a validaci hodnot PD, jejichž součástí jsou informace o tom, jak se hodnoty PD odhadují u portfolií s nízkým počtem selhání, zda existují regulatorní limity, a určující faktory vedoucí k rozdílům vysledovaným mezi hodnotami PD a skutečnými selháními nejméně za poslední tři období;
   ii) případně definic, metod a údajů pro odhad a validaci hodnot LGD, jako například metod výpočtu hodnot LGD při poklesu, informací o tom, jak se hodnoty LGD odhadují u portfolia s nízkým počtem selhání, a o časové prodlevě mezi selháním a uzavřením expozice;
    iii) případně definic, metod a údajů pro odhad a validaci úvěrových konverzních faktorů, včetně předpokladů použitých při odvozování těchto proměnných</t>
  </si>
  <si>
    <t>Pokročilý přístup IRB (A-IRB)</t>
  </si>
  <si>
    <t>Rozmezí hodnot PD</t>
  </si>
  <si>
    <t>Podrozvahové expozice před uplatněním úvěrového konverzního faktoru</t>
  </si>
  <si>
    <t>Expozicí vážená průměrná hodnota úvěrového konverzního faktoru</t>
  </si>
  <si>
    <t>Expozicí vážená průměrná hodnota PD (%)</t>
  </si>
  <si>
    <t>Počet dlužníků</t>
  </si>
  <si>
    <t>Expozicí vážená průměrná hodnota LGD (%)</t>
  </si>
  <si>
    <t>Expozicí vážená průměrná splatnost (roky)</t>
  </si>
  <si>
    <t>Objem rizikově vážených expozic po uplatnění podpůrných koeficientů</t>
  </si>
  <si>
    <t>Hustota objemu rizikově vážených expozic</t>
  </si>
  <si>
    <t>Výše očekávaných ztrát</t>
  </si>
  <si>
    <t>Úpravy ocenění a rezervy</t>
  </si>
  <si>
    <t>Kategorie expozic X</t>
  </si>
  <si>
    <t>0,00 až &lt;0,15</t>
  </si>
  <si>
    <t>0,00 až &lt;0,10</t>
  </si>
  <si>
    <t>0,10 až &lt;0,15</t>
  </si>
  <si>
    <t>0,15 až &lt;0,25</t>
  </si>
  <si>
    <t>0,25 až &lt;0,50</t>
  </si>
  <si>
    <t>0,50 až &lt;0,75</t>
  </si>
  <si>
    <t>0,75 až &lt;2,50</t>
  </si>
  <si>
    <t>0,75 až &lt;1,75</t>
  </si>
  <si>
    <t>1,75 až &lt;2,5</t>
  </si>
  <si>
    <t>2,50 až &lt;10,00</t>
  </si>
  <si>
    <t>2,5 až &lt;5</t>
  </si>
  <si>
    <t>5 až &lt;10</t>
  </si>
  <si>
    <t>10,00 až &lt;100,00</t>
  </si>
  <si>
    <t>10 až &lt;20</t>
  </si>
  <si>
    <t>20 až &lt;30</t>
  </si>
  <si>
    <t>30,00 až &lt;100,00</t>
  </si>
  <si>
    <t>100,00 (selhání)</t>
  </si>
  <si>
    <t>Mezisoučet (kategorie expozic)</t>
  </si>
  <si>
    <t>Celkem (všechny kategorie expozic)</t>
  </si>
  <si>
    <t>Základní přístup IRB (F-IRB)</t>
  </si>
  <si>
    <t>Hodnota expozic ve smyslu článku 166 CRR u expozic, na něž se vztahuje přístup IRB</t>
  </si>
  <si>
    <t>Celková hodnota expozic, na něž se vztahuje standardizovaný přístup a přístup IRB</t>
  </si>
  <si>
    <t>Procento celkové hodnoty expozic, na něž se vztahuje trvalé částečné použití standardizovaného přístupu (%)</t>
  </si>
  <si>
    <t>Procento celkové hodnoty expozic, na něž se vztahuje přístup IRB (%)</t>
  </si>
  <si>
    <t>Procento celkové hodnoty expozic, na něž se vztahuje plán zavedení (%)</t>
  </si>
  <si>
    <t xml:space="preserve">Ústřední vládní instituce nebo centrální banky </t>
  </si>
  <si>
    <t xml:space="preserve">z toho regionální vlády nebo místní orgány </t>
  </si>
  <si>
    <t xml:space="preserve">z toho subjekty veřejného sektoru </t>
  </si>
  <si>
    <t>z toho podniky – specializované úvěry, s výjimkou rozřazovacího přístupu</t>
  </si>
  <si>
    <t>z toho podniky – specializované úvěry podle rozřazovacího přístupu</t>
  </si>
  <si>
    <t>z toho retailová oblast – MSP se zajištěním nemovitostmi</t>
  </si>
  <si>
    <t>z toho retailová oblast – jiné než MSP se zajištěním nemovitostmi</t>
  </si>
  <si>
    <t>z toho retailová oblast – kvalifikované revolvingové expozice</t>
  </si>
  <si>
    <t>z toho retailová oblast – ostatní malé a střední podniky</t>
  </si>
  <si>
    <t>z toho retailová oblast – ostatní podniky jiné než malé a střední</t>
  </si>
  <si>
    <t>Ostatní aktiva nemající povahu úvěrového závazku</t>
  </si>
  <si>
    <t>Objem rizikově vážených expozic před použitím úvěrových derivátů</t>
  </si>
  <si>
    <t>Skutečný objem rizikově vážených expozic</t>
  </si>
  <si>
    <t>Expozice podle základního přístupu IRB</t>
  </si>
  <si>
    <t>Ústřední vlády a centrální banky</t>
  </si>
  <si>
    <t xml:space="preserve">Podniky </t>
  </si>
  <si>
    <t>z toho podniky – MSP</t>
  </si>
  <si>
    <t>z toho podniky – specializované úvěry</t>
  </si>
  <si>
    <t>Expozice podle pokročilého přístupu IRB</t>
  </si>
  <si>
    <t xml:space="preserve">  </t>
  </si>
  <si>
    <t>z toho podniky – MSP</t>
  </si>
  <si>
    <t xml:space="preserve">z toho retailová oblast – MSP – zajištěné nemovitým kolaterálem </t>
  </si>
  <si>
    <t>z toho retailová oblast – jiné než MSP – zajištěné nemovitým kolaterálem</t>
  </si>
  <si>
    <t>z toho retailová oblast – MSP – ostatní</t>
  </si>
  <si>
    <t>z toho retailová oblast – jiné než MSP – ostatní</t>
  </si>
  <si>
    <t>CELKEM (včetně expozic, na něž se vztahuje základní a pokročilý přístup IRB)</t>
  </si>
  <si>
    <t xml:space="preserve">Celkové expozice
</t>
  </si>
  <si>
    <t>Techniky snižování úvěrového rizika</t>
  </si>
  <si>
    <t>Metody snižování úvěrového rizika ve výpočtu RWEA</t>
  </si>
  <si>
    <t>Majetkové zajištění úvěrového 
rizika (FCP)</t>
  </si>
  <si>
    <t>z toho podniky – ostatní</t>
  </si>
  <si>
    <t>z toho retailová oblast – ostatní MSP</t>
  </si>
  <si>
    <t>Objem rizikově vážených expozic</t>
  </si>
  <si>
    <t>Objem rizikově vážených expozic na konci předchozího vykazovaného období</t>
  </si>
  <si>
    <t>Výše aktiv (+/−)</t>
  </si>
  <si>
    <t>Kvalita aktiv (+/−)</t>
  </si>
  <si>
    <t>Aktualizace modelu (+/−)</t>
  </si>
  <si>
    <t>Metodika a zásady (+/−)</t>
  </si>
  <si>
    <t>Převzetí a zcizení (+/−)</t>
  </si>
  <si>
    <t>Devizové pohyby (+/−)</t>
  </si>
  <si>
    <t>Ostatní (+/−)</t>
  </si>
  <si>
    <t>Objem rizikově vážených expozic na konci vykazovaného období</t>
  </si>
  <si>
    <t>Z toho počet
dlužníků v selhání během roku</t>
  </si>
  <si>
    <t>Průměrná
historická
roční
míra selhání (%)</t>
  </si>
  <si>
    <t>Průměrná hodnota PD (%)</t>
  </si>
  <si>
    <t>Zjištěná průměrná míra selhání (%)</t>
  </si>
  <si>
    <t>Počet dlužníků na konci předchozího roku</t>
  </si>
  <si>
    <t>Kategorie expozic</t>
  </si>
  <si>
    <t>Průměrná hodnota PD</t>
  </si>
  <si>
    <t>Odpovídající hodnota
externího ratingu</t>
  </si>
  <si>
    <t>Šablona EU CR10 – Specializované úvěrové expozice a akciové expozice podle metody zjednodušené rizikové váhy</t>
  </si>
  <si>
    <t>Šablona EU CR10.1</t>
  </si>
  <si>
    <t>Specializované úvěry: Projektové financování (rozřazovací přístup)</t>
  </si>
  <si>
    <t>Kategorie upravené v právních předpisech</t>
  </si>
  <si>
    <t>Zbytková splatnost</t>
  </si>
  <si>
    <t>Rozvahová expozice</t>
  </si>
  <si>
    <t>Podrozvahová expozice</t>
  </si>
  <si>
    <t>Hodnota expozic</t>
  </si>
  <si>
    <t>Kategorie 1</t>
  </si>
  <si>
    <t>Méně než 2,5 roku</t>
  </si>
  <si>
    <t>2,5 roku a více</t>
  </si>
  <si>
    <t>Kategorie 2</t>
  </si>
  <si>
    <t>Kategorie 3</t>
  </si>
  <si>
    <t>Kategorie 4</t>
  </si>
  <si>
    <t>Kategorie 5</t>
  </si>
  <si>
    <t>–</t>
  </si>
  <si>
    <t>Šablona EU CR10.2</t>
  </si>
  <si>
    <t>Specializované úvěry: Nemovitosti vytvářející příjem a vysoce volatilní komerční nemovitosti (rozřazovací přístup)</t>
  </si>
  <si>
    <t>Šablona EU CR10.3</t>
  </si>
  <si>
    <t>Specializované úvěry: Financování hmotných aktiv (rozřazovací přístup)</t>
  </si>
  <si>
    <t>Šablona EU CR10.4</t>
  </si>
  <si>
    <t>Specializované úvěry: Komoditní financování (rozřazovací přístup)</t>
  </si>
  <si>
    <t>Šablona EU CR10.5</t>
  </si>
  <si>
    <t>Akciové expozice podle metody zjednodušené rizikové váhy</t>
  </si>
  <si>
    <t>Kategorie</t>
  </si>
  <si>
    <t>Akciové expozice neobchodované na regulovaných trzích</t>
  </si>
  <si>
    <t>Akciové expozice obchodované na regulovaných trzích</t>
  </si>
  <si>
    <t>Ostatní akciové expozice</t>
  </si>
  <si>
    <t>Tabulka EU CCRA – Zpřístupňování kvalitativních informací, které se týkají úvěrového rizika protistrany</t>
  </si>
  <si>
    <t>Šablona EU CCR1 – Analýza expozic s úvěrovým rizikem protistrany podle přístupu</t>
  </si>
  <si>
    <t>Šablona EU CCR2 – Transakce podléhající kapitálovým požadavkům na riziko související s úvěrovou úpravou v ocenění</t>
  </si>
  <si>
    <t>Šablona EU CCR3 – Standardizovaný přístup – Expozice s úvěrovým rizikem protistrany podle regulatorních kategorií expozic a rizikové váhy</t>
  </si>
  <si>
    <t>Šablona EU CCR4 – Přístup IRB – Expozice s úvěrovým rizikem protistrany podle kategorie expozic a stupnice PD</t>
  </si>
  <si>
    <t>Šablona EU CCR5 – Složení kolaterálu pro expozice s úvěrovým rizikem protistrany</t>
  </si>
  <si>
    <t>Šablona EU CCR6 – Expozice úvěrových derivátů</t>
  </si>
  <si>
    <t>Šablona EU CCR7 – Tokové výkazy objemů rizikově vážených expozic o expozicích s úvěrovým rizikem protistrany podle metody interního modelu</t>
  </si>
  <si>
    <t>Šablona EU CCR8 – Expozice vůči ústředním protistranám</t>
  </si>
  <si>
    <t>Flexibilní formát</t>
  </si>
  <si>
    <t>Reprodukční náklady (RC)</t>
  </si>
  <si>
    <t>Potenciální budoucí expozice (PFE)</t>
  </si>
  <si>
    <t>Efektivní očekávané pozitivní expozice (EEPE)</t>
  </si>
  <si>
    <t>Hodnota expozic před snížením úvěrového rizika</t>
  </si>
  <si>
    <t>Hodnota expozic po snížení úvěrového rizika</t>
  </si>
  <si>
    <t>Objem rizikově vážených expozic (RWEA)</t>
  </si>
  <si>
    <t>EU – Metoda původní expozice (pro deriváty)</t>
  </si>
  <si>
    <t>1,4</t>
  </si>
  <si>
    <t>EU – Zjednodušený přístup SA-CCR (pro deriváty)</t>
  </si>
  <si>
    <t>Přístup SA-CCR (pro deriváty)</t>
  </si>
  <si>
    <t>Metoda interního modelu (pro deriváty a SFT)</t>
  </si>
  <si>
    <t>Z toho skupiny transakcí se započtením transakcí s financováním cenných papírů</t>
  </si>
  <si>
    <t>2b</t>
  </si>
  <si>
    <t>Z toho skupiny transakcí se započtením zahrnující deriváty a transakce s delší dobou vypořádání</t>
  </si>
  <si>
    <t>2c</t>
  </si>
  <si>
    <t>Z toho ze smluvního křížového započtení</t>
  </si>
  <si>
    <t>Jednoduchá metoda finančního kolaterálu (pro SFT)</t>
  </si>
  <si>
    <t>Komplexní metoda finančního kolaterálu (pro SFT)</t>
  </si>
  <si>
    <t>VaR pro SFT</t>
  </si>
  <si>
    <t>RWEA</t>
  </si>
  <si>
    <t>Transakce podléhající pokročilé metodě celkem</t>
  </si>
  <si>
    <t xml:space="preserve">   i) složka VaR (včetně koeficientu násobení třemi)</t>
  </si>
  <si>
    <t xml:space="preserve">   ii) složka SVaR (včetně koeficientu násobení třemi)</t>
  </si>
  <si>
    <t>Transakce podléhající standardizované metodě</t>
  </si>
  <si>
    <t xml:space="preserve">Celkem transakce podléhající kapitálovým požadavkům na riziko související s úvěrovou úpravou v ocenění </t>
  </si>
  <si>
    <t xml:space="preserve">Regionální vlády nebo místní orgány </t>
  </si>
  <si>
    <t>Celková hodnota expozic</t>
  </si>
  <si>
    <t>Stupnice PD</t>
  </si>
  <si>
    <t>Hustota objemů rizikově vážených expozic</t>
  </si>
  <si>
    <t>1 … x</t>
  </si>
  <si>
    <t>Mezisoučet (kategorie expozic X)</t>
  </si>
  <si>
    <t>y</t>
  </si>
  <si>
    <t>Celkem (všechny kategorie expozic relevantních z hlediska úvěrového rizika protistrany)</t>
  </si>
  <si>
    <t>Pevně dané sloupce</t>
  </si>
  <si>
    <t>Kolaterál použitý v transakcích s deriváty</t>
  </si>
  <si>
    <t>Kolaterál použitý v SFT</t>
  </si>
  <si>
    <t>Typ kolaterálu</t>
  </si>
  <si>
    <t>Reálná hodnota přijatého kolaterálu</t>
  </si>
  <si>
    <t>Reálná hodnota složeného kolaterálu</t>
  </si>
  <si>
    <t>Oddělený</t>
  </si>
  <si>
    <t>Neoddělený</t>
  </si>
  <si>
    <t>Hotovost – domácí měna</t>
  </si>
  <si>
    <t>Hotovost – ostatní měny</t>
  </si>
  <si>
    <t>Domácí státní dluhopisy</t>
  </si>
  <si>
    <t>Ostatní státní dluhopisy</t>
  </si>
  <si>
    <t>Dluhopisy vládních institucí</t>
  </si>
  <si>
    <t>Podnikové dluhopisy</t>
  </si>
  <si>
    <t>Kapitálové cenné papíry</t>
  </si>
  <si>
    <t>Koupené zajištění</t>
  </si>
  <si>
    <t>Prodané zajištění</t>
  </si>
  <si>
    <t>Pomyslné hodnoty</t>
  </si>
  <si>
    <t>Swapy úvěrového selhání na jedno jméno</t>
  </si>
  <si>
    <t>Swapy úvěrového selhání založené na indexu</t>
  </si>
  <si>
    <t>Swapy veškerých výnosů</t>
  </si>
  <si>
    <t>Úvěrové opce</t>
  </si>
  <si>
    <t>Ostatní úvěrové deriváty</t>
  </si>
  <si>
    <t>Pomyslné hodnoty celkem</t>
  </si>
  <si>
    <t>Kladná reálná hodnota (aktivum)</t>
  </si>
  <si>
    <t>Záporná reálná hodnota (závazek)</t>
  </si>
  <si>
    <t>Objem rizikově vážených expozic (RWEA) na konci předchozího vykazovaného období</t>
  </si>
  <si>
    <t>Výše aktiv</t>
  </si>
  <si>
    <t>Úvěrová kvalita protistran</t>
  </si>
  <si>
    <t>Aktualizace modelu (pouze metoda interního modelu)</t>
  </si>
  <si>
    <t>Metodika a zásady (pouze metoda interního modelu)</t>
  </si>
  <si>
    <t>Převzetí a zcizení</t>
  </si>
  <si>
    <t>Devizové pohyby</t>
  </si>
  <si>
    <t>RWEA na konci běžného vykazovaného období</t>
  </si>
  <si>
    <t xml:space="preserve">Hodnota expozice </t>
  </si>
  <si>
    <t>Expozice vůči způsobilým ústředním protistranám (celkem)</t>
  </si>
  <si>
    <t>Expozice z obchodů na úrovni způsobilých ústředních protistran (s výjimkou počáteční marže a příspěvků do fondu pro riziko selhání), z toho:</t>
  </si>
  <si>
    <t xml:space="preserve">   i) OTC deriváty</t>
  </si>
  <si>
    <t xml:space="preserve">   ii) burzovní deriváty</t>
  </si>
  <si>
    <t xml:space="preserve">   iii) SFT</t>
  </si>
  <si>
    <t xml:space="preserve">   iv) skupiny transakcí se započtením, u nichž bylo schváleno křížové započtení</t>
  </si>
  <si>
    <t>Oddělená počáteční marže</t>
  </si>
  <si>
    <t>Neoddělená počáteční marže</t>
  </si>
  <si>
    <t>Předfinancované příspěvky do fondu pro riziko selhání</t>
  </si>
  <si>
    <t>Nefinancované příspěvky do fondu pro riziko selhání</t>
  </si>
  <si>
    <t>Expozice vůči nezpůsobilým ústředním protistranám (celkem)</t>
  </si>
  <si>
    <t>Expozice z obchodů na úrovni nezpůsobilých ústředních protistran (s výjimkou počáteční marže a příspěvků do fondu pro riziko selhání), z toho:</t>
  </si>
  <si>
    <t xml:space="preserve">Tabulka EU SECA – Požadavky na zpřístupnění kvalitativních informací, které se týkají sekuritizovaných expozic </t>
  </si>
  <si>
    <t>Šablona EU SEC1 – Sekuritizované expozice v investičním portfoliu</t>
  </si>
  <si>
    <t>Šablona EU SEC2 – Sekuritizované expozice v obchodním portfoliu</t>
  </si>
  <si>
    <t>Šablona EU SEC3 – Sekuritizované expozice v investičním portfoliu a související regulatorní kapitálové požadavky – instituce jednající jako původce nebo sponzor</t>
  </si>
  <si>
    <t>Šablona EU SEC4 – Sekuritizované expozice v investičním portfoliu a související regulativní kapitálové požadavky – instituce jednající jako investor</t>
  </si>
  <si>
    <t>Šablona EU SEC5 – Expozice sekuritizované institucí – Expozice v selhání a specifické úpravy o úvěrové riziko</t>
  </si>
  <si>
    <t>Čl. 449 písm. a) CRR</t>
  </si>
  <si>
    <t>Popis sekuritizačních a resekuritizačních činností, včetně řízení rizik a investičních cílů institucí ve spojení s těmito činnostmi, úlohy v sekuritizačních a resekuritizačních transakcích, zda používají rámec pro jednoduché, transparentní a standardizované (STS) sekuritizace, a rozsahu, ve kterém používají sekuritizační transakce k přenosu úvěrového rizika sekuritizovaných expozic na třetí strany, případně se samostatným popisem strategie přenosu rizika v rámci syntetické sekuritizace</t>
  </si>
  <si>
    <t>Čl. 449 písm. b) CRR</t>
  </si>
  <si>
    <t xml:space="preserve">Druh rizika, kterému jsou instituce vystaveny ve svých sekuritizačních a resekuritizačních činnostech podle pořadí přednosti příslušných sekuritizovaných pozic s rozlišením STS a jiných než STS pozic a dále:
i) riziko ponechané v transakcích, jejichž původcem je sama instituce;
ii) riziko vzniklé v souvislosti s transakcemi, jejichž původcem je třetí strana 
</t>
  </si>
  <si>
    <t>Čl. 449 písm. c) CRR</t>
  </si>
  <si>
    <t>Přístupy k výpočtu objemů rizikově vážených expozic, které instituce používá v souvislosti se sekuritizačními činnostmi, včetně informace, jaký přístup se používá pro jaký druh sekuritizované pozice, s rozlišením STS a jiných než STS pozic</t>
  </si>
  <si>
    <t>Čl. 449 písm. d) CRR</t>
  </si>
  <si>
    <t xml:space="preserve">Seznam sekuritizačních jednotek pro speciální účel, které spadají do těchto kategorií, s popisem druhů expozic vůči těmto jednotkám, včetně derivátových smluv:
i) sekuritizační jednotky pro speciální účel, které nabývají expozice, jejichž původci jsou instituce;
ii) sekuritizační jednotky pro speciální účel, jejichž sponzory jsou instituce; 
iii) sekuritizační jednotky pro speciální účel, pro něž instituce poskytují služby související se sekuritizací, například poradenství, obsluhu aktiv nebo služby správy; 
iv) sekuritizační jednotky pro speciální účel zahrnuté v regulatorním rozsahu konsolidace instituce 
</t>
  </si>
  <si>
    <t>Čl. 449 písm. e) CRR</t>
  </si>
  <si>
    <t>Seznam všech právních subjektů, o nichž instituce zpřístupnily informaci, že poskytly podporu v souladu s částí třetí hlavou II kapitolou 5 CRR</t>
  </si>
  <si>
    <t>Čl. 449 písm. f) CRR</t>
  </si>
  <si>
    <t>Seznam právních subjektů, které jsou přidruženy k daným institucím a které investují do sekuritizací, jejichž původcem jsou dané instituce, nebo do sekuritizovaných pozic vydaných sekuritizačními jednotkami pro speciální účel, jichž jsou dané instituce sponzory</t>
  </si>
  <si>
    <t>Čl. 449 písm. g) CRR</t>
  </si>
  <si>
    <t>Shrnutí účetních metod instituce použitých pro sekuritizaci, v příslušných případech včetně odlišení sekuritizovaných a resekuritizovaných pozic</t>
  </si>
  <si>
    <t>Čl. 449 písm. h) CRR</t>
  </si>
  <si>
    <t>Názvy externích ratingových agentur použitých pro hodnocení sekuritizace a druhy expozic v členění podle jednotlivých použitých agentur</t>
  </si>
  <si>
    <t>Čl. 449 písm. i) CRR</t>
  </si>
  <si>
    <t>V relevantních případech popis metody interního hodnocení podle části třetí hlavy II kapitoly 5 CRR, včetně struktury procesu interního hodnocení a vztahu mezi interním hodnocením a externími ratingy příslušné externí ratingové agentury zpřístupněnými v souladu s písmenem h), kontrolních mechanismů pro proces interního hodnocení včetně diskuse nezávislosti, odpovědnosti a přezkumu procesu interního hodnocení, informací o druzích expozic, pro které se proces interního hodnocení použije, a o zátěžových faktorech použitých k určení úrovní úvěrového posílení</t>
  </si>
  <si>
    <t>Instituce jedná jako původce</t>
  </si>
  <si>
    <t>Instituce jedná jako sponzor</t>
  </si>
  <si>
    <t>Instituce jedná jako investor</t>
  </si>
  <si>
    <t>Tradiční</t>
  </si>
  <si>
    <t>Syntetické</t>
  </si>
  <si>
    <t>Mezisoučet</t>
  </si>
  <si>
    <t>STS</t>
  </si>
  <si>
    <t>Jiné než STS</t>
  </si>
  <si>
    <t>z toho převod významného rizika</t>
  </si>
  <si>
    <t>Celkové expozice</t>
  </si>
  <si>
    <t>Retailové (celkem)</t>
  </si>
  <si>
    <t xml:space="preserve">   hypoteční úvěry na obytné nemovitosti</t>
  </si>
  <si>
    <t xml:space="preserve">   kreditní karty</t>
  </si>
  <si>
    <t xml:space="preserve">   ostatní retailové expozice </t>
  </si>
  <si>
    <t xml:space="preserve">   resekuritizace</t>
  </si>
  <si>
    <t>Velkoobchodní (celkem)</t>
  </si>
  <si>
    <t xml:space="preserve">   úvěry podnikům</t>
  </si>
  <si>
    <t xml:space="preserve">   hypoteční úvěry na obchodní nemovitosti </t>
  </si>
  <si>
    <t xml:space="preserve">   leasing a pohledávky</t>
  </si>
  <si>
    <t xml:space="preserve">   ostatní velkoobchodní expozice</t>
  </si>
  <si>
    <t>Šablona EU SEC3 – Sekuritizované expozice v investičním portfoliu a související regulativní kapitálové požadavky – instituce jednající jako původce nebo sponzor</t>
  </si>
  <si>
    <t>EU-p</t>
  </si>
  <si>
    <t>EU-q</t>
  </si>
  <si>
    <t>Hodnota expozice (podle pásem rizikových vah (RV) / odpočtů)</t>
  </si>
  <si>
    <t>Hodnota expozice (podle regulatorního přístupu)</t>
  </si>
  <si>
    <t>RWEA (podle regulatorního přístupu)</t>
  </si>
  <si>
    <t>Kapitálový požadavek (po uplatnění horního limitu)</t>
  </si>
  <si>
    <t>RV ≤ 20 %</t>
  </si>
  <si>
    <t xml:space="preserve"> RV &gt;20 % až 50 %</t>
  </si>
  <si>
    <t xml:space="preserve"> RV &gt;50 % až 100 %</t>
  </si>
  <si>
    <t xml:space="preserve"> RV &gt;100 % až &lt; 1 250 %</t>
  </si>
  <si>
    <t>RV 1 250 % / odpočty</t>
  </si>
  <si>
    <t>SEC-IRBA</t>
  </si>
  <si>
    <t>SEC-ERBA
(včetně IAA)</t>
  </si>
  <si>
    <t>SEC-SA</t>
  </si>
  <si>
    <t>RV 1 250 % /
odpočty</t>
  </si>
  <si>
    <t xml:space="preserve">Tradiční transakce </t>
  </si>
  <si>
    <t xml:space="preserve">   Sekuritizace</t>
  </si>
  <si>
    <t xml:space="preserve">       Retailové</t>
  </si>
  <si>
    <t xml:space="preserve">       z toho STS</t>
  </si>
  <si>
    <t xml:space="preserve">       Velkoobchodní</t>
  </si>
  <si>
    <t xml:space="preserve">   Resekuritizace</t>
  </si>
  <si>
    <t xml:space="preserve">Syntetické transakce </t>
  </si>
  <si>
    <t>Šablona EU SEC4 – Sekuritizované expozice v investičním portfoliu a související regulatorní kapitálové požadavky – instituce jednající jako investor</t>
  </si>
  <si>
    <t xml:space="preserve">Tradiční sekuritizace </t>
  </si>
  <si>
    <t xml:space="preserve">Syntetické sekuritizace </t>
  </si>
  <si>
    <t>Expozice sekuritizované institucí – instituce jedná jako původce nebo sponzor</t>
  </si>
  <si>
    <t>Celková nesplacená nominální hodnota</t>
  </si>
  <si>
    <t>Celkový objem specifických úprav o úvěrové riziko provedených v daném období</t>
  </si>
  <si>
    <t>Z toho expozice v selhání</t>
  </si>
  <si>
    <t>Tabulka EU MRA – Požadavky na zpřístupnění kvalitativních informací, které se týkají tržního rizika</t>
  </si>
  <si>
    <t>Šablona EU MR1 – Tržní riziko podle standardizovaného přístupu</t>
  </si>
  <si>
    <t>Tabulka EU MRB – Požadavky na zpřístupnění kvalitativních informací pro instituce, které používají interní modely pro tržní riziko</t>
  </si>
  <si>
    <t>Šablona EU MR2-A – Tržní riziko podle přístupu interního modelu (IMA)</t>
  </si>
  <si>
    <t>Šablona EU MR2-B – Tokové výkazy rizikově vážených expozic vůči tržnímu riziku podle přístupu IMA</t>
  </si>
  <si>
    <t>Šablona EU MR3 – Hodnoty IMA pro obchodní portfolia</t>
  </si>
  <si>
    <t>Šablona EU MR4 – Porovnání odhadů VaR se zisky/ztrátami</t>
  </si>
  <si>
    <t>Tabulka EU MRA: Požadavky na zpřístupnění kvalitativních informací, které se týkají tržního rizika</t>
  </si>
  <si>
    <t>Přímé produkty</t>
  </si>
  <si>
    <t>Úrokové riziko (obecné a specifické)</t>
  </si>
  <si>
    <t>Akciové riziko (obecné a specifické)</t>
  </si>
  <si>
    <t>Měnové riziko</t>
  </si>
  <si>
    <t xml:space="preserve">Komoditní riziko </t>
  </si>
  <si>
    <t xml:space="preserve">Opce </t>
  </si>
  <si>
    <t>Zjednodušená metoda</t>
  </si>
  <si>
    <t>Metoda Delta-plus</t>
  </si>
  <si>
    <t>Přístup podle scénáře</t>
  </si>
  <si>
    <t>Tabulka EU MRB: Požadavky na zpřístupnění kvalitativních informací pro instituce, které používají interní modely pro tržní riziko</t>
  </si>
  <si>
    <t>EU (a)</t>
  </si>
  <si>
    <r>
      <rPr>
        <b/>
        <sz val="10"/>
        <color theme="1"/>
        <rFont val="Calibri"/>
        <family val="2"/>
        <scheme val="minor"/>
      </rPr>
      <t>Čl. 455 písm. c) CRR</t>
    </r>
    <r>
      <rPr>
        <b/>
        <sz val="10"/>
        <color theme="1"/>
        <rFont val="Calibri"/>
        <family val="2"/>
        <scheme val="minor"/>
      </rPr>
      <t xml:space="preserve">
</t>
    </r>
    <r>
      <rPr>
        <sz val="10"/>
        <color theme="1"/>
        <rFont val="Calibri"/>
        <family val="2"/>
        <scheme val="minor"/>
      </rPr>
      <t xml:space="preserve">
</t>
    </r>
    <r>
      <rPr>
        <sz val="10"/>
        <color theme="1"/>
        <rFont val="Calibri"/>
        <family val="2"/>
        <scheme val="minor"/>
      </rPr>
      <t>Popis postupů a systémů zavedených k zajištění obchodovatelnosti pozic obsažených v obchodním portfoliu, aby splňovaly požadavky článku 104.</t>
    </r>
    <r>
      <rPr>
        <sz val="10"/>
        <color theme="1"/>
        <rFont val="Calibri"/>
        <family val="2"/>
        <scheme val="minor"/>
      </rPr>
      <t xml:space="preserve"> 
</t>
    </r>
    <r>
      <rPr>
        <sz val="10"/>
        <color theme="1"/>
        <rFont val="Calibri"/>
        <family val="2"/>
        <scheme val="minor"/>
      </rPr>
      <t>Popis metodiky použité k zajištění vhodnosti zásad a postupů zavedených pro celkové řízení obchodního portfolia.</t>
    </r>
    <r>
      <rPr>
        <sz val="10"/>
        <color theme="1"/>
        <rFont val="Calibri"/>
        <family val="2"/>
        <scheme val="minor"/>
      </rPr>
      <t xml:space="preserve"> </t>
    </r>
  </si>
  <si>
    <t>EU (b)</t>
  </si>
  <si>
    <r>
      <rPr>
        <sz val="10"/>
        <color theme="1"/>
        <rFont val="Calibri"/>
        <family val="2"/>
        <scheme val="minor"/>
      </rPr>
      <t xml:space="preserve">
</t>
    </r>
    <r>
      <rPr>
        <b/>
        <sz val="10"/>
        <color rgb="FF000000"/>
        <rFont val="Calibri"/>
        <family val="2"/>
        <scheme val="minor"/>
      </rPr>
      <t>Čl. 455 písm. c) CRR</t>
    </r>
    <r>
      <rPr>
        <sz val="10"/>
        <color rgb="FF000000"/>
        <rFont val="Calibri"/>
        <family val="2"/>
        <scheme val="minor"/>
      </rPr>
      <t xml:space="preserve">
</t>
    </r>
    <r>
      <rPr>
        <sz val="10"/>
        <color rgb="FF000000"/>
        <rFont val="Calibri"/>
        <family val="2"/>
        <scheme val="minor"/>
      </rPr>
      <t>U expozic z obchodního a investičního portfolia, které jsou oceňovány reálnou hodnotou podle</t>
    </r>
    <r>
      <rPr>
        <sz val="10"/>
        <color rgb="FF000000"/>
        <rFont val="Calibri"/>
        <family val="2"/>
        <scheme val="minor"/>
      </rPr>
      <t xml:space="preserve">
</t>
    </r>
    <r>
      <rPr>
        <sz val="10"/>
        <color rgb="FF000000"/>
        <rFont val="Calibri"/>
        <family val="2"/>
        <scheme val="minor"/>
      </rPr>
      <t>platného účetního rámce a jejichž hodnota expozice je upravena v souladu s</t>
    </r>
    <r>
      <rPr>
        <sz val="10"/>
        <color rgb="FF000000"/>
        <rFont val="Calibri"/>
        <family val="2"/>
        <scheme val="minor"/>
      </rPr>
      <t xml:space="preserve">
</t>
    </r>
    <r>
      <rPr>
        <sz val="10"/>
        <color rgb="FF000000"/>
        <rFont val="Calibri"/>
        <family val="2"/>
        <scheme val="minor"/>
      </rPr>
      <t>částí druhou hlavou I kapitolou 2 článkem 34 a částí třetí hlavou I kapitolou 3 článkem 105 CRR (jakož i</t>
    </r>
    <r>
      <rPr>
        <sz val="10"/>
        <color rgb="FF000000"/>
        <rFont val="Calibri"/>
        <family val="2"/>
        <scheme val="minor"/>
      </rPr>
      <t xml:space="preserve">
</t>
    </r>
    <r>
      <rPr>
        <sz val="10"/>
        <color rgb="FF000000"/>
        <rFont val="Calibri"/>
        <family val="2"/>
        <scheme val="minor"/>
      </rPr>
      <t>nařízením Komise v přenesené pravomoci (EU) 2016/101), by instituce měly popsat systémy a kontrolní mechanismy,</t>
    </r>
    <r>
      <rPr>
        <sz val="10"/>
        <color rgb="FF000000"/>
        <rFont val="Calibri"/>
        <family val="2"/>
        <scheme val="minor"/>
      </rPr>
      <t xml:space="preserve">
</t>
    </r>
    <r>
      <rPr>
        <sz val="10"/>
        <color rgb="FF000000"/>
        <rFont val="Calibri"/>
        <family val="2"/>
        <scheme val="minor"/>
      </rPr>
      <t>které zajišťují obezřetnost a spolehlivost těchto odhadů ocenění.</t>
    </r>
    <r>
      <rPr>
        <sz val="10"/>
        <color rgb="FF000000"/>
        <rFont val="Calibri"/>
        <family val="2"/>
        <scheme val="minor"/>
      </rPr>
      <t xml:space="preserve"> </t>
    </r>
    <r>
      <rPr>
        <sz val="10"/>
        <color rgb="FF000000"/>
        <rFont val="Calibri"/>
        <family val="2"/>
        <scheme val="minor"/>
      </rPr>
      <t>Tyto informace mohou být u expozic z obchodního portfolia</t>
    </r>
    <r>
      <rPr>
        <sz val="10"/>
        <color rgb="FF000000"/>
        <rFont val="Calibri"/>
        <family val="2"/>
        <scheme val="minor"/>
      </rPr>
      <t xml:space="preserve">
</t>
    </r>
    <r>
      <rPr>
        <sz val="10"/>
        <color rgb="FF000000"/>
        <rFont val="Calibri"/>
        <family val="2"/>
        <scheme val="minor"/>
      </rPr>
      <t>zpřístupněny jako součást informací o tržním riziku.</t>
    </r>
  </si>
  <si>
    <r>
      <rPr>
        <b/>
        <sz val="10"/>
        <color rgb="FF000000"/>
        <rFont val="Calibri"/>
        <family val="2"/>
        <scheme val="minor"/>
      </rPr>
      <t>Čl. 455 písm. a) bod i) CRR</t>
    </r>
    <r>
      <rPr>
        <sz val="10"/>
        <color rgb="FF000000"/>
        <rFont val="Calibri"/>
        <family val="2"/>
        <scheme val="minor"/>
      </rPr>
      <t xml:space="preserve">
</t>
    </r>
    <r>
      <rPr>
        <sz val="10"/>
        <color rgb="FF000000"/>
        <rFont val="Calibri"/>
        <family val="2"/>
        <scheme val="minor"/>
      </rPr>
      <t>A) Instituce, které používají modely VaR a modely SVaR, musí zpřístupnit následující informace:</t>
    </r>
  </si>
  <si>
    <t xml:space="preserve">(a) </t>
  </si>
  <si>
    <r>
      <rPr>
        <b/>
        <sz val="10"/>
        <color rgb="FF000000"/>
        <rFont val="Calibri"/>
        <family val="2"/>
        <scheme val="minor"/>
      </rPr>
      <t>Čl. 455 písm. a) bod i) a čl. 455 písm. b) CRR</t>
    </r>
    <r>
      <rPr>
        <b/>
        <sz val="10"/>
        <color rgb="FF000000"/>
        <rFont val="Calibri"/>
        <family val="2"/>
        <scheme val="minor"/>
      </rPr>
      <t xml:space="preserve">
</t>
    </r>
    <r>
      <rPr>
        <sz val="10"/>
        <color rgb="FF000000"/>
        <rFont val="Calibri"/>
        <family val="2"/>
        <scheme val="minor"/>
      </rPr>
      <t xml:space="preserve">
</t>
    </r>
    <r>
      <rPr>
        <sz val="10"/>
        <color rgb="FF000000"/>
        <rFont val="Calibri"/>
        <family val="2"/>
        <scheme val="minor"/>
      </rPr>
      <t>Popis činnosti a rizik, na něž se vztahují modely VaR a SVaR, a upřesnění jejich rozložení v rámci portfolií / dílčích portfolií, jimž udělil příslušný orgán povolení</t>
    </r>
  </si>
  <si>
    <r>
      <rPr>
        <b/>
        <sz val="10"/>
        <color rgb="FF000000"/>
        <rFont val="Calibri"/>
        <family val="2"/>
        <scheme val="minor"/>
      </rPr>
      <t>Čl. 455 písm. b) CRR</t>
    </r>
    <r>
      <rPr>
        <b/>
        <sz val="10"/>
        <color rgb="FF000000"/>
        <rFont val="Calibri"/>
        <family val="2"/>
        <scheme val="minor"/>
      </rPr>
      <t xml:space="preserve">
</t>
    </r>
    <r>
      <rPr>
        <sz val="10"/>
        <color rgb="FF000000"/>
        <rFont val="Calibri"/>
        <family val="2"/>
        <scheme val="minor"/>
      </rPr>
      <t xml:space="preserve">
</t>
    </r>
    <r>
      <rPr>
        <sz val="10"/>
        <color rgb="FF000000"/>
        <rFont val="Calibri"/>
        <family val="2"/>
        <scheme val="minor"/>
      </rPr>
      <t xml:space="preserve">Popis rozsahu použití modelů VaR a SVaR, ke kterým příslušný orgán udělil povolení, </t>
    </r>
    <r>
      <rPr>
        <i/>
        <sz val="10"/>
        <color rgb="FF000000"/>
        <rFont val="Calibri"/>
        <family val="2"/>
        <scheme val="minor"/>
      </rPr>
      <t>včetně toho, které subjekty ve skupině modely používají a do jaké míry modely vypovídají o všech modelech použitých na úrovni celé skupiny, a dále procento kapitálových požadavků, na které se modely vztahují, nebo zda se tytéž modely VaR/SVaR používají pro všechny subjekty s expozicí tržního rizika</t>
    </r>
  </si>
  <si>
    <r>
      <rPr>
        <b/>
        <sz val="10"/>
        <color rgb="FF000000"/>
        <rFont val="Calibri"/>
        <family val="2"/>
        <scheme val="minor"/>
      </rPr>
      <t>Čl. 455 písm. a) bod i) CRR</t>
    </r>
    <r>
      <rPr>
        <b/>
        <sz val="10"/>
        <color rgb="FF000000"/>
        <rFont val="Calibri"/>
        <family val="2"/>
        <scheme val="minor"/>
      </rPr>
      <t xml:space="preserve">
</t>
    </r>
    <r>
      <rPr>
        <sz val="10"/>
        <color rgb="FF000000"/>
        <rFont val="Calibri"/>
        <family val="2"/>
        <scheme val="minor"/>
      </rPr>
      <t xml:space="preserve">
</t>
    </r>
    <r>
      <rPr>
        <sz val="10"/>
        <color rgb="FF000000"/>
        <rFont val="Calibri"/>
        <family val="2"/>
        <scheme val="minor"/>
      </rPr>
      <t>Charakteristika používaných modelů, včetně:</t>
    </r>
  </si>
  <si>
    <t xml:space="preserve">Obecného popisu modelů VaR a SVaR pro regulační účely </t>
  </si>
  <si>
    <t xml:space="preserve">(d) </t>
  </si>
  <si>
    <t xml:space="preserve">Vyložení případných hlavních rozdílů u modelů VaR a SVaR mezi modelem použitým pro účely řízení a modelem použitým pro regulační účely (desetidenní při 99 %). </t>
  </si>
  <si>
    <t xml:space="preserve">(e) </t>
  </si>
  <si>
    <t xml:space="preserve">U modelů VaR: </t>
  </si>
  <si>
    <t xml:space="preserve">i) </t>
  </si>
  <si>
    <t>četnost aktualizace údajů;</t>
  </si>
  <si>
    <t xml:space="preserve"> ii) </t>
  </si>
  <si>
    <t xml:space="preserve">délka časového období používaného ke kalibraci modelu. Popis případného používaného schématu vážení; </t>
  </si>
  <si>
    <t xml:space="preserve">iii) </t>
  </si>
  <si>
    <t xml:space="preserve">jak instituce určí desetidenní období držení (například zda poměrně zvyšuje jednodenní VaR druhou odmocninou z deseti, nebo přímo modeluje desetidenní VaR?); </t>
  </si>
  <si>
    <t xml:space="preserve"> iv) </t>
  </si>
  <si>
    <t xml:space="preserve">souhrnný přístup, což je metoda slučující specifická a obecná rizika (tj. vypočítávají instituce specifický náklad jako samostatný náklad použitím jiné metody než u výpočtu obecného rizika, nebo používají jednotný model, který obecné a specifické riziko diverzifikuje?); </t>
  </si>
  <si>
    <t xml:space="preserve">v) </t>
  </si>
  <si>
    <t xml:space="preserve">postup ocenění (úplné přecenění nebo použití aproximací); </t>
  </si>
  <si>
    <t xml:space="preserve">vi) </t>
  </si>
  <si>
    <t xml:space="preserve">zda se při simulaci možných pohybů rizikových faktorů používají absolutní nebo relativní výnosy (nebo kombinovaný přístup) (tj. poměrná změna cen nebo sazeb nebo absolutní změna cen nebo sazeb). </t>
  </si>
  <si>
    <t xml:space="preserve">(f) </t>
  </si>
  <si>
    <t xml:space="preserve">U modelů SVaR: </t>
  </si>
  <si>
    <t xml:space="preserve">jak se určí desetidenní období držení. Zvyšuje například instituce poměrně jednodenní VaR druhou odmocninou z deseti, nebo přímo modeluje desetidenní VaR? Jestliže je přístup týž jako u modelů VaR, mohou to instituce potvrdit a odkázat na informace zpřístupněné v řádku e) iii) výše; </t>
  </si>
  <si>
    <t xml:space="preserve">krizové období zvolené institucí a odůvodnění této volby; </t>
  </si>
  <si>
    <t xml:space="preserve">postup ocenění (úplné přecenění nebo použití aproximací). </t>
  </si>
  <si>
    <t xml:space="preserve">(g) </t>
  </si>
  <si>
    <r>
      <rPr>
        <b/>
        <sz val="10"/>
        <color theme="1"/>
        <rFont val="Calibri"/>
        <family val="2"/>
        <scheme val="minor"/>
      </rPr>
      <t>Čl. 455 písm. a) bod iii) CRR</t>
    </r>
    <r>
      <rPr>
        <b/>
        <sz val="10"/>
        <color theme="1"/>
        <rFont val="Calibri"/>
        <family val="2"/>
        <scheme val="minor"/>
      </rPr>
      <t xml:space="preserve">
</t>
    </r>
    <r>
      <rPr>
        <sz val="10"/>
        <color theme="1"/>
        <rFont val="Calibri"/>
        <family val="2"/>
        <scheme val="minor"/>
      </rPr>
      <t xml:space="preserve">
</t>
    </r>
    <r>
      <rPr>
        <sz val="10"/>
        <color theme="1"/>
        <rFont val="Calibri"/>
        <family val="2"/>
        <scheme val="minor"/>
      </rPr>
      <t>Popis zátěžového testování použitého pro parametry modelování (hlavní scénáře vytvořené k zachycení vlastností portfolií, pro něž se uplatní modely VaR a SVaR na úrovni skupiny).</t>
    </r>
  </si>
  <si>
    <t xml:space="preserve">(h) </t>
  </si>
  <si>
    <r>
      <rPr>
        <b/>
        <sz val="10"/>
        <color theme="1"/>
        <rFont val="Calibri"/>
        <family val="2"/>
        <scheme val="minor"/>
      </rPr>
      <t>Čl. 455 písm. a) bod iv) CRR</t>
    </r>
    <r>
      <rPr>
        <sz val="10"/>
        <color theme="1"/>
        <rFont val="Calibri"/>
        <family val="2"/>
        <scheme val="minor"/>
      </rPr>
      <t xml:space="preserve">
</t>
    </r>
    <r>
      <rPr>
        <sz val="10"/>
        <color theme="1"/>
        <rFont val="Calibri"/>
        <family val="2"/>
        <scheme val="minor"/>
      </rPr>
      <t>Popis přístupu použitého pro zpětné testování / validování přesnosti a interní konzistentnosti údajů a parametrů použitých u interních modelů a postupů modelování.</t>
    </r>
    <r>
      <rPr>
        <sz val="10"/>
        <color theme="1"/>
        <rFont val="Calibri"/>
        <family val="2"/>
        <scheme val="minor"/>
      </rPr>
      <t xml:space="preserve"> </t>
    </r>
  </si>
  <si>
    <r>
      <rPr>
        <b/>
        <sz val="10"/>
        <color rgb="FF000000"/>
        <rFont val="Calibri"/>
        <family val="2"/>
        <scheme val="minor"/>
      </rPr>
      <t>Čl. 455 písm. a) bod ii) CRR</t>
    </r>
    <r>
      <rPr>
        <sz val="10"/>
        <color rgb="FF000000"/>
        <rFont val="Calibri"/>
        <family val="2"/>
        <scheme val="minor"/>
      </rPr>
      <t xml:space="preserve">
</t>
    </r>
    <r>
      <rPr>
        <sz val="10"/>
        <color rgb="FF000000"/>
        <rFont val="Calibri"/>
        <family val="2"/>
        <scheme val="minor"/>
      </rPr>
      <t>B) Instituce, které používají interní modely k měření kapitálových požadavků k dodatečnému riziku selhání a migrace (IRC), musí zpřístupnit následující informace:</t>
    </r>
    <r>
      <rPr>
        <sz val="10"/>
        <color rgb="FF000000"/>
        <rFont val="Calibri"/>
        <family val="2"/>
        <scheme val="minor"/>
      </rPr>
      <t xml:space="preserve"> </t>
    </r>
  </si>
  <si>
    <r>
      <rPr>
        <b/>
        <sz val="10"/>
        <color rgb="FF000000"/>
        <rFont val="Calibri"/>
        <family val="2"/>
        <scheme val="minor"/>
      </rPr>
      <t>Čl. 455 písm. a) bod ii) a čl. 455 písm. b) CRR</t>
    </r>
    <r>
      <rPr>
        <b/>
        <sz val="10"/>
        <color rgb="FF000000"/>
        <rFont val="Calibri"/>
        <family val="2"/>
        <scheme val="minor"/>
      </rPr>
      <t xml:space="preserve">
</t>
    </r>
    <r>
      <rPr>
        <sz val="10"/>
        <color rgb="FF000000"/>
        <rFont val="Calibri"/>
        <family val="2"/>
        <scheme val="minor"/>
      </rPr>
      <t xml:space="preserve">
</t>
    </r>
    <r>
      <rPr>
        <sz val="10"/>
        <color rgb="FF000000"/>
        <rFont val="Calibri"/>
        <family val="2"/>
        <scheme val="minor"/>
      </rPr>
      <t>Popis rizik, na něž se vztahují modely IRC, a upřesnění jejich rozložení v rámci portfolií / dílčích portfolií, jimž udělil příslušný orgán povolení</t>
    </r>
  </si>
  <si>
    <r>
      <rPr>
        <b/>
        <sz val="10"/>
        <color rgb="FF000000"/>
        <rFont val="Calibri"/>
        <family val="2"/>
        <scheme val="minor"/>
      </rPr>
      <t>Čl. 455 písm. b) CRR</t>
    </r>
    <r>
      <rPr>
        <sz val="10"/>
        <color rgb="FF000000"/>
        <rFont val="Calibri"/>
        <family val="2"/>
        <scheme val="minor"/>
      </rPr>
      <t xml:space="preserve">
</t>
    </r>
    <r>
      <rPr>
        <sz val="10"/>
        <color theme="1"/>
        <rFont val="Calibri"/>
        <family val="2"/>
        <scheme val="minor"/>
      </rPr>
      <t xml:space="preserve">Popis rozsahu použití modelů IRC, ke kterým příslušný orgán udělil povolení, </t>
    </r>
    <r>
      <rPr>
        <i/>
        <sz val="10"/>
        <color theme="1"/>
        <rFont val="Calibri"/>
        <family val="2"/>
        <scheme val="minor"/>
      </rPr>
      <t>včetně toho, které subjekty ve skupině modely používají a do jaké míry modely vypovídají o všech modelech použitých na úrovni celé skupiny, a dále procento kapitálových požadavků, na které se modely vztahují, nebo zda se tytéž modely IRC používají pro všechny subjekty s expozicí tržního rizika</t>
    </r>
  </si>
  <si>
    <r>
      <rPr>
        <b/>
        <sz val="10"/>
        <color theme="1"/>
        <rFont val="Calibri"/>
        <family val="2"/>
        <scheme val="minor"/>
      </rPr>
      <t>Čl. 455 písm. a) bod ii) CRR</t>
    </r>
    <r>
      <rPr>
        <b/>
        <sz val="10"/>
        <color theme="1"/>
        <rFont val="Calibri"/>
        <family val="2"/>
        <scheme val="minor"/>
      </rPr>
      <t xml:space="preserve">
</t>
    </r>
    <r>
      <rPr>
        <sz val="10"/>
        <color theme="1"/>
        <rFont val="Calibri"/>
        <family val="2"/>
        <scheme val="minor"/>
      </rPr>
      <t xml:space="preserve">
</t>
    </r>
    <r>
      <rPr>
        <sz val="10"/>
        <color theme="1"/>
        <rFont val="Calibri"/>
        <family val="2"/>
        <scheme val="minor"/>
      </rPr>
      <t>Obecný popis metodiky použité pro interní modely pro dodatečné riziko selhání a migrace, včetně:</t>
    </r>
  </si>
  <si>
    <t xml:space="preserve">informace o celkovém přístupu modelování (zejména použití modelů vycházejících z rozpětí nebo modelů vycházejících z migrační matice); </t>
  </si>
  <si>
    <t xml:space="preserve">informace o kalibraci matice přechodu; </t>
  </si>
  <si>
    <t xml:space="preserve">informace o korelačních předpokladech </t>
  </si>
  <si>
    <t xml:space="preserve">Přístup použitý k určení horizontů likvidity </t>
  </si>
  <si>
    <t xml:space="preserve">Metodika použitá s cílem získat hodnocení kapitálu splňující požadovaný standard spolehlivosti </t>
  </si>
  <si>
    <t xml:space="preserve">Přístupy použité při validaci modelů </t>
  </si>
  <si>
    <r>
      <rPr>
        <b/>
        <sz val="10"/>
        <color theme="1"/>
        <rFont val="Calibri"/>
        <family val="2"/>
        <scheme val="minor"/>
      </rPr>
      <t>Čl. 455 písm. a) bod iii) CRR</t>
    </r>
    <r>
      <rPr>
        <b/>
        <sz val="10"/>
        <color theme="1"/>
        <rFont val="Calibri"/>
        <family val="2"/>
        <scheme val="minor"/>
      </rPr>
      <t xml:space="preserve">
</t>
    </r>
    <r>
      <rPr>
        <sz val="10"/>
        <color theme="1"/>
        <rFont val="Calibri"/>
        <family val="2"/>
        <scheme val="minor"/>
      </rPr>
      <t xml:space="preserve">
</t>
    </r>
    <r>
      <rPr>
        <sz val="10"/>
        <color theme="1"/>
        <rFont val="Calibri"/>
        <family val="2"/>
        <scheme val="minor"/>
      </rPr>
      <t>Popis zátěžového testování použitého pro parametry modelování (hlavní scénáře vytvořené k zachycení vlastností portfolií, pro něž se uplatní modely IRC na úrovni skupiny)</t>
    </r>
  </si>
  <si>
    <r>
      <rPr>
        <b/>
        <sz val="10"/>
        <color theme="1"/>
        <rFont val="Calibri"/>
        <family val="2"/>
        <scheme val="minor"/>
      </rPr>
      <t>Čl. 455 písm. a) bod iv) CRR</t>
    </r>
    <r>
      <rPr>
        <b/>
        <sz val="10"/>
        <color theme="1"/>
        <rFont val="Calibri"/>
        <family val="2"/>
        <scheme val="minor"/>
      </rPr>
      <t xml:space="preserve">
</t>
    </r>
    <r>
      <rPr>
        <sz val="10"/>
        <color theme="1"/>
        <rFont val="Calibri"/>
        <family val="2"/>
        <scheme val="minor"/>
      </rPr>
      <t xml:space="preserve">
</t>
    </r>
    <r>
      <rPr>
        <sz val="10"/>
        <color theme="1"/>
        <rFont val="Calibri"/>
        <family val="2"/>
        <scheme val="minor"/>
      </rPr>
      <t>Popis přístupu použitého pro zpětné testování / validování přesnosti a interní konzistentnosti údajů a parametrů použitých u interních modelů IRC a postupů modelování</t>
    </r>
    <r>
      <rPr>
        <sz val="10"/>
        <color theme="1"/>
        <rFont val="Calibri"/>
        <family val="2"/>
        <scheme val="minor"/>
      </rPr>
      <t xml:space="preserve"> </t>
    </r>
  </si>
  <si>
    <r>
      <rPr>
        <b/>
        <sz val="10"/>
        <color rgb="FF000000"/>
        <rFont val="Calibri"/>
        <family val="2"/>
        <scheme val="minor"/>
      </rPr>
      <t>Čl. 455 písm. a) bod ii) CRR</t>
    </r>
    <r>
      <rPr>
        <b/>
        <sz val="10"/>
        <color rgb="FF000000"/>
        <rFont val="Calibri"/>
        <family val="2"/>
        <scheme val="minor"/>
      </rPr>
      <t xml:space="preserve">
</t>
    </r>
    <r>
      <rPr>
        <sz val="10"/>
        <color rgb="FF000000"/>
        <rFont val="Calibri"/>
        <family val="2"/>
        <scheme val="minor"/>
      </rPr>
      <t xml:space="preserve">
</t>
    </r>
    <r>
      <rPr>
        <sz val="10"/>
        <color rgb="FF000000"/>
        <rFont val="Calibri"/>
        <family val="2"/>
        <scheme val="minor"/>
      </rPr>
      <t>C) Instituce, které používají interní modely k měření kapitálových požadavků na portfolio obchodování s korelací (komplexní riziková míra), musí zpřístupnit následující informace:</t>
    </r>
    <r>
      <rPr>
        <sz val="10"/>
        <color rgb="FF000000"/>
        <rFont val="Calibri"/>
        <family val="2"/>
        <scheme val="minor"/>
      </rPr>
      <t xml:space="preserve"> </t>
    </r>
  </si>
  <si>
    <r>
      <rPr>
        <b/>
        <sz val="10"/>
        <color rgb="FF000000"/>
        <rFont val="Calibri"/>
        <family val="2"/>
        <scheme val="minor"/>
      </rPr>
      <t>Čl. 455 písm. a) bod ii) a čl. 455 písm. b) CRR</t>
    </r>
    <r>
      <rPr>
        <sz val="10"/>
        <color rgb="FF000000"/>
        <rFont val="Calibri"/>
        <family val="2"/>
        <scheme val="minor"/>
      </rPr>
      <t xml:space="preserve">
</t>
    </r>
    <r>
      <rPr>
        <sz val="10"/>
        <color rgb="FF000000"/>
        <rFont val="Calibri"/>
        <family val="2"/>
        <scheme val="minor"/>
      </rPr>
      <t>Popis rizik, na něž se vztahují modely komplexní rizikové míry, a upřesnění jejich rozložení v rámci portfolií / dílčích portfolií, jimž udělil příslušný orgán povolení</t>
    </r>
  </si>
  <si>
    <r>
      <rPr>
        <b/>
        <sz val="10"/>
        <color rgb="FF000000"/>
        <rFont val="Calibri"/>
        <family val="2"/>
        <scheme val="minor"/>
      </rPr>
      <t>Čl. 455 písm. b) CRR</t>
    </r>
    <r>
      <rPr>
        <b/>
        <sz val="10"/>
        <color rgb="FF000000"/>
        <rFont val="Calibri"/>
        <family val="2"/>
        <scheme val="minor"/>
      </rPr>
      <t xml:space="preserve">
</t>
    </r>
    <r>
      <rPr>
        <sz val="10"/>
        <color theme="1"/>
        <rFont val="Calibri"/>
        <family val="2"/>
        <scheme val="minor"/>
      </rPr>
      <t xml:space="preserve">Popis rozsahu použití modelů komplexní rizikové míry, ke kterým příslušný orgán udělil povolení, </t>
    </r>
    <r>
      <rPr>
        <i/>
        <sz val="10"/>
        <color theme="1"/>
        <rFont val="Calibri"/>
        <family val="2"/>
        <scheme val="minor"/>
      </rPr>
      <t>včetně toho, které subjekty ve skupině modely používají a do jaké míry modely vypovídají o všech modelech použitých na úrovni celé skupiny, a dále procento kapitálových požadavků, na které se modely vztahují, nebo zda se tytéž modely IRC používají pro všechny subjekty s expozicí tržního rizika</t>
    </r>
  </si>
  <si>
    <r>
      <rPr>
        <b/>
        <sz val="10"/>
        <color rgb="FF000000"/>
        <rFont val="Calibri"/>
        <family val="2"/>
        <scheme val="minor"/>
      </rPr>
      <t>Čl. 455 písm. a) bod ii) CRR</t>
    </r>
    <r>
      <rPr>
        <sz val="10"/>
        <color rgb="FF000000"/>
        <rFont val="Calibri"/>
        <family val="2"/>
        <scheme val="minor"/>
      </rPr>
      <t xml:space="preserve">
</t>
    </r>
    <r>
      <rPr>
        <sz val="10"/>
        <color rgb="FF000000"/>
        <rFont val="Calibri"/>
        <family val="2"/>
        <scheme val="minor"/>
      </rPr>
      <t>Obecný popis metodiky použité pro obchodování s korelací, včetně:</t>
    </r>
  </si>
  <si>
    <t xml:space="preserve">informace o celkovém přístupu modelování (volbě korelace modelu mezi selháním/migracemi a rozpětím: i) oddělené, ale korelované stochastické procesy, které způsobují pohyby migrace/selhání a rozpětí; ii) změny rozpětí způsobující migraci/selhání nebo iii) selhání/migrace způsobující změny rozpětí); </t>
  </si>
  <si>
    <t xml:space="preserve">informace použité ke kalibraci parametrů základní korelace: tvorba cen tranší LGD (konstantní nebo stochastická); </t>
  </si>
  <si>
    <t xml:space="preserve">informace o volbě ohledně stárnutí pozic (zisky a ztráty vycházející ze simulovaného pohybu trhu v modelu vypočtené podle doby do ukončení platnosti jednotlivých pozic na konci jednoletého kapitálového horizontu nebo za použití doby do ukončení platnosti k datu výpočtu) </t>
  </si>
  <si>
    <r>
      <rPr>
        <b/>
        <sz val="10"/>
        <color theme="1"/>
        <rFont val="Calibri"/>
        <family val="2"/>
        <scheme val="minor"/>
      </rPr>
      <t>Čl. 455 písm. a) bod iii) CRR</t>
    </r>
    <r>
      <rPr>
        <b/>
        <sz val="10"/>
        <color theme="1"/>
        <rFont val="Calibri"/>
        <family val="2"/>
        <scheme val="minor"/>
      </rPr>
      <t xml:space="preserve">
</t>
    </r>
    <r>
      <rPr>
        <sz val="10"/>
        <color theme="1"/>
        <rFont val="Calibri"/>
        <family val="2"/>
        <scheme val="minor"/>
      </rPr>
      <t xml:space="preserve">
</t>
    </r>
    <r>
      <rPr>
        <sz val="10"/>
        <color theme="1"/>
        <rFont val="Calibri"/>
        <family val="2"/>
        <scheme val="minor"/>
      </rPr>
      <t>Popis zátěžového testování použitého pro parametry modelování (hlavní scénáře vytvořené k zachycení vlastností portfolií, pro něž se uplatní modely komplexní rizikové míry na úrovni skupiny)</t>
    </r>
  </si>
  <si>
    <r>
      <rPr>
        <b/>
        <sz val="10"/>
        <color theme="1"/>
        <rFont val="Calibri"/>
        <family val="2"/>
        <scheme val="minor"/>
      </rPr>
      <t>Čl. 455 písm. a) bod iv) CRR</t>
    </r>
    <r>
      <rPr>
        <sz val="10"/>
        <color theme="1"/>
        <rFont val="Calibri"/>
        <family val="2"/>
        <scheme val="minor"/>
      </rPr>
      <t xml:space="preserve">
</t>
    </r>
    <r>
      <rPr>
        <sz val="10"/>
        <color theme="1"/>
        <rFont val="Calibri"/>
        <family val="2"/>
        <scheme val="minor"/>
      </rPr>
      <t>Popis přístupu použitého pro zpětné testování / validování přesnosti a interní konzistentnosti údajů a parametrů použitých u interních modelů komplexní rizikové míry a postupů modelování</t>
    </r>
    <r>
      <rPr>
        <sz val="10"/>
        <color theme="1"/>
        <rFont val="Calibri"/>
        <family val="2"/>
        <scheme val="minor"/>
      </rPr>
      <t xml:space="preserve"> </t>
    </r>
  </si>
  <si>
    <t xml:space="preserve">(i) </t>
  </si>
  <si>
    <r>
      <rPr>
        <b/>
        <sz val="10"/>
        <color theme="1"/>
        <rFont val="Calibri"/>
        <family val="2"/>
        <scheme val="minor"/>
      </rPr>
      <t>Čl. 455 písm. f) CRR</t>
    </r>
    <r>
      <rPr>
        <sz val="10"/>
        <color theme="1"/>
        <rFont val="Calibri"/>
        <family val="2"/>
        <scheme val="minor"/>
      </rPr>
      <t xml:space="preserve">
</t>
    </r>
    <r>
      <rPr>
        <sz val="10"/>
        <color theme="1"/>
        <rFont val="Calibri"/>
        <family val="2"/>
        <scheme val="minor"/>
      </rPr>
      <t>Informace o váženém průměrném horizontu likvidity pro každé dílčí portfolio, na které se použijí interní modely pro dodatečné riziko selhání a migrace a pro obchodování s korelací</t>
    </r>
  </si>
  <si>
    <t>Multiplikační faktor (mc) x průměr za předchozích 60 pracovních dnů (VaRavg)</t>
  </si>
  <si>
    <t>Nejnovější hodnota IRC</t>
  </si>
  <si>
    <t>Průměrná hodnota IRC za dvanáct týdnů</t>
  </si>
  <si>
    <t>Nejnovější hodnota komplexní rizikové míry</t>
  </si>
  <si>
    <t>Průměrná hodnota komplexní rizikové míry za dvanáct týdnů</t>
  </si>
  <si>
    <t>Dolní limit komplexní rizikové míry</t>
  </si>
  <si>
    <t xml:space="preserve">Ostatní </t>
  </si>
  <si>
    <t>VaR</t>
  </si>
  <si>
    <t>SVaR</t>
  </si>
  <si>
    <t>IRC</t>
  </si>
  <si>
    <t>Komplexní riziková míra</t>
  </si>
  <si>
    <t>RWEA celkem</t>
  </si>
  <si>
    <t>Kapitálové požadavky celkem</t>
  </si>
  <si>
    <t xml:space="preserve">Rizikově vážené expozice (RWEA) na konci předchozího období </t>
  </si>
  <si>
    <t>1a</t>
  </si>
  <si>
    <t>Normativní úprava</t>
  </si>
  <si>
    <t>1b</t>
  </si>
  <si>
    <t xml:space="preserve">RWEA na konci předchozího čtvrtletí (ke konci dne) </t>
  </si>
  <si>
    <t xml:space="preserve">Pohyby úrovní rizika </t>
  </si>
  <si>
    <t xml:space="preserve">Aktualizace/změny modelu </t>
  </si>
  <si>
    <t>Metodika a zásady</t>
  </si>
  <si>
    <t xml:space="preserve">Převzetí a zcizení </t>
  </si>
  <si>
    <t xml:space="preserve">Devizové pohyby </t>
  </si>
  <si>
    <t>8a</t>
  </si>
  <si>
    <t xml:space="preserve">RWEA na konci období, za něž se informace zpřístupňují (ke konci dne) </t>
  </si>
  <si>
    <t>8b</t>
  </si>
  <si>
    <t xml:space="preserve">RWEA na konci období, za něž se informace zpřístupňují </t>
  </si>
  <si>
    <t xml:space="preserve">VaR (10denní při 99 %) </t>
  </si>
  <si>
    <t>Maximální hodnota</t>
  </si>
  <si>
    <t>Průměrná hodnota</t>
  </si>
  <si>
    <t xml:space="preserve">Minimální hodnota </t>
  </si>
  <si>
    <t>Konec období</t>
  </si>
  <si>
    <t>SVaR (10denní při 99 %)</t>
  </si>
  <si>
    <t>IRC (99,9 %)</t>
  </si>
  <si>
    <t xml:space="preserve">Komplexní riziková míra (99,9 %) </t>
  </si>
  <si>
    <r>
      <rPr>
        <sz val="11"/>
        <color theme="1"/>
        <rFont val="Calibri"/>
        <family val="2"/>
        <scheme val="minor"/>
      </rPr>
      <t>Instituce musí uvést analýzu „odlehlých hodnot“ (výjimky ze zpětného testování podle článku 366 CRR) ve výsledcích zpětného testování a </t>
    </r>
    <r>
      <rPr>
        <i/>
        <sz val="11"/>
        <color theme="1"/>
        <rFont val="Calibri"/>
        <family val="2"/>
        <scheme val="minor"/>
      </rPr>
      <t>specifikovat data a odpovídající přesah (VaR-P&amp;L), včetně přinejmenším hlavních určujících faktorů, které k výjimkám vedly, a s podobným srovnáním pro běžný výkaz zisků a ztrát a hypotetický výkaz zisků a ztrát (podle článku 366 CRR)</t>
    </r>
    <r>
      <rPr>
        <sz val="11"/>
        <color theme="1"/>
        <rFont val="Calibri"/>
        <family val="2"/>
        <scheme val="minor"/>
      </rPr>
      <t>.</t>
    </r>
  </si>
  <si>
    <t>Instituce musí poskytnout informace o skutečných ziscích/ztrátách, a zejména musí vyjasnit, zda byly zahrnuty rezervy, a pokud zahrnuty nebyly, uvést informace o tom, jak jsou rezervy začleněny do procesu zpětného testování.</t>
  </si>
  <si>
    <t xml:space="preserve">Šablona EU CR6 – Přístup IRB – Expozice úvěrového rizika podle kategorie expozic a rozmezí hodnot PD
</t>
  </si>
  <si>
    <t xml:space="preserve">Šablona EU CR7 – Přístup IRB – Účinek úvěrových derivátů použitých jako techniky snižování úvěrového rizika na objem rizikově vážených expozic (RWEA)
</t>
  </si>
  <si>
    <t>Příloha XXIII 
Zpřístupňování informací o specializovaných úvěrových expozicích a akciových expozicích podle metody zjednodušené rizikové váhy</t>
  </si>
  <si>
    <t>Příloha XXV 
Zpřístupňování informací o úvěrovém riziku protistrany</t>
  </si>
  <si>
    <t>Příloha XXVII
Zpřístupňování informací o expozicích vůči sekuritizovaným pozicím</t>
  </si>
  <si>
    <t>Příloha XXIX
Zpřístupňování informací o tržním riziku podle standardizovaného a interního přístupu</t>
  </si>
  <si>
    <t>Příloha XXXIII 
Zpřístupňování informací o zásadách odměňování</t>
  </si>
  <si>
    <t>Příloha XXXV 
Zpřístupňování informací o zatížení aktiv</t>
  </si>
  <si>
    <t xml:space="preserve">Příloha I 
</t>
  </si>
  <si>
    <t>Zpřístuňování přehledů</t>
  </si>
  <si>
    <t>Příloha III</t>
  </si>
  <si>
    <t>Příloha V</t>
  </si>
  <si>
    <t>Zpřístupňování informací o oblasti působnosti regulatorního rámce</t>
  </si>
  <si>
    <t xml:space="preserve">Příloha VII </t>
  </si>
  <si>
    <t>Zpřístupňování informací o kapitálu</t>
  </si>
  <si>
    <t>Příloha IX</t>
  </si>
  <si>
    <t>Zpřístupňování informací o proticyklických kapitálových rezervách</t>
  </si>
  <si>
    <t xml:space="preserve">Příloha XI </t>
  </si>
  <si>
    <t xml:space="preserve">Zpřístupňování informací o pákovém poměru </t>
  </si>
  <si>
    <t>Příloha XIII
 Zpřístupňování požadavků na likviditu</t>
  </si>
  <si>
    <t>Příloha XIII</t>
  </si>
  <si>
    <t xml:space="preserve"> Zpřístupňování požadavků na likviditu</t>
  </si>
  <si>
    <t>Příloha XV</t>
  </si>
  <si>
    <t>Zpřístupňování informací o cílech a zásadách v oblasti řízení rizik, o expozicích vůči úvěrovému riziku, riziku rozmělnění a o úvěrově kvalitě</t>
  </si>
  <si>
    <t>Příloha XVII</t>
  </si>
  <si>
    <t>Zpřístupňování informací o použití technik snižování úvěrového rizika</t>
  </si>
  <si>
    <t>Příloha  XIX</t>
  </si>
  <si>
    <t>Zpřístupňování informací o použití standardizovaného přístupu k úvěrovému riziku (vyjma úvěrového rizika protistrany a sekuritizovaných pozic)</t>
  </si>
  <si>
    <t xml:space="preserve">Příloha XXI </t>
  </si>
  <si>
    <t>Zpřístupňování informací o použití přístupu IRB k úvěrovému riziku (vyjma úvěrového rizika protistrany)</t>
  </si>
  <si>
    <t xml:space="preserve">Příloha XXIII </t>
  </si>
  <si>
    <t>Zpřístupňování informací o specializovaných úvěrových expozicích a akciových expozicích podle metody zjednodušené rizikové váhy</t>
  </si>
  <si>
    <t xml:space="preserve">Příloha XXV </t>
  </si>
  <si>
    <t>Zpřístupňování informací o úvěrovém riziku protistrany</t>
  </si>
  <si>
    <t>Příloha XXVII</t>
  </si>
  <si>
    <t>Zpřístupňování informací o expozicích vůči sekuritizovaným pozicím</t>
  </si>
  <si>
    <t>Příloha XXIX</t>
  </si>
  <si>
    <t>Zpřístupňování informací o tržním riziku podle standardizovaného a interního přístupu</t>
  </si>
  <si>
    <t>Příloha XXXI</t>
  </si>
  <si>
    <t>Zpřístupňování informací o operačním riziku</t>
  </si>
  <si>
    <t>Příloha XXXI
Zpřístupňování informací o operačním riziku</t>
  </si>
  <si>
    <t xml:space="preserve">Příloha XXXIII </t>
  </si>
  <si>
    <t>Zpřístupňování informací o zásadách odměňování</t>
  </si>
  <si>
    <t xml:space="preserve">Příloha XXXV </t>
  </si>
  <si>
    <t>Zpřístupňování informací o zatížení aktiv</t>
  </si>
  <si>
    <t>Uveřejňování informací  podle článku 473a nařízení (EU) č. 575/2013, pokud jde o přechodná ustanovení pro zmírnění dopadu zavedení IFRS 9 na kapitál</t>
  </si>
  <si>
    <t xml:space="preserve">Šablona pro porovnání kapitálu a kapitálových a pákových poměrů institucí při uplatnění přechodných ustanovení pro IFRS 9 nebo analogické očekávané úvěrové ztráty a bez jejich uplatnění a při uplatnění dočasného zacházení v souladu s článkem 468 nařízení CRR a bez jeho uplatnění </t>
  </si>
  <si>
    <t>Dostupný kapitál (výše)</t>
  </si>
  <si>
    <t>Kmenový kapitál tier 1 (CET1) v případě, že by se neuplatnila přechodná ustanovení pro IFRS 9 nebo analogické očekávané úvěrové ztráty</t>
  </si>
  <si>
    <t>Kmenový kapitál tier 1 v případě, že by se neuplatnilo dočasné zacházení s nerealizovanými zisky a ztrátami oceněnými reálnou hodnotou prostřednictvím ostatního úplného výsledku hospodaření v souladu s článkem 468 nařízení CRR</t>
  </si>
  <si>
    <t>Kapitál tier 1 v případě, že by se neuplatnila přechodná ustanovení pro IFRS 9 nebo analogické očekávané úvěrové ztráty</t>
  </si>
  <si>
    <t>4a</t>
  </si>
  <si>
    <t>Kapitál tier 1 v případě, že by se neuplatnilo dočasné zacházení s nerealizovanými zisky a ztrátami oceněnými reálnou hodnotou prostřednictvím ostatního úplného výsledku hospodaření v souladu s článkem 468 nařízení CRR</t>
  </si>
  <si>
    <t>Celkový kapitál v případě, že by se neuplatnila přechodná ustanovení pro IFRS 9 nebo analogické očekávané úvěrové ztráty</t>
  </si>
  <si>
    <t>6a</t>
  </si>
  <si>
    <t>Celkový kapitál v případě, že by se neuplatnilo dočasné zacházení s nerealizovanými zisky a ztrátami oceněnými reálnou hodnotou prostřednictvím ostatního úplného výsledku hospodaření v souladu s článkem 468 nařízení CRR</t>
  </si>
  <si>
    <t>Rizikově vážená aktiva (výše)</t>
  </si>
  <si>
    <t xml:space="preserve">Celková rizikově vážená aktiva </t>
  </si>
  <si>
    <t>Celková rizikově vážená aktiva v případě, že by se neuplatnila přechodná ustanovení pro IFRS 9 nebo analogické očekávané úvěrové ztráty</t>
  </si>
  <si>
    <t xml:space="preserve">Kapitálové poměry </t>
  </si>
  <si>
    <t>Kmenový kapitál tier 1 (jako procentní podíl objemu rizikové expozice)</t>
  </si>
  <si>
    <t>Kmenový kapitál tier 1 (jako procentní podíl objemu rizikové expozice) v případě, že by se neuplatnila přechodná ustanovení pro IFRS 9 nebo analogické očekávané úvěrové ztráty</t>
  </si>
  <si>
    <t>10a</t>
  </si>
  <si>
    <t>Kmenový kapitál tier 1 (jako procentní podíl objemu rizikové expozice) v případě, že by se neuplatnilo dočasné zacházení s nerealizovanými zisky a ztrátami oceněnými reálnou hodnotou prostřednictvím ostatního úplného výsledku hospodaření v souladu s článkem 468 nařízení CRR</t>
  </si>
  <si>
    <t>Kapitál tier 1 (jako procentní podíl objemu rizikové expozice)</t>
  </si>
  <si>
    <t>Kapitál tier 1 (jako procentní podíl objemu rizikové expozice) v případě, že by se neuplatnila přechodná ustanovení pro IFRS 9 nebo analogické očekávané úvěrové ztráty</t>
  </si>
  <si>
    <t>12a</t>
  </si>
  <si>
    <t>Kapitál tier 1 (jako procentní podíl objemu rizikové expozice) v případě, že by se neuplatnilo dočasné zacházení s nerealizovanými zisky a ztrátami oceněnými reálnou hodnotou prostřednictvím ostatního úplného výsledku hospodaření v souladu s článkem 468 nařízení CRR</t>
  </si>
  <si>
    <t>Celkový kapitál (jako procentní podíl objemu rizikové expozice)</t>
  </si>
  <si>
    <t>Celkový kapitál (jako procentní podíl objemu rizikové expozice) v případě, že by se neuplatnila přechodná ustanovení pro IFRS 9 nebo analogické očekávané úvěrové ztráty</t>
  </si>
  <si>
    <t>14a</t>
  </si>
  <si>
    <t>Celkový kapitál (jako procentní podíl objemu rizikové expozice) v případě, že by se neuplatnilo dočasné zacházení s nerealizovanými zisky a ztrátami oceněnými reálnou hodnotou prostřednictvím ostatního úplného výsledku hospodaření v souladu s článkem 468 nařízení CRR</t>
  </si>
  <si>
    <t>Celková míra expozic pro účely pákového poměru</t>
  </si>
  <si>
    <t>Pákový poměr v případě, že by se neuplatnila přechodná ustanovení pro IFRS 9 nebo analogické očekávané úvěrové ztráty</t>
  </si>
  <si>
    <t>17a</t>
  </si>
  <si>
    <t>Šablona IFRS 9(468)</t>
  </si>
  <si>
    <t>Kmenový kapitál tier 1 (CET1)</t>
  </si>
  <si>
    <t>IFRS9(468)</t>
  </si>
  <si>
    <t>Obecné pokyny EBA/GL/2018/01 k jednotnému zpřístupňování informací podle článku 473a nařízení (EU) č. 575/2013, pokud jde o přechodná ustanovení pro zmírnění dopadu zavedení IFRS 9 na kapitál ve znění obecných pokynů EBA/GL/2020/12, kterými se mění obecné pokyny EBA/GL/2018/01 k jednotnému zpřístupňování informací podle článku 473a nařízení (EU) č. 575/2013 (nařízení CRR), pokud jde o přechodná ustanovení pro zmírnění dopadu zavedení IFRS 9 na kapitál, s cílem zajistit soulad „rychlými úpravami“ nařízení CRR v reakci na pandemii COVID-19.</t>
  </si>
  <si>
    <t xml:space="preserve">Porovnání kapitálu a kapitálových a pákových poměrů institucí při uplatnění přechodných ustanovení pro IFRS 9 nebo analogické očekávané úvěrové ztráty a bez jejich uplatnění a při uplatnění dočasného zacházení v souladu s článkem 468 nařízení CRR a bez jeho uplatnění </t>
  </si>
  <si>
    <r>
      <rPr>
        <b/>
        <sz val="11"/>
        <color theme="1"/>
        <rFont val="Calibri"/>
        <family val="2"/>
        <charset val="238"/>
        <scheme val="minor"/>
      </rPr>
      <t>Oblast působnosti:</t>
    </r>
    <r>
      <rPr>
        <sz val="11"/>
        <color theme="1"/>
        <rFont val="Calibri"/>
        <family val="2"/>
        <scheme val="minor"/>
      </rPr>
      <t xml:space="preserve"> Šablona pro vykazování kvantitativních údajů je povinná pro všechny instituce, které se rozhodnou uplatňovat článek 468 a/nebo článek 473a nařízení CRR a na které se vztahují všechny nebo některé požadavky na zpřístupňování informací uvedené v části osmé nařízení CRR v souladu s články 6, 10 a 13 nařízení CRR.</t>
    </r>
  </si>
  <si>
    <r>
      <rPr>
        <b/>
        <sz val="11"/>
        <color theme="1"/>
        <rFont val="Calibri"/>
        <family val="2"/>
        <charset val="238"/>
        <scheme val="minor"/>
      </rPr>
      <t>Četnost:</t>
    </r>
    <r>
      <rPr>
        <sz val="11"/>
        <color theme="1"/>
        <rFont val="Calibri"/>
        <family val="2"/>
        <scheme val="minor"/>
      </rPr>
      <t xml:space="preserve">  instituce by měly tyto informace zpřístupňovat tak často, jak se požaduje v článcích 433a, 433b a 433c pro zpřístupňování klíčových ukazatelů v souladu s článkem 447 nařízení CRR.</t>
    </r>
  </si>
  <si>
    <r>
      <rPr>
        <b/>
        <sz val="11"/>
        <color theme="1"/>
        <rFont val="Calibri"/>
        <family val="2"/>
        <charset val="238"/>
        <scheme val="minor"/>
      </rPr>
      <t>Průvodní komentář k článku 468:</t>
    </r>
    <r>
      <rPr>
        <sz val="11"/>
        <color theme="1"/>
        <rFont val="Calibri"/>
        <family val="2"/>
        <charset val="238"/>
        <scheme val="minor"/>
      </rPr>
      <t xml:space="preserve"> Instituce, na které se vztahují požadavky na zpřístupňování informací uvedené v části osmé nařízení CRR, ale které se podle čl. 468 odst. 3 prvního pododstavce rozhodnou dočasné zacházení uvedené v článku 468 neuplatnit, by </t>
    </r>
    <r>
      <rPr>
        <b/>
        <sz val="11"/>
        <color theme="1"/>
        <rFont val="Calibri"/>
        <family val="2"/>
        <charset val="238"/>
        <scheme val="minor"/>
      </rPr>
      <t>namísto toho měly uvést průvodní komentář vysvětlující, že neuplatňují dočasné zacházení uvedené v článku 46</t>
    </r>
    <r>
      <rPr>
        <sz val="11"/>
        <color theme="1"/>
        <rFont val="Calibri"/>
        <family val="2"/>
        <charset val="238"/>
        <scheme val="minor"/>
      </rPr>
      <t>8, případné změny tohoto rozhodnutí v průběhu času a to, že jejich kapitál a kapitálové a pákové poměry již vyjadřují plný dopad nerealizovaných zisků nebo ztrát oceněných reálnou hodnotou prostřednictvím ostatního úplného výsledku hospodaření.</t>
    </r>
  </si>
  <si>
    <r>
      <rPr>
        <b/>
        <sz val="11"/>
        <color theme="1"/>
        <rFont val="Calibri"/>
        <family val="2"/>
        <charset val="238"/>
        <scheme val="minor"/>
      </rPr>
      <t xml:space="preserve">Průvodní komentář k článku 473a: </t>
    </r>
    <r>
      <rPr>
        <sz val="11"/>
        <color theme="1"/>
        <rFont val="Calibri"/>
        <family val="2"/>
        <scheme val="minor"/>
      </rPr>
      <t xml:space="preserve">Instituce uvedené v čl. 473a odst. 1, na které se vztahují všechny nebo některé požadavky na zpřístupňování informací uvedené v části osmé nařízení CRR, ale které se podle téhož článku odst. 9 prvního pododstavce rozhodnou přechodná ustanovení uvedená v článku 473a neuplatnit, by </t>
    </r>
    <r>
      <rPr>
        <b/>
        <sz val="11"/>
        <color theme="1"/>
        <rFont val="Calibri"/>
        <family val="2"/>
        <charset val="238"/>
        <scheme val="minor"/>
      </rPr>
      <t>namísto toho měly uvést průvodní komentář vysvětlující, že neuplatňují přechodná ustanovení pro IFRS 9 nebo analogické očekávané úvěrové ztráty</t>
    </r>
    <r>
      <rPr>
        <sz val="11"/>
        <color theme="1"/>
        <rFont val="Calibri"/>
        <family val="2"/>
        <scheme val="minor"/>
      </rPr>
      <t>, případné změny tohoto rozhodnutí v průběhu času a to, že jejich kapitál a kapitálové a pákové poměry již vyjadřují plný dopad IFRS 9 nebo analogických očekávaných úvěrových ztrát.</t>
    </r>
  </si>
  <si>
    <t>Instituce by rovněž měly vysvětlit změny obezřetnostních ukazatelů uvedených v šabloně v důsledku uplatnění přechodných ustanovení pro IFRS 9 nebo analogické očekávané úvěrové ztráty a/nebo uplatňování dočasného zacházení v souladu s článkem 468, ke kterým došlo od posledního vykazovaného období, jsou-li tyto změny podstatné.</t>
  </si>
  <si>
    <r>
      <rPr>
        <b/>
        <sz val="11"/>
        <color theme="1"/>
        <rFont val="Calibri"/>
        <family val="2"/>
        <charset val="238"/>
        <scheme val="minor"/>
      </rPr>
      <t xml:space="preserve">Průvodní komentář: </t>
    </r>
    <r>
      <rPr>
        <sz val="11"/>
        <color theme="1"/>
        <rFont val="Calibri"/>
        <family val="2"/>
        <scheme val="minor"/>
      </rPr>
      <t xml:space="preserve">Instituce, které přechodná ustanovení pro IFRS 9 uplatňují, by měly </t>
    </r>
    <r>
      <rPr>
        <b/>
        <sz val="11"/>
        <color theme="1"/>
        <rFont val="Calibri"/>
        <family val="2"/>
        <charset val="238"/>
        <scheme val="minor"/>
      </rPr>
      <t>uvést průvodní komentář k šabloně pro vykazování kvantitativních údajů</t>
    </r>
    <r>
      <rPr>
        <sz val="11"/>
        <color theme="1"/>
        <rFont val="Calibri"/>
        <family val="2"/>
        <scheme val="minor"/>
      </rPr>
      <t>, který vysvětluje hlavní prvky používaných přechodných ustanovení. Podle čl. 473a odst. 7a druhého pododstavce nařízení CRR by instituce měly rovněž poskytnout informace, zda používají výpočet stanovený v odst. 7 písm. b) nebo výpočet uvedený v prvním pododstavci odstavce 7a.
Podle čl. 473a odst. 9 druhého pododstavce nařízení CRR by instituce měly zejména vysvětlit všechna svá rozhodnutí v souvislosti s možnostmi uvedenými ve stejném odstavci, včetně toho, zda uplatňují čl. 473a odst. 2 a/nebo 4, a případné změny při uplatňování těchto možností.</t>
    </r>
  </si>
  <si>
    <r>
      <rPr>
        <b/>
        <sz val="11"/>
        <color theme="1"/>
        <rFont val="Calibri"/>
        <family val="2"/>
        <charset val="238"/>
        <scheme val="minor"/>
      </rPr>
      <t xml:space="preserve">Vykazovaná období: </t>
    </r>
    <r>
      <rPr>
        <sz val="11"/>
        <color theme="1"/>
        <rFont val="Calibri"/>
        <family val="2"/>
        <scheme val="minor"/>
      </rPr>
      <t xml:space="preserve">Vykazovaná období T, T-1, T-2, T-3 a T-4 jsou definována jako čtvrtletní. Instituce by měly uvádět data, která odpovídají uvedeným vykazovaným obdobím.
Instituce zveřejňující tuto šablonu jednou za čtvrt roku by měly poskytnout údaje za období T, T-1, T-2, T-3 a T-4; instituce zveřejňující tuto šablonu jednou za půl roku by měly poskytnout údaje za období T, T-2 a T-4 a instituce zveřejňující tuto šablonu jednou za rok by měly poskytnout údaje za období T a T-4
</t>
    </r>
  </si>
  <si>
    <r>
      <rPr>
        <b/>
        <sz val="11"/>
        <color theme="1"/>
        <rFont val="Calibri"/>
        <family val="2"/>
        <charset val="238"/>
        <scheme val="minor"/>
      </rPr>
      <t xml:space="preserve">Poslední vykazované období: </t>
    </r>
    <r>
      <rPr>
        <sz val="11"/>
        <color theme="1"/>
        <rFont val="Calibri"/>
        <family val="2"/>
        <scheme val="minor"/>
      </rPr>
      <t xml:space="preserve">
Instituce musí zpřístupňovat informace v řádcích 2, 4, 6, 8, 10, 12, 14 a 17 v případech, kdy je to relevantní, až do konce přechodného období v souladu s čl. 473 odst. 6 a 6a nařízení CRR.
Instituce musí zpřístupňovat informace v řádcích 2a, 4a, 6a, 8, 10a, 12a, 14a a 17a v případech, kdy je to relevantní, až do konce přechodného období v souladu s čl. 468 odst. 2 nařízení CRR.</t>
    </r>
  </si>
  <si>
    <r>
      <rPr>
        <b/>
        <sz val="11"/>
        <color theme="1"/>
        <rFont val="Calibri"/>
        <family val="2"/>
        <charset val="238"/>
        <scheme val="minor"/>
      </rPr>
      <t xml:space="preserve">Obecné pokyny EBA/GL/2018/01
</t>
    </r>
    <r>
      <rPr>
        <sz val="11"/>
        <color theme="1"/>
        <rFont val="Calibri"/>
        <family val="2"/>
        <scheme val="minor"/>
      </rPr>
      <t xml:space="preserve">k jednotnému zpřístupňování informací podle článku 473a nařízení (EU) č. 575/2013, pokud jde o přechodná ustanovení pro zmírnění dopadu zavedení IFRS 9 na kapitál ve znění obecných pokynů </t>
    </r>
    <r>
      <rPr>
        <b/>
        <sz val="11"/>
        <color theme="1"/>
        <rFont val="Calibri"/>
        <family val="2"/>
        <charset val="238"/>
        <scheme val="minor"/>
      </rPr>
      <t>EBA/GL/2020/12</t>
    </r>
    <r>
      <rPr>
        <sz val="11"/>
        <color theme="1"/>
        <rFont val="Calibri"/>
        <family val="2"/>
        <scheme val="minor"/>
      </rPr>
      <t>, kterými se mění obecné pokyny EBA/GL/2018/01 k jednotnému zpřístupňování informací podle článku 473a nařízení (EU) č. 575/2013 (nařízení CRR), pokud jde o přechodná ustanovení pro zmírnění dopadu zavedení IFRS 9 na kapitál, s cílem zajistit soulad „rychlými úpravami“ nařízení CRR v reakci na pandemii COVID-19.</t>
    </r>
  </si>
  <si>
    <r>
      <rPr>
        <b/>
        <u/>
        <sz val="11"/>
        <color theme="10"/>
        <rFont val="Calibri"/>
        <family val="2"/>
        <scheme val="minor"/>
      </rPr>
      <t>Šablona IFRS9(468)</t>
    </r>
    <r>
      <rPr>
        <u/>
        <sz val="11"/>
        <color theme="10"/>
        <rFont val="Calibri"/>
        <family val="2"/>
        <scheme val="minor"/>
      </rPr>
      <t xml:space="preserve"> - Šablona pro porovnání kapitálu a kapitálových a pákových poměrů institucí při uplatn přechodných ustanovení pro IFRS 9 nebo analogické očekávané 
                                          úvěrové ztráty a bez jejich uplatnění a při uplatnění dočasného zacházení v souladu s článkem 468 nařízení CRR a bez jeho uplatnění </t>
    </r>
  </si>
  <si>
    <r>
      <rPr>
        <b/>
        <sz val="12"/>
        <rFont val="Calibri"/>
        <family val="2"/>
        <charset val="238"/>
        <scheme val="minor"/>
      </rPr>
      <t xml:space="preserve">Obsah: </t>
    </r>
    <r>
      <rPr>
        <sz val="12"/>
        <rFont val="Calibri"/>
        <family val="2"/>
        <scheme val="minor"/>
      </rPr>
      <t>Instituce by měly zpřístupnit hodnotu každého ukazatele zahrnutého do šablony pro vykazování kvantitativních údajů na konci vykazovaného období.</t>
    </r>
  </si>
  <si>
    <r>
      <rPr>
        <b/>
        <sz val="11"/>
        <color theme="1"/>
        <rFont val="Calibri"/>
        <family val="2"/>
        <charset val="238"/>
        <scheme val="minor"/>
      </rPr>
      <t>Formát:</t>
    </r>
    <r>
      <rPr>
        <sz val="11"/>
        <color theme="1"/>
        <rFont val="Calibri"/>
        <family val="2"/>
        <scheme val="minor"/>
      </rPr>
      <t xml:space="preserve"> Formát šablony pro vykazování kvantitativních údajů je pevně daný. Pro instituce, které přechodná ustanovení pro IFRS 9 neuplatní, není formát průvodního komentáře k článku 473a stanoven. Pro instituce, které dočasné zacházení v souladu s článkem 468 nařízení CRR neuplatní, není formát průvodního komentáře k článku 468 stanoven.</t>
    </r>
  </si>
  <si>
    <t xml:space="preserve">Šablona IFRS9(468) - šablona pro porovnání kapitálu a kapitálových a pákových poměrů institucí při uplatnění přechodných ustanovení pro IFRS 9 nebo analogické očekávané úvěrové ztráty a bez jejich uplatnění a při uplatnění dočasného zacházení v souladu s článkem 468 nařízení CRR a bez jeho uplatnění </t>
  </si>
  <si>
    <t>EBA/GL/2018/01
Zpřístupňování informací v souvislosti s IFRS9</t>
  </si>
  <si>
    <t>Příloha ITS
Název šablony/tabulky</t>
  </si>
  <si>
    <t xml:space="preserve">Uveřejňování informací  podle části osmé nařízení Evropského parlamentu a Rady (EU) č. 575/2013 (CRR) </t>
  </si>
  <si>
    <t>Datum uveřejnění informace</t>
  </si>
  <si>
    <t>Informace platné k datu</t>
  </si>
  <si>
    <t xml:space="preserve">   CS
Příloha I</t>
  </si>
  <si>
    <t xml:space="preserve">       CS
Příloha VII</t>
  </si>
  <si>
    <t xml:space="preserve">     CS
Příloha XI</t>
  </si>
  <si>
    <r>
      <t xml:space="preserve">Čl. 435 odst. 1 písm. b) CRR
</t>
    </r>
    <r>
      <rPr>
        <sz val="11"/>
        <color theme="1"/>
        <rFont val="Calibri"/>
        <family val="2"/>
        <charset val="238"/>
        <scheme val="minor"/>
      </rPr>
      <t xml:space="preserve">
Popis struktury a organizace útvaru řízení tržních rizik včetně popisu struktury správy a řízení tržního rizika zavedené k provádění strategií a procesů instituce, které jsou uvedené v řádku a) výše a popisují vztahy a mechanismy komunikace mezi různými stranami, jež jsou do řízení tržního rizika zapojeny </t>
    </r>
    <r>
      <rPr>
        <b/>
        <sz val="11"/>
        <color theme="1"/>
        <rFont val="Calibri"/>
        <family val="2"/>
        <charset val="238"/>
        <scheme val="minor"/>
      </rPr>
      <t xml:space="preserve">
</t>
    </r>
  </si>
  <si>
    <r>
      <t xml:space="preserve">Čl. 435 odst. 1 písm. c) CRR
</t>
    </r>
    <r>
      <rPr>
        <sz val="11"/>
        <color theme="1"/>
        <rFont val="Calibri"/>
        <family val="2"/>
        <charset val="238"/>
        <scheme val="minor"/>
      </rPr>
      <t xml:space="preserve">
Rozsah a povaha systémů hlášení a měření rizik</t>
    </r>
  </si>
  <si>
    <r>
      <t xml:space="preserve">Čl. 435 odst. 1 písm. a) a d) CRR
</t>
    </r>
    <r>
      <rPr>
        <sz val="11"/>
        <color theme="1"/>
        <rFont val="Calibri"/>
        <family val="2"/>
        <charset val="238"/>
        <scheme val="minor"/>
      </rPr>
      <t xml:space="preserve">
Popis strategií a procesů instituce k řízení tržního rizika, včetně: 
– vysvětlení strategických cílů vedení při obchodní činnosti a také zavedené postupy zjišťování, měření, sledování a kontroly tržních rizik instituce, 
– zásady pro zajištění a snižování rizika a strategie a postupy pro sledování trvalé efektivity zajištění</t>
    </r>
  </si>
  <si>
    <r>
      <rPr>
        <sz val="11"/>
        <color theme="1"/>
        <rFont val="Calibri"/>
        <family val="2"/>
        <charset val="238"/>
        <scheme val="minor"/>
      </rPr>
      <t>Sekuritizace (specifické riziko)</t>
    </r>
  </si>
  <si>
    <t xml:space="preserve">Denní výše VaR z předchozího dne (VaRt–1) </t>
  </si>
  <si>
    <t>Poslední dostupná SVaR (SVaRt–1))</t>
  </si>
  <si>
    <t>Multiplikační faktor (ms) vynásobený průměrem výše SVaR za předchozích 60 pracovních dnů (SVaRavg)</t>
  </si>
  <si>
    <r>
      <t>VaR</t>
    </r>
    <r>
      <rPr>
        <sz val="11"/>
        <color theme="1"/>
        <rFont val="Calibri"/>
        <family val="2"/>
        <charset val="238"/>
        <scheme val="minor"/>
      </rPr>
      <t xml:space="preserve"> (vyšší z hodnot a a b)</t>
    </r>
  </si>
  <si>
    <r>
      <t>SVaR</t>
    </r>
    <r>
      <rPr>
        <sz val="11"/>
        <color theme="1"/>
        <rFont val="Calibri"/>
        <family val="2"/>
        <charset val="238"/>
        <scheme val="minor"/>
      </rPr>
      <t xml:space="preserve"> (vyšší z hodnot a a b)</t>
    </r>
  </si>
  <si>
    <r>
      <t>IRC</t>
    </r>
    <r>
      <rPr>
        <sz val="11"/>
        <color theme="1"/>
        <rFont val="Calibri"/>
        <family val="2"/>
        <charset val="238"/>
        <scheme val="minor"/>
      </rPr>
      <t xml:space="preserve"> (vyšší z hodnot a a b)</t>
    </r>
  </si>
  <si>
    <r>
      <rPr>
        <b/>
        <sz val="11"/>
        <color theme="1"/>
        <rFont val="Calibri"/>
        <family val="2"/>
        <charset val="238"/>
        <scheme val="minor"/>
      </rPr>
      <t>Komplexní riziková míra</t>
    </r>
    <r>
      <rPr>
        <sz val="11"/>
        <color theme="1"/>
        <rFont val="Calibri"/>
        <family val="2"/>
        <charset val="238"/>
        <scheme val="minor"/>
      </rPr>
      <t xml:space="preserve"> (nejvyšší z hodnot a, b a c)</t>
    </r>
  </si>
  <si>
    <r>
      <rPr>
        <b/>
        <sz val="14"/>
        <color theme="1"/>
        <rFont val="Calibri"/>
        <family val="2"/>
        <scheme val="minor"/>
      </rPr>
      <t>Šablona EU CQ4: Kvalita nevýkonných expozic podle zeměpisné oblasti</t>
    </r>
    <r>
      <rPr>
        <sz val="14"/>
        <color rgb="FF000000"/>
        <rFont val="Calibri"/>
        <family val="2"/>
        <scheme val="minor"/>
      </rPr>
      <t> </t>
    </r>
  </si>
  <si>
    <t>f </t>
  </si>
  <si>
    <t>Z toho po splatnosti &gt; 1 rok ≤ 2 roky</t>
  </si>
  <si>
    <r>
      <rPr>
        <sz val="11"/>
        <color rgb="FF000000"/>
        <rFont val="Calibri"/>
        <family val="2"/>
        <charset val="238"/>
        <scheme val="minor"/>
      </rPr>
      <t xml:space="preserve">Z toho </t>
    </r>
    <r>
      <rPr>
        <b/>
        <sz val="11"/>
        <color rgb="FF000000"/>
        <rFont val="Calibri"/>
        <family val="2"/>
        <charset val="238"/>
        <scheme val="minor"/>
      </rPr>
      <t xml:space="preserve">zajištěné kolaterálem </t>
    </r>
  </si>
  <si>
    <r>
      <rPr>
        <sz val="11"/>
        <color rgb="FF000000"/>
        <rFont val="Calibri"/>
        <family val="2"/>
        <charset val="238"/>
        <scheme val="minor"/>
      </rPr>
      <t xml:space="preserve">Z toho </t>
    </r>
    <r>
      <rPr>
        <b/>
        <sz val="11"/>
        <color rgb="FF000000"/>
        <rFont val="Calibri"/>
        <family val="2"/>
        <charset val="238"/>
        <scheme val="minor"/>
      </rPr>
      <t>zajištěné finančními zárukami</t>
    </r>
  </si>
  <si>
    <r>
      <rPr>
        <sz val="11"/>
        <color rgb="FF000000"/>
        <rFont val="Calibri"/>
        <family val="2"/>
        <charset val="238"/>
        <scheme val="minor"/>
      </rPr>
      <t xml:space="preserve">Z toho </t>
    </r>
    <r>
      <rPr>
        <b/>
        <sz val="11"/>
        <color rgb="FF000000"/>
        <rFont val="Calibri"/>
        <family val="2"/>
        <charset val="238"/>
        <scheme val="minor"/>
      </rPr>
      <t>zajištěné úvěrovými deriváty</t>
    </r>
  </si>
  <si>
    <t xml:space="preserve"> Osobní zajištění úvěrového 
rizika (UFCP)</t>
  </si>
  <si>
    <r>
      <rPr>
        <b/>
        <sz val="9"/>
        <color theme="1"/>
        <rFont val="Calibri"/>
        <family val="2"/>
        <charset val="238"/>
        <scheme val="minor"/>
      </rPr>
      <t xml:space="preserve">RWEA bez substitučních účinků
</t>
    </r>
    <r>
      <rPr>
        <sz val="9"/>
        <color theme="1"/>
        <rFont val="Calibri"/>
        <family val="2"/>
        <charset val="238"/>
        <scheme val="minor"/>
      </rPr>
      <t xml:space="preserve">(pouze redukční účinky)
</t>
    </r>
  </si>
  <si>
    <r>
      <t xml:space="preserve">RWEA se substitučními účinky
</t>
    </r>
    <r>
      <rPr>
        <sz val="9"/>
        <color theme="1"/>
        <rFont val="Calibri"/>
        <family val="2"/>
        <charset val="238"/>
        <scheme val="minor"/>
      </rPr>
      <t>(redukční i substituční účinky)</t>
    </r>
    <r>
      <rPr>
        <b/>
        <sz val="9"/>
        <color theme="1"/>
        <rFont val="Calibri"/>
        <family val="2"/>
        <charset val="238"/>
        <scheme val="minor"/>
      </rPr>
      <t xml:space="preserve">
</t>
    </r>
  </si>
  <si>
    <r>
      <t xml:space="preserve"> 
Podíl expozic krytých </t>
    </r>
    <r>
      <rPr>
        <b/>
        <sz val="9"/>
        <color theme="1"/>
        <rFont val="Calibri"/>
        <family val="2"/>
        <charset val="238"/>
        <scheme val="minor"/>
      </rPr>
      <t>finančním kolaterálem (%)</t>
    </r>
  </si>
  <si>
    <r>
      <t xml:space="preserve">Podíl expozic krytých </t>
    </r>
    <r>
      <rPr>
        <b/>
        <sz val="9"/>
        <color theme="1"/>
        <rFont val="Calibri"/>
        <family val="2"/>
        <charset val="238"/>
        <scheme val="minor"/>
      </rPr>
      <t>jiným způsobilým kolaterálem (%)</t>
    </r>
  </si>
  <si>
    <r>
      <t xml:space="preserve">Podíl expozic krytých </t>
    </r>
    <r>
      <rPr>
        <b/>
        <sz val="9"/>
        <color theme="1"/>
        <rFont val="Calibri"/>
        <family val="2"/>
        <charset val="238"/>
        <scheme val="minor"/>
      </rPr>
      <t>jiným majetkovým zajištěním úvěrového rizika (%)</t>
    </r>
  </si>
  <si>
    <r>
      <t xml:space="preserve">
Podíl expozic krytých </t>
    </r>
    <r>
      <rPr>
        <b/>
        <sz val="9"/>
        <color theme="1"/>
        <rFont val="Calibri"/>
        <family val="2"/>
        <charset val="238"/>
        <scheme val="minor"/>
      </rPr>
      <t>zárukami (%)</t>
    </r>
  </si>
  <si>
    <r>
      <t xml:space="preserve">Podíl expozic krytých </t>
    </r>
    <r>
      <rPr>
        <b/>
        <sz val="9"/>
        <color theme="1"/>
        <rFont val="Calibri"/>
        <family val="2"/>
        <charset val="238"/>
        <scheme val="minor"/>
      </rPr>
      <t>úvěrovými deriváty (%)</t>
    </r>
  </si>
  <si>
    <r>
      <t xml:space="preserve">Podíl expozic krytých </t>
    </r>
    <r>
      <rPr>
        <b/>
        <sz val="9"/>
        <color theme="1"/>
        <rFont val="Calibri"/>
        <family val="2"/>
        <charset val="238"/>
        <scheme val="minor"/>
      </rPr>
      <t>nemovitým kolaterálem (%)</t>
    </r>
  </si>
  <si>
    <r>
      <t xml:space="preserve">Podíl expozic krytých </t>
    </r>
    <r>
      <rPr>
        <b/>
        <sz val="9"/>
        <color theme="1"/>
        <rFont val="Calibri"/>
        <family val="2"/>
        <charset val="238"/>
        <scheme val="minor"/>
      </rPr>
      <t>pohledávkami (%)</t>
    </r>
  </si>
  <si>
    <r>
      <t xml:space="preserve">Podíl expozic krytých </t>
    </r>
    <r>
      <rPr>
        <b/>
        <sz val="9"/>
        <color theme="1"/>
        <rFont val="Calibri"/>
        <family val="2"/>
        <charset val="238"/>
        <scheme val="minor"/>
      </rPr>
      <t>jiným fyzickým kolaterálem (%)</t>
    </r>
  </si>
  <si>
    <r>
      <t xml:space="preserve">Podíl expozic krytých </t>
    </r>
    <r>
      <rPr>
        <b/>
        <sz val="9"/>
        <color theme="1"/>
        <rFont val="Calibri"/>
        <family val="2"/>
        <charset val="238"/>
        <scheme val="minor"/>
      </rPr>
      <t>hotovostními vklady (%)</t>
    </r>
  </si>
  <si>
    <r>
      <t xml:space="preserve">Podíl expozic krytých </t>
    </r>
    <r>
      <rPr>
        <b/>
        <sz val="9"/>
        <color theme="1"/>
        <rFont val="Calibri"/>
        <family val="2"/>
        <charset val="238"/>
        <scheme val="minor"/>
      </rPr>
      <t>životními pojistkami (%)</t>
    </r>
  </si>
  <si>
    <r>
      <t xml:space="preserve">Podíl expozic krytých </t>
    </r>
    <r>
      <rPr>
        <b/>
        <sz val="9"/>
        <color theme="1"/>
        <rFont val="Calibri"/>
        <family val="2"/>
        <charset val="238"/>
        <scheme val="minor"/>
      </rPr>
      <t>nástroji v držení třetí strany (%)</t>
    </r>
  </si>
  <si>
    <t>Podíl expozic krytých nástroji v držení třetí strany (%)</t>
  </si>
  <si>
    <r>
      <rPr>
        <b/>
        <sz val="11"/>
        <color rgb="FF000000"/>
        <rFont val="Calibri"/>
        <family val="2"/>
        <charset val="238"/>
        <scheme val="minor"/>
      </rPr>
      <t>Čl. 439 písm. a) CRR</t>
    </r>
    <r>
      <rPr>
        <sz val="11"/>
        <color rgb="FF000000"/>
        <rFont val="Calibri"/>
        <family val="2"/>
        <charset val="238"/>
        <scheme val="minor"/>
      </rPr>
      <t xml:space="preserve">
Popis metodiky použité k přiřazení vnitřně stanoveného kapitálu a úvěrových limitů pro úvěrové expozice vůči protistraně včetně metod, které byly použity k přiřazení těchto limitů k expozicím vůči ústředním protistranám</t>
    </r>
  </si>
  <si>
    <r>
      <rPr>
        <b/>
        <sz val="11"/>
        <color theme="1"/>
        <rFont val="Calibri"/>
        <family val="2"/>
        <charset val="238"/>
        <scheme val="minor"/>
      </rPr>
      <t xml:space="preserve">Čl. 439 písm. b) CRR
</t>
    </r>
    <r>
      <rPr>
        <sz val="11"/>
        <color theme="1"/>
        <rFont val="Calibri"/>
        <family val="2"/>
        <charset val="238"/>
        <scheme val="minor"/>
      </rPr>
      <t xml:space="preserve">
Popis zásad týkajících se záruk a jiných prostředků ke snižování úvěrového rizika, jako jsou zásady zajištění kolaterálu a ustavení úvěrových rezerv</t>
    </r>
  </si>
  <si>
    <r>
      <rPr>
        <b/>
        <sz val="11"/>
        <color rgb="FF000000"/>
        <rFont val="Calibri"/>
        <family val="2"/>
        <charset val="238"/>
        <scheme val="minor"/>
      </rPr>
      <t xml:space="preserve">Čl. 439 písm. c) CRR
</t>
    </r>
    <r>
      <rPr>
        <sz val="11"/>
        <color rgb="FF000000"/>
        <rFont val="Calibri"/>
        <family val="2"/>
        <charset val="238"/>
        <scheme val="minor"/>
      </rPr>
      <t>Popis zásad týkajících se rizika pozitivní korelace ve smyslu článku 291 CRR</t>
    </r>
  </si>
  <si>
    <r>
      <rPr>
        <b/>
        <sz val="11"/>
        <color rgb="FF000000"/>
        <rFont val="Calibri"/>
        <family val="2"/>
        <charset val="238"/>
        <scheme val="minor"/>
      </rPr>
      <t xml:space="preserve">Čl. 431 odst. 3 a 4 CRR
</t>
    </r>
    <r>
      <rPr>
        <sz val="11"/>
        <color rgb="FF000000"/>
        <rFont val="Calibri"/>
        <family val="2"/>
        <charset val="238"/>
        <scheme val="minor"/>
      </rPr>
      <t xml:space="preserve">
Ostatní cíle a zásady řízení rizik, které se týkají úvěrového rizika protistrany</t>
    </r>
  </si>
  <si>
    <r>
      <rPr>
        <b/>
        <sz val="11"/>
        <color theme="1"/>
        <rFont val="Calibri"/>
        <family val="2"/>
        <charset val="238"/>
        <scheme val="minor"/>
      </rPr>
      <t xml:space="preserve">Čl. 439 písm. d) CRR
</t>
    </r>
    <r>
      <rPr>
        <sz val="11"/>
        <color theme="1"/>
        <rFont val="Calibri"/>
        <family val="2"/>
        <charset val="238"/>
        <scheme val="minor"/>
      </rPr>
      <t xml:space="preserve">
Výše kolaterálu, který by instituce musela poskytnout v případě snížení svého úvěrového ratingu</t>
    </r>
  </si>
  <si>
    <r>
      <rPr>
        <sz val="10"/>
        <color theme="1"/>
        <rFont val="Calibri"/>
        <family val="2"/>
        <charset val="238"/>
        <scheme val="minor"/>
      </rPr>
      <t>Koeficient alfa použitý pro výpočet regulatorní hodnoty expozic</t>
    </r>
  </si>
  <si>
    <r>
      <rPr>
        <sz val="10"/>
        <color theme="1"/>
        <rFont val="Calibri"/>
        <family val="2"/>
        <charset val="238"/>
        <scheme val="minor"/>
      </rPr>
      <t>EU</t>
    </r>
    <r>
      <rPr>
        <sz val="10"/>
        <color rgb="FFFF0000"/>
        <rFont val="Calibri"/>
        <family val="2"/>
        <charset val="238"/>
        <scheme val="minor"/>
      </rPr>
      <t>-</t>
    </r>
    <r>
      <rPr>
        <sz val="10"/>
        <color rgb="FF000000"/>
        <rFont val="Calibri"/>
        <family val="2"/>
        <charset val="238"/>
        <scheme val="minor"/>
      </rPr>
      <t>1</t>
    </r>
  </si>
  <si>
    <r>
      <rPr>
        <sz val="10"/>
        <color theme="1"/>
        <rFont val="Calibri"/>
        <family val="2"/>
        <charset val="238"/>
        <scheme val="minor"/>
      </rPr>
      <t>EU</t>
    </r>
    <r>
      <rPr>
        <sz val="10"/>
        <color rgb="FFFF0000"/>
        <rFont val="Calibri"/>
        <family val="2"/>
        <charset val="238"/>
        <scheme val="minor"/>
      </rPr>
      <t>-</t>
    </r>
    <r>
      <rPr>
        <sz val="10"/>
        <color rgb="FF000000"/>
        <rFont val="Calibri"/>
        <family val="2"/>
        <charset val="238"/>
        <scheme val="minor"/>
      </rPr>
      <t>2</t>
    </r>
  </si>
  <si>
    <r>
      <rPr>
        <sz val="11"/>
        <color rgb="FF000000"/>
        <rFont val="Calibri"/>
        <family val="2"/>
        <charset val="238"/>
        <scheme val="minor"/>
      </rPr>
      <t>Transakce podléhající alternativnímu přístupu (podle metody původní expozice)</t>
    </r>
  </si>
  <si>
    <r>
      <rPr>
        <sz val="11"/>
        <color theme="1"/>
        <rFont val="Calibri"/>
        <family val="2"/>
        <charset val="238"/>
        <scheme val="minor"/>
      </rPr>
      <t>Celková hodnota expozic</t>
    </r>
    <r>
      <rPr>
        <sz val="11"/>
        <color rgb="FF000000"/>
        <rFont val="Calibri"/>
        <family val="2"/>
        <charset val="238"/>
        <scheme val="minor"/>
      </rPr>
      <t xml:space="preserve"> </t>
    </r>
  </si>
  <si>
    <t xml:space="preserve">Příloha I 
Zpřístupňování přehledů 
</t>
  </si>
  <si>
    <t>Šablona EU LIQ1 – Kvantitativní informace o  ukazateli krytí likvidity (LCR)</t>
  </si>
  <si>
    <t>Prováděcí nařízení Komise (EU) 637/2021 ze dne 15. března 2021, kterým se stanoví prováděcí technické normy, pokud jde o způsob, jakým instituce zveřejňují informace uvedené v části osmé hlavách II a III nařízení Evropského parlamentu a Rady (EU) č. 575/2013, a zrušuje prováděcí nařízení Komise (EU) č. 1423/2013,  nařízení Komise v přenesené pravomoci (EU) 2015/1555, prováděcí nařízení Komise (EU) 2016/200 a nařízení Komise v přenesené pravomoci (EU) 2017/2295 (ITS)</t>
  </si>
  <si>
    <t>Banka se rozhodla neaplikovat přechodná ustanovení specifikovaná ve čl.. 473a Směrnice EU č. 575/2013 pro zmírnění dopadu zavedení IFRS 9 resp. metody očekávaných úvěrových ztrát a proto ve fondech ze zisku, kapitálu a v pákových poměrech je zachycen celý dopad IFRS 9 resp. očekávaných úvěrových ztrát</t>
  </si>
  <si>
    <t>Komentář:</t>
  </si>
  <si>
    <t>-</t>
  </si>
  <si>
    <t>7a</t>
  </si>
  <si>
    <t>7b</t>
  </si>
  <si>
    <t>Banka průběžně monitoruje vývoj rizika nadměrné páky, sleduje objem aktivních rozvahových i podrozvahových položek ve vazbě na připravované obchodní případy. Informace o vývoji pákového poměru je předkládána čtvrtletně Úvěrovému výboru a Představenstvu.</t>
  </si>
  <si>
    <t>z toho stupeň 4</t>
  </si>
  <si>
    <t>z toho stupeň 5</t>
  </si>
  <si>
    <t>Řádky:</t>
  </si>
  <si>
    <t>Sloupce:</t>
  </si>
  <si>
    <r>
      <t xml:space="preserve">* v anglickém textu "gross NPL ratio"; v souladu s </t>
    </r>
    <r>
      <rPr>
        <i/>
        <u/>
        <sz val="8.5"/>
        <color rgb="FF0000FF"/>
        <rFont val="Arial"/>
        <family val="2"/>
        <charset val="238"/>
      </rPr>
      <t>pokyny EBA/GL/2018/06</t>
    </r>
    <r>
      <rPr>
        <i/>
        <sz val="8.5"/>
        <rFont val="Arial"/>
        <family val="2"/>
        <charset val="238"/>
      </rPr>
      <t xml:space="preserve"> se vypočte tak, že hrubá účetní hodnota nevýkonných úvěrů a jiných pohledávek se vydělí hrubou účetní hodnotou celkových úvěrů a jiných pohledávek v souladu s definicí nevýkonné expozice.</t>
    </r>
  </si>
  <si>
    <r>
      <t xml:space="preserve">Hrubá účetní hodnota: </t>
    </r>
    <r>
      <rPr>
        <sz val="8.5"/>
        <color theme="1"/>
        <rFont val="Arial"/>
        <family val="2"/>
        <charset val="238"/>
      </rPr>
      <t>viz definice v šabloně 1 „Úvěrová kvalita expozic s úlevou“.</t>
    </r>
  </si>
  <si>
    <r>
      <rPr>
        <i/>
        <sz val="8.5"/>
        <color theme="1"/>
        <rFont val="Arial"/>
        <family val="2"/>
        <charset val="238"/>
      </rPr>
      <t xml:space="preserve">Nevýkonné expozice: </t>
    </r>
    <r>
      <rPr>
        <sz val="8.5"/>
        <color theme="1"/>
        <rFont val="Arial"/>
        <family val="2"/>
        <charset val="238"/>
      </rPr>
      <t>podle definice v příloze V části druhé odst. 213 prováděcího nařízení Komise (EU) č. 680/2014.</t>
    </r>
  </si>
  <si>
    <r>
      <t xml:space="preserve">Expozice, u nichž došlo k selhání: </t>
    </r>
    <r>
      <rPr>
        <sz val="8.5"/>
        <color theme="1"/>
        <rFont val="Arial"/>
        <family val="2"/>
        <charset val="238"/>
      </rPr>
      <t>viz definice v šabloně 1 „Úvěrová kvalita expozic s úlevou“.</t>
    </r>
  </si>
  <si>
    <r>
      <rPr>
        <i/>
        <sz val="8.5"/>
        <color theme="1"/>
        <rFont val="Arial"/>
        <family val="2"/>
        <charset val="238"/>
      </rPr>
      <t xml:space="preserve">Před splatností nebo po splatnosti ≤ 30 dnů: </t>
    </r>
    <r>
      <rPr>
        <sz val="8.5"/>
        <color theme="1"/>
        <rFont val="Arial"/>
        <family val="2"/>
        <charset val="238"/>
      </rPr>
      <t>podkategorie výkonných expozic, které nejsou po splatnosti, nebo jsou po splatnosti 1 až 30 dnů.</t>
    </r>
  </si>
  <si>
    <r>
      <t xml:space="preserve">Po splatnosti &gt; 30 dnů ≤ 90 dnů: </t>
    </r>
    <r>
      <rPr>
        <sz val="8.5"/>
        <color theme="1"/>
        <rFont val="Arial"/>
        <family val="2"/>
        <charset val="238"/>
      </rPr>
      <t>podkategorie výkonných expozic, které jsou po splatnosti 31 až 90 dnů. Kromě toho jsou do této podkategorie zahrnuty expozice, které jsou více než 90 dnů po splatnosti, ale nejsou podstatné.</t>
    </r>
  </si>
  <si>
    <r>
      <rPr>
        <i/>
        <sz val="8.5"/>
        <color theme="1"/>
        <rFont val="Arial"/>
        <family val="2"/>
        <charset val="238"/>
      </rPr>
      <t xml:space="preserve">Zřejmě nebudou uhrazeny, ale nejsou po splatnosti nebo jsou po splatnosti ≤ 90 dnů: </t>
    </r>
    <r>
      <rPr>
        <sz val="8.5"/>
        <color theme="1"/>
        <rFont val="Arial"/>
        <family val="2"/>
        <charset val="238"/>
      </rPr>
      <t>subkategorie expozic, které nejsou po splatnosti, nebo jsou po splatnosti maximálně 90 dnů, ale jsou nicméně identifikovány jako nevýkonné podle přílohy V části druhé odst. 213 písm. b) prováděcího nařízení Komise (EU) č. 680/2014.</t>
    </r>
  </si>
  <si>
    <r>
      <rPr>
        <i/>
        <sz val="8.5"/>
        <color theme="1"/>
        <rFont val="Arial"/>
        <family val="2"/>
        <charset val="238"/>
      </rPr>
      <t xml:space="preserve">Struktura podle protistrany: </t>
    </r>
    <r>
      <rPr>
        <sz val="8.5"/>
        <color theme="1"/>
        <rFont val="Arial"/>
        <family val="2"/>
        <charset val="238"/>
      </rPr>
      <t>instituce by měly použít strukturu podle protistrany podle definice v příloze V části první odst. 42 prováděcího nařízení Komise (EU) č. 680/2014.</t>
    </r>
  </si>
  <si>
    <t>Zařazení protistrany do určitého odvětví by se mělo řídit výhradně povahou dotyčné přímé protistrany. Klasifikace expozic nabytých společně více než jedním dlužníkem by se měla provádět na základě vlastností toho dlužníka, který byl pro danou instituci při rozhodování o poskytnutí této expozice významnějším nebo rozhodujícím. Kromě jiných klasifikací by se i rozdělení společně nabytých expozic podle odvětví protistrany, země trvalého pobytu a kódů statistické klasifikace ekonomických činností v Evropské unii (NACE) mělo řídit vlastnostmi významnějšího nebo rozhodujícího dlužníka.</t>
  </si>
  <si>
    <r>
      <t xml:space="preserve">MSP: </t>
    </r>
    <r>
      <rPr>
        <sz val="8.5"/>
        <color theme="1"/>
        <rFont val="Arial"/>
        <family val="2"/>
        <charset val="238"/>
      </rPr>
      <t>podle definice v příloze V části první odst. 5 písm. i) prováděcího nařízení Komise (EU) č. 680/2014.</t>
    </r>
  </si>
  <si>
    <r>
      <rPr>
        <b/>
        <sz val="11"/>
        <color theme="1"/>
        <rFont val="Calibri"/>
        <family val="2"/>
        <charset val="238"/>
        <scheme val="minor"/>
      </rPr>
      <t>Popis metod použitých k určení obecných a specifických úprav o úvěrové riziko.</t>
    </r>
    <r>
      <rPr>
        <sz val="11"/>
        <color theme="1"/>
        <rFont val="Calibri"/>
        <family val="2"/>
        <scheme val="minor"/>
      </rPr>
      <t xml:space="preserve">
Hlavní úpravou je použití zajištění a zabezpečovacích prostředků o které snižujeme uvěrové riziko. Na portfoliovém základě dále používáme soustavy limitů (např. na ess, odvětví, teritorium), které snižuji koncentrační riziko banky. </t>
    </r>
  </si>
  <si>
    <r>
      <rPr>
        <b/>
        <sz val="11"/>
        <color theme="1"/>
        <rFont val="Calibri"/>
        <family val="2"/>
        <charset val="238"/>
        <scheme val="minor"/>
      </rPr>
      <t>Vlastní definice restrukturalizovaných expozic instituce použitá pro provedení čl. 178 odst. 3 písm. d) CRR podle vymezení v obecných pokynech orgánu EBA k selhání podle článku 178 CRR, jestliže se liší od definice expozice s úlevou uvedené v příloze V prováděcího nařízení Komise (EU) č. 680/2014.</t>
    </r>
    <r>
      <rPr>
        <sz val="11"/>
        <color theme="1"/>
        <rFont val="Calibri"/>
        <family val="2"/>
        <scheme val="minor"/>
      </rPr>
      <t xml:space="preserve">
Místo terminu restrukturalizace používáme termín Modifikace, přičemž Modifikace finančního aktiva = úprava toků finančního aktiva na základě změny smluvních podmínek. Dále rozlišujeme:
a) Modifikaci bez úlevy
b) Modifikaci s úlevou
c) Významnou modifikaci bez úlevy
d) Významnou modifikaci s úlevou;
Významná modifikace finančního aktiva – jedná se o případy, kdy v důsledku změny smluvních podmínek dojde k odúčtování stávajícího finančního aktiva a následnému zaúčtování nového finančního aktiva. Za významnou modifikaci finančního aktiva se vždy považuje:
ᵒ změna měny úvěru
ᵒ změna dlužníka
ᵒ dopad změny současné hodnoty budoucích C/F po modifikaci a před modifikací vypočtené původní efektivní úrokovou mírou v absolutní hodnotě je vyšší než 5 % (včetně). Měření dopadu může být iniciováno např.:
ᵒ kompletní modifikací (např. rozdělení stávajícího úvěru na více úvěrů s různými podmínkami)
ᵒ změnou úrokové sazby z fixní na variabilní nebo naopak
ᵒ výrazným prodloužením smluvní splatnosti úvěru (3 měsíce a více)
Úleva je definována Nařízením Evropského parlamentu a Rady (EU) 2019/630 ze dne 17. dubna 2019. Je to taková úleva, kterou banka poskytuje dlužníkovi, který se potýká nebo se bude pravděpodobně potýkat s potížemi při plnění svých finančních závazků. Rozumí se jí:
a)  změna podmínek dluhového závazku, která by nebyla přiznána, kdyby se dlužník nepotýkal s potížemi při plnění svých finančních závazků;
b)  celkové nebo částečné refinancování dluhového závazku, které by nebylo poskytnuto, kdyby se dlužník nepotýkal s potížemi při plnění svých finančních závazků. 
Úlevou jsou především tyto situace:
a) nové smluvní podmínky jsou vůči dlužníkovi příznivější než předchozí smluvní podmínky;
b) nové smluvní podmínky jsou příznivější k dlužníkovi než k dlužníkům s podobným rizikovým profilem, kterým je aktuálně nabízen obdobný produkt;
c) expozice podle původních podmínek byla klasifikována jako nevýkonná nebo by byla klasifikována jako nevýkonná
</t>
    </r>
  </si>
  <si>
    <t>(mil. Kč)</t>
  </si>
  <si>
    <r>
      <t>Derivátová aktiva NSFR</t>
    </r>
    <r>
      <rPr>
        <sz val="11"/>
        <color theme="1"/>
        <rFont val="Calibri"/>
        <family val="2"/>
        <scheme val="minor"/>
      </rPr>
      <t> </t>
    </r>
  </si>
  <si>
    <t xml:space="preserve">Řízení rizika likvidity a financování je součástí Strategie řízení rizik, která stanovuje rizikový profil ČEB, zásady pro posuzování významnosti při řízení rizik, zásady řízení rizik a metody pro jejich řízení, dále akceptovanou míru rizika, zásady pro sestavení a úpravy pohotovostního plánu pro případ krize likvidity, zásady pro vymezení povolených produktů, měn, teritorií, trhů a protistran. Koncepce řízení rizika likvidity vychází z obchodního modelu ČEB. Účelem Strategie je dále v návaznosti na Obezřetnostní požadavky na ČEB stanovit postupy, metody a limity pro plnění regulatorních požadavků. ČEB se financuje vydáváním dluhových cenných papírů v rámci EMTN a ECP programů a dlouhodobými bankovními výpůjčkami, doplňkovým zdrojem jsou krátkodobé výpůjčky na mezibankovním trhu a klientská depozita. Zásadní skutečností při řízení rizika likvidity je zdrojová struktura bilance ČEB, kdy zdroje s pevnou dobou splatnosti a kapitál banky představují dohromady více než 97 % všech rozvahových pasiv. </t>
  </si>
  <si>
    <t>Proces řízení rizik je v ČEB nezávislý na obchodních útvarech. Výkonnou jednotkou pro tento proces je Úsek řízení rizik. Za řízení úseku rizik je odpovědný náměstek generálního ředitele, který je zároveň členem představenstva.
Představenstvo schvaluje:
• Strategii řízení rizik, vč. systému hodnocení přiměřenosti likvidity a financování (ILAAP);
• Strategii získávání zdrojů;
• Akceptovanou míru rizika likvidity;
• Ozdravný plán;
• Nápravnou akci v případě nedodržení limitu pro řízení rizika likvidity – schvaluje člen představenstva odpovědný za úsek řízení rizik.   
Působnost představenstva schvalovat a pravidelně přehodnocovat soustavu limitů a velikost limitů pro omezení rizika likvidity, včetně požadavků na strukturu aktiv, pasiv a podrozvahových položek, byla představenstvem delegována na Komisi pro řízení aktiv a pasiv (ALCO). ALCO schvaluje:
• Scénáře pro řízení rizika likvidity, vč. stresových scénářů;
• Soustavu limitů pro řízení rizika likvidity;
• Plán získávání zdrojů;
• Pohotovostní plán;
• Požadavky na strukturu aktiv, pasiv a podrozvahových položek;
• Strukturu likviditní rezervy a způsoby jejího ocenění;
• Povolené měny pro poskytování financování a pro sjednávání obchodů na finančních trzích;
• Indikátory včasného varování</t>
  </si>
  <si>
    <t xml:space="preserve">Odbor Treasury odpovídá za řízení krátkodobé i dlouhodobé likvidity, tj. za zajištění všech činností spojených s řízením struktury aktiv a pasiv, likvidity, asset managementu a činností spojených se získáváním finančních zdrojů. Zároveň odpovídá za o dodržování limitů stanovených pro řízení rizika likvidity.
Oddělení řízení bankovních rizik odpovídá za vytvoření a udržování systému pro řízení rizika likvidity; soustavné sledování a vyhodnocování podstupovaných rizik; kontrolu dodržování stanovených limitů a předkládání  zpráv o stavu a vývoji rizika likvidity na ALCO, představenstvo a dozorčí radu. </t>
  </si>
  <si>
    <t>Pro účely řízení rizika likvidity má ČEB stanoveny postupy, které umožňují propočet likviditní pozice, měření a porovnání přílivu a odlivu peněžních prostředků a sledování čistých peněžních toků po jednotlivých obchodních dnech nebo ve stanovené soustavě časových pásem tak, aby bylo zajištěno udržování likviditní rezervy na adekvátní úrovni odpovídající stanovené době přežití. 
Rizikový apetit představuje akceptovaná míra rizika likvidity (AMRL), která je stanovena jako doba přežití alespoň 2 měsíců podle standardního scénáře likvidity. Pro měření doby přežití má ČEB stanoveny jednotlivé scénáře: standardní (business-as-usual), alternativní (vč. obchodů ve fázi přípravy) a stresové (krize trhu, krize jména a krize kombinovaná).
Pro měření doby přežití jsou stanoveny limity, jejichž dodržování je sledováno u standradního scénáře denně, u stresových scénářů čtvrtletně. 
Dodržování obezřetnostních ukazatelů LCR a NSFR se sleduje denně a měsíčně je reportuje ALCO. Oba ukazatele mají stanoveny signální limity vyšší než regulatorní požadavky.</t>
  </si>
  <si>
    <t>Riziko likvidity je snižováno především udržováním dostatečné likviditní rezervy, která je tvořena zůstatky na účtech u ČNB, menší část likviditní rezervy je tvořena vysoce likvidními cennými papíry Level 1.</t>
  </si>
  <si>
    <t xml:space="preserve">Pro účely řízení likvidity za mimořádných a krizových okolností má ČEB stanoven Pohotovostní plán. Pro případ přetrvávajících problémů s likviditou (po vyčerpání možností dle Pohotovostního plánu) má ČEB schválený Ozdravný plán.
ČEB denně sleduje rizikové indikátory, které by měly včas signalizovat riziko likvidity. Jedná se o tzv. indikátory včasného varování, jejichž úkolem je zachytit negativní trendy a spustit případnou reakci na danou situaci. Indikátory jsou stanovené pro Pohotovostní i Ozdravný plán. </t>
  </si>
  <si>
    <t>Stresové testování se provádí čtvrtletně. Stresové scénáře simulují specifická rizika (např. změnu podmínek na finančních trzích, změnu ratingu exportní banky, dopad reputačního rizika apod.) a kvantifikují pravděpodobné dopady do likviditních pozic při změně realizovatelné splatnosti jednotlivých položek a/nebo změně likvidních předpokladů používaných pro standardní scénář. 
Stresové testování rizika likvidity probíhá měřením doby přežití podle scénářů pro krizi trhu, krizi jména a krizi kombinovanou, a to pro jednotlivé významné měny samostatně a pro banku celkem. Pro měření doby přežití je stanoven limity minimální doby přežití 1 měsíce podle scénáře kombinované krize za banku celkem.  Pro ukazatel LCR se provádí stresové testování podle uvedených scénářů a reverzní stresový test.</t>
  </si>
  <si>
    <t xml:space="preserve">Systém řízení rizik odpovídá rozsahu aktivit ČEB. Banka při řízení rizik udržuje princip limitovaného rizikového profilu, který je založen na systému vnitřních limitů pro jednotlivé druhy rizik, produkty a dlužníky.
Koncepce řízení rizik v ČEB je ve všech oblastech řízení rizik v souladu s regulatorními požadavky stanovenými nařízením (EU) č. 575/2013, o obezřetnostních požadavcích na úvěrové instituce a investiční podniky, vyhláškou ČNB č. 163/2014 Sb., o výkonu činnosti bank, spořitelních a úvěrních družstev a obchodníků s cennými papíry a s mezinárodními účetními standardy.
Proces řízení rizik je v ČEB nezávislý na obchodních útvarech. Výkonnou jednotkou pro tento proces je Úsek řízení rizik. Řízením úvěrového rizika spojeného s jednotlivými transakcemi je pověřen Odbor řízení úvěrového rizika. Řízením úvěrového rizika na portfoliové úrovni, tržních rizik, operačních rizik, rizika likvidity, rizika nadměrné páky a rizika koncentrace je pověřeno Oddělení řízení bankovních rizik. Proces řízení rizik je zastřešen představenstvem, které je pravidelně informováno o podstupovaném riziku. Představenstvo stanovuje a pravidelně vyhodnocuje akceptovanou míru rizika.
Strategie ČEB, a.s. pro období 2021-2022 je formulována v souladu se Strategií řízení rizik a v návaznosti na klíčové státní koncepční dokumenty v oblasti posilování konkurenceschopnosti ČR a podpory exportu, zejména na strategii mezinárodní konkurenceschopnosti ČR, exportní strategii a strategii podpory malých a středních podniků.
 Rizikový profil ČEB definuje Strategie řízení rizik tj. rizika, kterým ČEB je nebo může být vystavena, a dále:
• zásady a metody řízení jednotlivých rizik podstupovaných bankou,
• zásady pro posuzování významnosti při řízení rizik,
• akceptovanou míru rizika,
• soustavu limitů pro omezení podstupovaných rizik,
• zásady pro sestavení a úpravy pohotovostního plánu pro případ krize likvidity,
• zásady pro vymezení povolených produktů, činností nebo systémů, měn, teritorií a protistran, atd.
ČEB soustavně řídí úvěrové riziko, tržní riziko, riziko likvidity, riziko koncentrace, riziko nadměrné páky, operační riziko, riziko strategické a reputační. Banka nepodstupuje akciové ani komoditní riziko.
Ve vazbě na rizikový profil ČEB stanovuje, průběžně posuzuje a udržuje kapitálové zdroje ke krytí podstupovaných rizik, případně uplatňuje jiné postupy. K tomu účelu stanovuje postupy, metody a limity pro řízení rizika spojeného s kapitálem a kapitálovými poměry ve Strategii řízení rizik.
</t>
  </si>
  <si>
    <t>Hlavním faktorem, který v ČEB ovlivňuje výsledky LCR, je splatnost objemově významných zdrojů, tj. emisí vlastních dluhopisů.</t>
  </si>
  <si>
    <t xml:space="preserve">Banka se v souladu se zákonem č. 58/1995 Sb. financuje vydáváním dluhových cenných papírů v rámci EMTN a ECP programů a dlouhodobými bankovními výpůjčkami, doplňkovým zdrojem jsou krátkodobé výpůjčky na mezibankovním trhu a klientská depozita. Zdroje s pevnou dobou splatnosti a kapitál banky představují dohromady více než 97 % všech rozvahových pasiv.
</t>
  </si>
  <si>
    <t>Žádné.</t>
  </si>
  <si>
    <t xml:space="preserve">Azerbajdžán                                                                                         </t>
  </si>
  <si>
    <t xml:space="preserve">Mauritius                                                                                           </t>
  </si>
  <si>
    <t xml:space="preserve">Rusko                                                                                               </t>
  </si>
  <si>
    <t xml:space="preserve">Slovenská republika                                                                                 </t>
  </si>
  <si>
    <t xml:space="preserve">Turecko                                                                                             </t>
  </si>
  <si>
    <t xml:space="preserve">Ukrajina                                                                                            </t>
  </si>
  <si>
    <t>Strategickým cílem řízení operačních rizik v bance je minimalizovat ztráty banky z událostí operačního rizika a zajistit, aby banka nepřekračovala akceptovatelnou toleranci k operačnímu riziku a zároveň, aby splnila Obezřetnostní požadavky na banku. Přitom banka zohledňuje hlavní cíle a zásady, strategii a koncepci své činnosti, bere v úvahu významné operačně-rizikové faktory svých činností a procesů a externí rizikové faktory.
Systémem řízení operačního rizika se rozumí proces, který monitoruje, zmírňuje a odstraňuje příčiny událostí a/nebo minimalizuje dopad efektů operačního rizika. Jeho součástí jsou právní normy, vnitřní předpisy a postupy. Systém řízení operačních rizik se sestává z identifikace operačních rizik, jejich monitorování a měření, reportování operačních rizik, přijímání opatření ke snížení operačních rizik a školení zaměstnanců v oblasti operačních rizik.
Informace o vývoji operačních rizik je předkládána čtvrtletně Komisi pro řízení operačních rizik a Představenstvu.</t>
  </si>
  <si>
    <t>Banka pro výpočet kapitálového požadavku k operačnímu riziku používá přístup základního ukazatele (tzv. přístup BIA). Kapitálový požadavek k operačnímu riziku podle přístupu BIA je roven 15 % z hodnoty relevantního ukazatele. Relevantní ukazatel se stanovuje jako tříletý průměr součtu čistého úrokového a čistého neúrokového výnosu z údajů za poslední 3 účetní období podle údajů účetní závěrky Banky ověřené auditorem.</t>
  </si>
  <si>
    <t>není relevantní</t>
  </si>
  <si>
    <t>*</t>
  </si>
  <si>
    <t>Definice paní Marcely</t>
  </si>
  <si>
    <t>ČEB nevyužil externích poradců.</t>
  </si>
  <si>
    <t>ČEB je jedním celkem bez rozdělení na regiony. ČEB nemá dceřiné společnosti.</t>
  </si>
  <si>
    <t>Funkce interní kontroly nemají bonus navázaný na celobankovní KPI, pouze na svá individuální KPI, která se týkají kontroly.</t>
  </si>
  <si>
    <t>Pro aplikaci ex ante úprav o riziko jsou používána K.O. kritéria, pro ex post jsou využívány nástroje malus metodiky (vyhodnocení kvality úvěrové produkce) a clawback.</t>
  </si>
  <si>
    <t>Dojde-li k překročení K.O. kritérií, nebudou vyplaceny pohyblivé složky mezd/odměn.</t>
  </si>
  <si>
    <t>ČEB, a.s. nepřiznává žádnou část variabilní složky odměny v nepeněžních nástrojích, jelikož to není přiměřené velikosti, organizačnímu uspořádání, povaze, rozsahu a složitosti činností banky.</t>
  </si>
  <si>
    <t>Příloha XXXVII 
Zpřístupňování informací o expozicích vůči úrokovému riziku u pozic nezahrnutých do obchodního portfolia</t>
  </si>
  <si>
    <t>EU IRRBBA</t>
  </si>
  <si>
    <t>Tabulka EU IRRBBA – Kvalitativní informace o úrokových rizicích investičního portfolia</t>
  </si>
  <si>
    <t>EU IRRBB1</t>
  </si>
  <si>
    <t>Šablona EU IRRBB1 – Úroková rizika investičního portfolia</t>
  </si>
  <si>
    <t xml:space="preserve">Tabulka EU IRRBBA – Kvalitativní informace o úrokových rizicích investičního portfolia </t>
  </si>
  <si>
    <t>Pole s volně zadávanými kvalitativními informacemi</t>
  </si>
  <si>
    <t>Popis toho, jak instituce definuje úrokové riziko investičního portfolia pro účely řízení a měření rizika</t>
  </si>
  <si>
    <t>Čl. 448 odst. 1 písm. e)</t>
  </si>
  <si>
    <t>Popis obecných strategií instituce pro řízení a snižování úrokového rizika investičního portfolia</t>
  </si>
  <si>
    <t>Čl. 448 odst. 1 písm. f)</t>
  </si>
  <si>
    <t>Periodicita výpočtu měr úrokového rizika investičního portfolia instituce a popis specifických měr, které instituce používá k měření své citlivosti na úrokové riziko investičního portfolia</t>
  </si>
  <si>
    <t>Čl. 448 odst. 1 písm. e) body i) a v), čl. 448 odst. 2</t>
  </si>
  <si>
    <t>Popis úrokových šoků a zátěžových scénářů, které instituce používá k odhadu změn ekonomické hodnoty a čistého úrokového výnosu (v příslušných případech)</t>
  </si>
  <si>
    <t>Čl. 448 odst. 1 písm. e) bod iii), čl. 448 odst. 2
Article 448(2)</t>
  </si>
  <si>
    <t>(e )</t>
  </si>
  <si>
    <t>Popis klíčových modelovacích a parametrických předpokladů, které se liší od předpokladů použitých při vyplňování šablony EU IRRBB1 (v příslušných případech)</t>
  </si>
  <si>
    <t>Čl. 448 odst. 1 písm. e) bod ii), čl. 448 odst. 2
Article 448(2)</t>
  </si>
  <si>
    <t>Obecný popis toho, jak se instituce zajišťuje proti úrokovým rizikům investičního portfolia a jaké používá s tím související účetní postupy (v příslušných případech)
accounting treatment (if applicable)</t>
  </si>
  <si>
    <t>Čl. 448 odst. 1 písm. e) bod iv), čl. 448 odst. 2
Article 448(2)</t>
  </si>
  <si>
    <t>Popis klíčových modelovacích a parametrických předpokladů použitých při výpočtu měr úrokového rizika investičního portfolia při vyplňování šablony EU IRRBB1 (v příslušných případech)</t>
  </si>
  <si>
    <t>Čl. 448 odst. 1 písm. c), čl. 448 odst. 2</t>
  </si>
  <si>
    <t>Vysvětlení významnosti měr úrokového rizika investičního portfolia a jejich významného kolísání od předchozího zpřístupnění informací</t>
  </si>
  <si>
    <t xml:space="preserve">Čl. 448 odst. 1 písm. d) </t>
  </si>
  <si>
    <t>Jiné relevantní informace týkající se měr úrokového rizika investičního portfolia uvedených v šabloně EU IRRBB1 (nepovinné)</t>
  </si>
  <si>
    <t>(1) (2)</t>
  </si>
  <si>
    <t>Průměrná a nejdelší přeceňovací splatnost přiřazená vkladům splatným na viděnou</t>
  </si>
  <si>
    <t xml:space="preserve">Čl. 448 odst. 1 písm. g) </t>
  </si>
  <si>
    <t xml:space="preserve"> Šablona EU IRRBB1 – Úroková rizika investičního portfolia</t>
  </si>
  <si>
    <t>Dohledové šokové scénáře</t>
  </si>
  <si>
    <t>Změny ekonomické hodnoty vlastního kapitálu</t>
  </si>
  <si>
    <t>Změny čistého úrokového výnosu</t>
  </si>
  <si>
    <t>Běžné období</t>
  </si>
  <si>
    <t>Minulé období</t>
  </si>
  <si>
    <t>Paralelní zvýšení</t>
  </si>
  <si>
    <t>Paralelní snížení</t>
  </si>
  <si>
    <t>Zestrmění</t>
  </si>
  <si>
    <t>Zploštění</t>
  </si>
  <si>
    <t>Zvýšení krátkodobých sazeb</t>
  </si>
  <si>
    <t>Snížení krátkodobých sazeb</t>
  </si>
  <si>
    <t>(31/12/2022)</t>
  </si>
  <si>
    <r>
      <rPr>
        <b/>
        <sz val="11"/>
        <color theme="1"/>
        <rFont val="Calibri"/>
        <family val="2"/>
        <charset val="238"/>
        <scheme val="minor"/>
      </rPr>
      <t>Rozsah expozic po splatnosti (více než 90 dní), které nejsou považovány za znehodnocené, a příslušné odůvodnění.</t>
    </r>
    <r>
      <rPr>
        <sz val="11"/>
        <color theme="1"/>
        <rFont val="Calibri"/>
        <family val="2"/>
        <scheme val="minor"/>
      </rPr>
      <t xml:space="preserve">
Pro rok 2022 nemáme žádné expozice po splatnosti více než 90 dnů, které by nebyly považované za znehodnocené.</t>
    </r>
  </si>
  <si>
    <r>
      <rPr>
        <b/>
        <sz val="11"/>
        <color theme="1"/>
        <rFont val="Calibri"/>
        <family val="2"/>
        <charset val="238"/>
        <scheme val="minor"/>
      </rPr>
      <t xml:space="preserve">Rozsah a definice expozic „po splatnosti“ a expozic „se sníženou hodnotou“ použité pro účely účetnictví a případné rozdíly mezi definicí expozic po splatnosti pro účely účetnictví a pro účely regulace vymezené obecnými pokyny orgánu EBA k uplatnění definice selhání podle článku 178 CRR.
</t>
    </r>
    <r>
      <rPr>
        <sz val="11"/>
        <color theme="1"/>
        <rFont val="Calibri"/>
        <family val="2"/>
        <scheme val="minor"/>
      </rPr>
      <t xml:space="preserve">
Rozsah expozic "po splatnosti"  byl pro rok 2022 v hodnotě 340 385 375 Kč a expozic "se sníženou hodnotou" v hodnotě 340 559 738 Kč.
Tzn. v expozicích, jež ČEB, a.s. klasifikoval jako expozice "se sníženou hodnotou" jsou expozice, jež byly evidované ve skupině "po splatnosti" a Hotovost u centrálních bank a ostatní vklady na požádání, které nejsou po splatnosti, ale mají sníženou hodnotu.
Jako definice expozic „po splatnosti“ a expozic „se sníženou hodnotou“ vychází ČEB, a.s. z: 
ᵒ  Nařízení Evropského parlamentu a rady č. 575/2013 ze dne 26. června 2013 o obezřetnostních požadavcích na úvěrové instituce a investiční podniky
ᵒ  Vyhláška o pravidlech obezřetného podnikání bank, spořitelních a úvěrních družstev a obchodníků s cennými papíry 123/2007 Sb.
</t>
    </r>
    <r>
      <rPr>
        <b/>
        <sz val="11"/>
        <color theme="1"/>
        <rFont val="Calibri"/>
        <family val="2"/>
        <charset val="238"/>
        <scheme val="minor"/>
      </rPr>
      <t>Definice expozic "se sníženou hodnotou":</t>
    </r>
    <r>
      <rPr>
        <sz val="11"/>
        <color theme="1"/>
        <rFont val="Calibri"/>
        <family val="2"/>
        <scheme val="minor"/>
      </rPr>
      <t xml:space="preserve">
</t>
    </r>
    <r>
      <rPr>
        <sz val="11"/>
        <color theme="1"/>
        <rFont val="Calibri"/>
        <family val="2"/>
        <charset val="238"/>
        <scheme val="minor"/>
      </rPr>
      <t>Expozice se sníženou hodnotou jsou v ČEB, a.s. definované jako expozice v selhání.
Do expozic v selhání jsou v ČEB zařazeny všechny úvěrové expozice v kategorii stupně rizikovosti stage III, pohledávky v kategorii stupně POCI SYU=243 nebo expozice představující úvěrový závazek dlužníka vůči ČEB po splatnosti více jak 90 dnů.
Riziková váha (RV)
a) RV 150 % - pokud opravné položky nebo rezervy uznatelné ve smyslu bodu 4.4.2 jsou nižší než 20 % nezajištěné části hodnoty expozice bez zohlednění opravných položek nebo rezerv;
b) RV 100 % - pokud opravné položky nebo rezervy uznatelné ve smyslu bodu 4.4.2 činí 20 % a více nezajištěné části hodnoty expozice bez zohlednění opravných položek nebo rezerv.</t>
    </r>
    <r>
      <rPr>
        <u/>
        <sz val="11"/>
        <color theme="1"/>
        <rFont val="Calibri"/>
        <family val="2"/>
        <charset val="238"/>
        <scheme val="minor"/>
      </rPr>
      <t xml:space="preserve">
</t>
    </r>
    <r>
      <rPr>
        <b/>
        <sz val="11"/>
        <color theme="1"/>
        <rFont val="Calibri"/>
        <family val="2"/>
        <charset val="238"/>
        <scheme val="minor"/>
      </rPr>
      <t xml:space="preserve">
Definice expozic "po splatnosti":
</t>
    </r>
    <r>
      <rPr>
        <sz val="11"/>
        <color theme="1"/>
        <rFont val="Calibri"/>
        <family val="2"/>
        <charset val="238"/>
        <scheme val="minor"/>
      </rPr>
      <t xml:space="preserve">Expozice je klasifikována jako po splatnosti, když příslušná protistrana nezaplatí dohodnutou platbu (splátku i úrok), pak je celá účetní hodnota této expozice zařazena do pásma podle délky nejstaršího zpoždění této platby.
V ČEB,a.s. je expozice po splatnosti ihned, jakmile příslušná protistrana nedodrží sjednaný termín pro zaplacení.
a) Pokud je to více než 30 dní po splatnosti, je klasifikována jako expozice ve stage II.
b) Pokud je to více než 90 dní po splatnosti, je klasifikována jako expozice ve stage III. </t>
    </r>
  </si>
  <si>
    <t xml:space="preserve">Česká republika                                                                                     </t>
  </si>
  <si>
    <t>Israel</t>
  </si>
  <si>
    <t xml:space="preserve">Kazachstán                                                                                          </t>
  </si>
  <si>
    <t>Hodnota ukazatele pákového poměru měla během prvních 3 čtvrletí stabilní hodnotu na konci roku mírně narostla, což vyplynulo z lehce klesající bilanční sumy Banky a stabilní hodnoty kapitálu. Aktivita Banky byla soustředěna zejména na optimalizaci úvěrování  (lehké snížení) a neobchodních položek (také lehké snížení).</t>
  </si>
  <si>
    <t xml:space="preserve">ČEB má vytvořený systém hodnocení přiměřenosti likvidity a financování (ILAAP). ILAAP slouží k naplňování požadavků na uplatňování spolehlivého a specifického rámce řízení rizika likvidity a financování, včetně procesu identifikace, měření a kontroly rizika likvidity a financování. ČEB považuje metody používané v rámci ILAAP pro řízení likvidity a jejích rizik za dostatečné a přiměřené povaze ČEB.
K 31. 12. 2022 byla doba přežití podle standradního scénáře rizika likvidity 22,1 měsíců, tj. do 4. 11. 2024:
</t>
  </si>
  <si>
    <t>K největším výkyvům v naměřených hodnotách LCR dochází obvykle před splatností emisí vlastních dluhopisů. V roce 2022 ČEB splácela zdroje v celkovém objemu 107,5 mil. EUR.</t>
  </si>
  <si>
    <t>Likvidní rezerva je především tvořena zůstatky na účtech u ČNB, menší část likviditní rezervy je tvořena vysoce likvidními cennými papíry Level 1. K 31.12.2022 byla celková hodnota likviditní rezervy 12,4 mld. CZK v měnové struktuře 66,3 % v CZK, 33,5 % v EUR a 0,2 % v USD.</t>
  </si>
  <si>
    <t>Ke konci r. 2022 ČEB neměla žádnou derivátovou expozici.</t>
  </si>
  <si>
    <t>Ukazatel LCR je měřen denně, a to i podle jednotlivých významných měn (CZK, EUR a USD). V roce 2022 ČEB držela likviditní rezervu v USD v minimálním objemu, její potřeba byla pokryta přebytkem likviditní rezervy v EUR.</t>
  </si>
  <si>
    <r>
      <t>Úrokové riziko</t>
    </r>
    <r>
      <rPr>
        <sz val="11"/>
        <color theme="1"/>
        <rFont val="Calibri"/>
        <family val="2"/>
        <scheme val="minor"/>
      </rPr>
      <t xml:space="preserve"> je riziko ztráty vlivem pohybu tržních úrokových sazeb.</t>
    </r>
  </si>
  <si>
    <t>Dle požadavku EBA/GL/2018/02, v rámci měření a sledování úrokového rizika bankovní knihy Banka používá jak metodu patřící do skupiny metod založených na měření ekonomické hodnoty, tak i metodu patřící do skupiny metod založených na výnosovém principu. Aktivity v oblasti řízení úrokového rizika mají za cíl minimalizovat citlivost Banky na změny úrokových sazeb.</t>
  </si>
  <si>
    <t>Úrokové riziko je řízeno analýzou úrokových GAPů, analýzou změny čistých úrokových výnosů (NII) a změny ekonomické hodnoty kapitálu (EVE). Pro ukazatele změna NII a EVE je stanovena soustava limitů omezujících potencionální expozici. Velikosti expozic se sledují s denní periodicitou.</t>
  </si>
  <si>
    <t>Hodnota Změny EVE je vypočtená na základě 6 úrokových šokových scénářů („Parallel up“ o +200 bps, „Parallel down“ o -200 bps, „Short rates up“, „Short rates down“, „Steepener“ a „Flattener“). Změny výnosů z úroků vlivem šokových scénářů (ΔNII) testují dopady náhlé a neočekávané změny úrokových sazeb na budoucí zisky z portfolia Banky vyjma kapitálu (úrokově necitlivá položka) v časovém horizontu 12 měsíců. Šokové scénáře změny úrokových sazeb pro metodu ΔNII jsou testovány dva, a to standardní úrokové šokové scénáře „Parallel up“ a „Parallel down“.</t>
  </si>
  <si>
    <t>Takové předpoklady nejsou.</t>
  </si>
  <si>
    <t>Banka ke konci běžného období neměla žádnou zajišťovací strukturu a nevedla zajišťovací účetnictví. Zajištění proti úrokovému riziku probíhá volbou optimální struktury aktiv a pasiv.</t>
  </si>
  <si>
    <t>Hodnoty vykázané se záporným znaménkem představují ztrátu, zatímco hodnoty vykázané s kladným znaménkem přestavují kladný dopad šokových scénářů. Největší meziroční rozdíl ukazatele změna EVE byl v případě úrokového šoku Parallel down. Bylo to dáno zvýšováním úrokových sazeb během roku 2022, s kterým počítala i Banka, proto výsledek právě opačného úrokového pohybu způsobil velkou změnu ukazatele změna EVE.</t>
  </si>
  <si>
    <t xml:space="preserve"> - </t>
  </si>
  <si>
    <t>O/N</t>
  </si>
  <si>
    <t>~ Různé pohledávky a závazky zachycené pouze v účetní evidenci Banky vstupují do analýzy se splatností O/N;                     
~ Modely pracují se simulovaným Cash Flow, které se stanoví tak, že peněžní toky poskytnutých úvěrů, které jsou klasifikovány jako Stage II a horší, jsou sníženy o koeficient spoluúčasti Banky na pojištění úvěru; k vybraným úvěrům navíc byly schváleny zvláštní předpoklady;                                                                                                                                                         
~ Uvažuje se tzv. standardizované Cash Flow, standardizace spočívá v rozdělení peněžních toků do časových košů;                                                                                                                                                                                                                                     
~ Výnosovou křivkou rozumíme Zero-Coupon výnosovou křivku odvozenou od Money Market a Swapové křivky, nebo od Overnight Index Swapů s RFR underlying;                                                                                                                  
~ Pro přepočet do CZK se používají měnové kurzy ČNB střed.</t>
  </si>
  <si>
    <t>(30/04/2023)</t>
  </si>
  <si>
    <t>Počet funkcí ve vedoucím orgánu společnosti zastávaných členy vedoucího orgánu
3 členové představenstva - každý zastává pouze 1 funkci (funkce předseda představenstva, místopředseda představenstva, člen představenstva)
5 členů dozorčí rady (funkce: předseda dozorčí rady, místopředseda dozorčí rady, člen dozorčí rady) - každý zastává pouze 1 funkci</t>
  </si>
  <si>
    <t>Informace o politice přijímání pracovníků pro výběr členů vedoucího orgánu a jejich skutečných znalostech, dovednostech a zkušenostech
Postup výběru členů orgánů se řídí zákonem č. 353/2019 Sb. o výběru osob do řídících a dozorčích orgánů právnických osob s majetkovou účastí státu. Pro účely posuzování individuální a kolektivní vhodnosti členů orgánů a výborů a osob v klíčových funkcích byl v roce 2022 Představenstvem zřízen Nominační výbor, který v daném roce realizoval 3 zasedání. Nominační výbor v procesu nominace zvažovaného kandidáta na člena Představenstva, Dozorčí rady nebo člena Výboru pro audit postupuje dle Stanov České exportní banky, a.s. a v souladu s ZAK 21_1992, VYH 163_2014_ a ZAK 256_2004.
Nominační výbor má šest členů, kterými jsou a) předseda Dozorčí rady, b) předseda Představenstva, c) dva členové Dozorčí rady, které volí a odvolává Dozorčí rada, d) osoba, kterou volí a odvolává Ministerstvo financí, jakožto vykonavatel majoritních akcionářských práv státu v Bance a e) vedoucí oddělení Compliance. Předsedou Nominačního výboru je předseda Dozorčí rady. U kandidátů je posuzována individuální a skupinová vhodnost členů orgánů. Nominovaný kandidát na pozici člena Představenstva nebo Dozorčí rady, je rovněž posuzován Českou národní bankou.</t>
  </si>
  <si>
    <t>Informace o politice různorodosti s ohledem na výběr členů vedoucího orgánu
Česká exportní banka, a.s. formálně neuplatňuje na představenstvo a dozorčí radu politiku různorodosti, a to vzhledem ke skutečnosti, že obsazení těchto orgánů je plně v rukou Valné hromady. 
Přímým majoritním akcionářem (84%) je stát, jehož akcionářská práva vykonává ministerstvo financí. Personální politika je tak plně v rukou státu reprezentovaného příslušným ministerstvem, které při výběru kandidátů vychází z představy státu o činnosti České exportní banky, a.s., jejímž hlavním předmětem činnosti je v souladu se zákonem č. 58/1995 Sb., podpora českého exportu a českých exportérů. Pokud jde o členy Představenstva i Dozorčí rady, vyjadřuje se ke každému nominovanému kandidátovi Česká národní banka. Při výběrovém řízení nedochází k diskriminaci kandidátů.</t>
  </si>
  <si>
    <t>Informace o tom, zda instituce zřídila zvláštní výbor pro rizika a jaká je četnost zasedání výboru
Banka má zřízeny 3 výbory pro řízení rizika : Úvěrový výbor, Komisi pro řízení aktiv a pasiv (ALCO ) a Komisi pro řízení operačního rizika (ORCO). Počet zasedání výborů v roce 2022 byl následující:                Úvěrový výbor - 45 (+ 4 mimořádná jednání + 10 per rollam)  ALCO - 17   ORCO - 23</t>
  </si>
  <si>
    <t xml:space="preserve">Popis toku informací o riziku pro vedoucí orgán 
 O všech překročeních limitů a/nebo signálních limitů ohrožujících dodržení akceptovanou míru rizik (AMR), resp. limitů stanovených regulátorem, oddělení bankovních rizik informuje bez zbytečného odkladu představenstvo. O překročení AMR a limitů stanovených regulátorem informuje představenstvo dozorčí radu. Hlášení o stavu a vývoji rizika tržního, úvěrového, operačního, rizika likvidity, koncentrace a rizika nadměrné páky a jejich reportování orgánům a komisím ČEB zabezpečuje oddělení bankovních rizik a odbor úvěrového rizika. Informace jsou aktuální a v takové míře a detailu, aby orgány ČEB mohly v rámci vyhodnocování řízení rizik přijmout případná odpovídající rozhodnutí. Úsek řízení rizik  informuje management ČEB  denně o likviditní pozici (včetně dodržování limitů a indikátorech včasného varování), o velikosti tržního rizika, o dodržování limitů pro obchody na finančních trzích (treasury a settlement limity), o dodržování limitů portfolia (riziko koncentrace, velké expozice), a to v elektronické podobě. 
</t>
  </si>
  <si>
    <t>Výbor pro odměňování není zřízen. Hlavními orgány pro dohled nad odměňováním je Představenstvo (3 členné) a především Dozorčí rada (5 členná), která měla celkem 10 zasedání.</t>
  </si>
  <si>
    <t xml:space="preserve">Vybraní pracovníci jsou rozděleni do čtyř kategorií.  Kategorii I reprezentují členové Představenstva a členové Dozorčí rady, kategorie II se sestává z vedoucí oddělení Compliance a vedoucí oddělení Vnitřní audit, kategorii III a IV tvoří ostatní vybraní pracovníci, jejichž pracovní činnosti mají podstatný vliv na rizikový profil instituce. Představenstvu je 50% variabilní složky odměny oddalováno rovnoměrně na čtyři roky, u ostatních jmenovaných se výplata variabilní složky neoddaluje. </t>
  </si>
  <si>
    <t>Celková částka odměny poskytovaná na základě příslušné smlouvy se skládá z pevné a variabilní složky (bonusu).
Mezi základní mzdou a bonusem existuje odpovídající poměr. Vybraným pracovníkům jsou stanovovány finanční i nefinanční ukazatele, které vycházejí z dlouhodobé strategie rozvoje ČEB, a.s. případně dílčích strategií ČEB, a.s. (tzv. KPI – Key Performance Indicator). Výkonnostní odměny jsou stanoveny „vybraným pracovníkům“ a mohou být přiznány na základě hodnocení individuální pracovní výkonnosti, výkonnosti dotčeného útvaru, splnění ukazatelů jednotlivce a splnění cílů a ukazatelů hospodaření ČEB, a.s. Přitom variabilní složka nepřevyšuje 100% základní složky odměny. Hodnocení výkonnosti je založeno na jednoletém základě.</t>
  </si>
  <si>
    <t>Výbor pro odměňování nebyl zřízen. Každoročně probíhá audit oblasti odměňování. Výsledky auditu odměňování jsou předloženy Dozorčí radě k projednání.</t>
  </si>
  <si>
    <t>Výkonnostní ukazatele jsou následující: finanční, nefinanční, obezřetnostní, riziková, obchodní, provozní a K.O. kritéria (kapitálová přiměřenost). Konkrétní výčet viz písmeno e). Odstupné alias Odchodné se chová jako variabilní složky odměny, je vyhodnoceno na základě výkonu. V případě Představenstva je 50% vyplaceno ihned, 50% je oddáleno na 4 roky.</t>
  </si>
  <si>
    <t xml:space="preserve">Poměry mezi stálou a pohyblivou složkou odměny stanovené podle čl. 94 odst. 1 písm. g) </t>
  </si>
  <si>
    <t>Pro všechny zaměstnance platí  poměr mezi stálou a pohyblivou složkou odměny menší než 1:1.  Předseda Představenstva - variabilní složka tvoří 100% základní složky odměny, místopředseda Představenstva variabilní složka tvoří  60% odměny, členové Dozorčí rady - variabilní složka tvoří 25% základní složky odměny.</t>
  </si>
  <si>
    <t xml:space="preserve">Celobankovní výkonnostní kritéria jsou nastavena vždy na kalendářní rok a jsou schvalována Valnou hromadou a následně je jejich plnění vyhodnocováno Dozorčí radou ČEB. Celobankovní výkonnostní kritéria obsahují finanční ukazatele (pro rok 2022: modif. cost/income ratio), obchodní ukazatele (pro rok 2022: objem nových obchodů celkem, objem čerpání úvěrů), portfolio a rizikové ukazatele (pro rok 2022: poměr NPL k celkovému portfoliu banky, výtěžek z pohledávek ve správě work out (bez započtení pojistného plnění od EGAP a výtěžku z Adularya). Vyhodnocení všech výše uvedených výkonnostních kritérií probíhá jednou ročně po skončení hodnoceného roku a vychází z výsledků k 31. 12. daného roku. Následně jsou nastavena KPI členů Představenstva v návaznosti na strategické priority a v průběhu 1Q jsou pak kaskádována KPIs členů Představenstva a celobankovní KPIs na pracovníky s významným vlivem na celkový rizikový profil banky, jejichž KPIs schvaluje Představenstvo. Současně se v 1Q roku nastavují individuální KPIs pro všechny ostatní zaměstnance. </t>
  </si>
  <si>
    <t>Cílové variabilní složky jsou nastaveny dle matice pozic a vnitřních předpisů týkajících se odměňování (SN 19, SN 20, POK 115). Jednotlivci jsou vyhodnocováni v rámci ročního hodnotícího cyklu a skupina risk takers je schvalována Představenstvem.</t>
  </si>
  <si>
    <t>ČEB oddaluje odměny Představenstva na 4 roky (parametrem použitým pro rozhodnutí o délce oddálení byla analýza průměrné vážené doby do defaultu pro úvěry); ČEB nevyplácí v podobě nefinančních nástrojů, kritériem pro přiznání je metodika pro zpětné přehodnocení kvality úvěrové produkce - vyhodnocená Dozorčí radou.</t>
  </si>
  <si>
    <t>Metodika pro zpětné přehodnocení kvality úvěrové produkce, tzv. malus metodika se používá pro ex post úpravy zadržených variabilních odměn; institut clawback je zapracován do smluv o výkonu funkce členů Představenstva a členů Dozorčí rady.</t>
  </si>
  <si>
    <t>Tato kritéria se vztahují zejména na situace, kdy se zaměstnanec účastnil nebo nesl odpovědnost za jednání, které vedlo k významným ztrátám pro instituci nebo nesplnil odpovídající normy způsobilosti a korektnosti.</t>
  </si>
  <si>
    <r>
      <t xml:space="preserve">ČEB v roce 2022 nevyužívala odchylky v odměňování vyplývající z velikostí instituce ani z limitu výše variabilních odměn jednotlivců. Hodnota jejích aktiv na individuálním základě v průběhu čtyřletého období bezprostředně předcházejícího běžnému účetnímu roku nečiní v průměru více než 5 miliard eur, přesto v roce </t>
    </r>
    <r>
      <rPr>
        <u/>
        <sz val="11"/>
        <rFont val="Calibri"/>
        <family val="2"/>
        <charset val="238"/>
      </rPr>
      <t>2022 aplikovala oddalování.</t>
    </r>
  </si>
  <si>
    <t>( c )</t>
  </si>
  <si>
    <t>( d )</t>
  </si>
  <si>
    <t>( b )</t>
  </si>
  <si>
    <t>( a )</t>
  </si>
  <si>
    <t>Pokladní hotovost, hotovost u centrálních bank a ostatní vklady splatné na požádání</t>
  </si>
  <si>
    <t>Hotovost a vklady u centrální banky</t>
  </si>
  <si>
    <t>Deriváty k obchodování</t>
  </si>
  <si>
    <t>Realizovatelná finanční aktiva</t>
  </si>
  <si>
    <t>Finanční investice držené do splatnosti</t>
  </si>
  <si>
    <t>Dluhové cenné papíry v reálné hodnotě vykázané do OCI</t>
  </si>
  <si>
    <t>Finanční aktiva v naběhlé hodnotě</t>
  </si>
  <si>
    <t>Dluhové cenné papíry v naběhlé hodnotě</t>
  </si>
  <si>
    <t>Úvěry a pohledávky v naběhlé hodnotě</t>
  </si>
  <si>
    <t>Zajišťovací deriváty</t>
  </si>
  <si>
    <t>Hmotný majetek</t>
  </si>
  <si>
    <t>Nehmotný majetek</t>
  </si>
  <si>
    <t>Splatná daňová pohledávka</t>
  </si>
  <si>
    <t>Odložená daňová pohledávka</t>
  </si>
  <si>
    <t>Finanční závazky v naběhlé hodnotě</t>
  </si>
  <si>
    <t>Ostatní závazky</t>
  </si>
  <si>
    <t>Rezervy</t>
  </si>
  <si>
    <t>Splatný daňový závazek</t>
  </si>
  <si>
    <t>Odložený daňový závazek</t>
  </si>
  <si>
    <t>Základní kapitál</t>
  </si>
  <si>
    <t>Oceňovací rozdíly</t>
  </si>
  <si>
    <t>Rezervní fondy</t>
  </si>
  <si>
    <t>Ostatní účelové fondy ze zisku</t>
  </si>
  <si>
    <t>Neuhrazená ztráta z předchozích období (implementace IFRS 9)</t>
  </si>
  <si>
    <t>Zisk nebo ztráta za běžné účetní období</t>
  </si>
  <si>
    <t/>
  </si>
  <si>
    <t xml:space="preserve">   Reálné hodnoty</t>
  </si>
  <si>
    <t>Akcie nebo rovnocenné vlastnické podíly</t>
  </si>
  <si>
    <t>Součástí modelu činnosti banky je vnitřní metodikou stanovená strategie řízení rizik. V rámci strategie řízení rizik je pevně stanovena metodika a normy řízení úvěrových rizik, vč. interních schvalovacích pravomocí dílčích schvalovacích orgánů. Obchodní činnost a související přístup k riziku jsou stanovovány v rámci ročního obchodního plánu, který mimo jiné zahrnuje plánování opravných položek a rezerv.</t>
  </si>
  <si>
    <t xml:space="preserve">V rámci řízení úvěrového rizika jsou aplikovány interní limity zajišťující nepřekročení regulatorních a bankou stanovených interních limitů. Limity jsou nastaveny a průběžně vyhodnocovány v kontextu regulatorních a interních ukazatelů. </t>
  </si>
  <si>
    <t xml:space="preserve">Řízením úvěrového rizika se v rámci banky zabývá příslušný odbor, ředitel odboru, úvěrový výbor, příslušný člen představenstva banky, představenstvo banky a dozorčí rada. Jednoznačné postupy jsou stanoveny interní metodikou a normami. </t>
  </si>
  <si>
    <t xml:space="preserve">Stanovení dílčích pravomocí, odpovědností a kontrolních mechanismů je pevně stanoveno interní normou. Součástí kontrolních mechanismů je interní audit dodržování postupů, interní metodiky a norem.             </t>
  </si>
  <si>
    <r>
      <rPr>
        <sz val="10"/>
        <rFont val="Calibri"/>
        <family val="2"/>
        <charset val="238"/>
        <scheme val="minor"/>
      </rPr>
      <t>Přístup k hodnocení přiměřenosti vnitřně stanoveného kapitálu                                                                                                     Systém vnitřně stanoveného kapitálu (dále jen „SVSK“) je systémem vytvořeným ČEB k naplňování zákonné povinnosti přijetí a uplatňování spolehlivých, účinných a úplných strategií a postupů pro
a) stanovení a průběžné posuzování potřeby vnitřně stanoveného kapitálu a
b) plánování a průběžné udržování zdrojů vnitřně stanoveného kapitálu,
a to v takové výši, struktuře a rozložení, aby byla dostatečně pokryta rizika, kterým ČEB je nebo by mohla být vystavena (tzv. vnitřně stanovená a udržovaná kapitálová přiměřenost).
Prostřednictvím SVSK kryje ČEB kvantifikovatelná rizika (úvěrové, koncentrace, tržní, likvidity, refinanční a operační).
SVSK je součástí řídicího a kontrolního systému ČEB.
SVSK schvaluje představenstvo. Zavedený SVSK představenstvo minimálně jednou ročně vyhodnocuje, prověřuje a udržuje s ohledem na svou velikost, způsob řízení, počet zaměstnanců, povahu, rozsah a složitost činností, které vykonává nebo hodlá vykonávat, a s nimi spjatými riziky
Pro stanovení SVSK ČEB vychází z postupů pro regulatorní kapitál a k takto stanovenému kapitálu přidává další rizika/expozice, která regulatorní kapitál neobsahuje (" add-on")                                                                                           Součástí kapitálového požadavku k úvěrovému riziku je požadavek k settlement riziku a nevyčerpaným (volným) limitům pro obchodování na finančních trzích. SVSK dále obsahuje kapitálový požadavek k riziku koncentrace (změna hodnoty rizikových expozic vlivem zhoršení vybraných parametrů ), tržnímu riziku (interní model změny ekonomické hodnoty kapitálu při změně výnosové křivky ), riziku likvidity (riziko zvýšených nákladů na emise dluhopisů) a operační riziko (zohlednění ztrát v miunulém období).                                                                                                                                V souladu se strategií ČEB bude 2023 rokem úvěrového nárůstu., aktivita obchodních útvarů je soustředěna na pokračování péče o stávajících obchodních případy a na naplňování stanovené obchodní strategie.
Odhad kapitálových požadavků pro rok 2023 v rámci SVSK je ovlivněn zejména plánovaným nárůstem úvěrů o 27%  (oproti stavu ke konci roku 2022).
I přes zmíněné skutečnosti se vnitřně stanovený kapitál jeví pro pokrytí rizik, kterým ČEB je nebo by mohla být vystavena v roce 2023, jako dostatečný. Odhadované využití kapitálu Tier 1 pro SVSK požadavky je ke konci roku 2023 ve výši 31 %.</t>
    </r>
    <r>
      <rPr>
        <sz val="11"/>
        <rFont val="Calibri"/>
        <family val="2"/>
        <scheme val="minor"/>
      </rPr>
      <t xml:space="preserve">
</t>
    </r>
  </si>
  <si>
    <t xml:space="preserve">Zpřístupnění stručného prohlášení o riziku schváleného vedoucím orgánem                                                                                                                                                                                                              Systém řízení rizik odpovídá rozsahu aktivit ČEB.
 Banka při řízení rizik tradičně udržuje princip limitovaného rizikového profilu, který je založen na systému vnitřních limitů pro jednotlivé druhy rizik, produkty a dlužníky.
 Koncepce řízení rizik v ČEB je ve všech oblastech řízení rizik v souladu s regulatorními požadavky stanovenými nařízením (EU) č. 575/2013, o obezřetnostních požadavcích na úvěrové instituce a investiční podniky, vyhláškou ČNB č. 163/2014 Sb., o výkonu činnosti bank, spořitelních a úvěrních družstev a obchodníků s cennými papíry a s mezinárodními účetními standardy.
 Proces řízení rizik je v ČEB nezávislý na obchodních útvarech. Výkonnou jednotkou pro tento proces je Úsek řízení rizik. Řízením úvěrového rizika spojeného s jednotlivými transakcemi je pověřen Odbor řízení úvěrového rizika. Řízením úvěrového rizika na portfoliové úrovni, tržních rizik, operačních rizik, rizika likvidity, rizika nadměrné páky a rizika koncentrace je pověřeno Oddělení řízení bankovních rizik. Proces řízení rizik je zastřešen představenstvem, které je pravidelně informováno o podstupovaném riziku. Představenstvo stanovuje a pravidelně vyhodnocuje akceptovanou míru rizika.
 Strategie ČEB, a.s. pro období 2021-2022 (platná do května 2023) je formulována v souladu se Strategií řízení rizik a v návaznosti na klíčové státní koncepční dokumenty v oblasti posilování konkurenceschopnosti ČR a podpory exportu, zejména na strategii mezinárodní konkurenceschopnosti ČR, exportní strategii a strategii podpory malých a středních podniků.
 Rizikový profil ČEB definuje Strategie řízení rizik tj. rizika, kterým ČEB je nebo může být vystavena, a dále:
• zásady a metody řízení jednotlivých rizik podstupovaných bankou,
• zásady pro posuzování významnosti při řízení rizik,
• akceptovanou míru rizika,
• soustavu limitů pro omezení podstupovaných rizik,
• zásady pro sestavení a úpravy pohotovostního plánu pro případ krize likvidity,
• zásady pro vymezení povolených produktů, činností nebo systémů, měn, teritorií a protistran, atd.
 ČEB soustavně řídí úvěrové riziko, tržní riziko, riziko likvidity, riziko koncentrace, riziko nadměrné páky, operační riziko, riziko strategické a reputační. Banka nepodstupuje akciové ani komoditní riziko.
 Ve vazbě na rizikový profil ČEB stanovuje, průběžně posuzuje a udržuje kapitálové zdroje ke krytí podstupovaných rizik, případně uplatňuje jiné postupy. K tomu účelu stanovuje postupy, metody a limity pro řízení rizika spojeného s kapitálem a kapitálovými poměry ve Strategii řízení rizik.
</t>
  </si>
  <si>
    <t>Úsek řízení rizik</t>
  </si>
  <si>
    <t>Informace o struktuře správy a řízení pro jednotlivé druhy rizik                                                                                                     Výkonná jednotka pro řízení rizik v bance zahrnuje Oddělení řízení bankovních rizik, Odbor řízení úvěrového rizika a úvěrové analýzy a Odbor restrukturalizace a vymáhání pohledávek (kromě útvarů, které se řízením rizik nazabývaji)</t>
  </si>
  <si>
    <t>Oddělení řízení bankovních rizik</t>
  </si>
  <si>
    <t>Řídí úvěrové riziko na portfoliové úrovni, tržní rizika, rizika likvidity, koncentrace a operační rizika</t>
  </si>
  <si>
    <t>Odbor řízení úvěrového rizika a úvěrové analýzy</t>
  </si>
  <si>
    <t>Řídí úvěrové riziko spojené s rizikem jednotlivých protistran a provádí analýzy jednotlivých obchodních případů</t>
  </si>
  <si>
    <t>Odbor restrukturalizace a vymáhání pohledávek</t>
  </si>
  <si>
    <t>Řeší nevýkonné pohledávky</t>
  </si>
  <si>
    <t>Komise pro řízení aktiv a pasiv (ALCO)</t>
  </si>
  <si>
    <t>Delegována pravomoc představenstva pro rozhodování a posuzování otázek spojených s problematikou tržních rizik a rizika likvidity</t>
  </si>
  <si>
    <t xml:space="preserve">Komise pro řízení operačních rizik (ORCO) </t>
  </si>
  <si>
    <t>Delegována pravomoc představenstva pro rozhodování a posuzování otázek spojených s problematikou operačních rizik, včetně oblastí vztahujících se k řízení informační bezpečnosti banky</t>
  </si>
  <si>
    <t>Úvěrový výbor</t>
  </si>
  <si>
    <t>Delegována pravomoc představenstva pro rozhodování a posuzování otázek spojených s problematikou úvěrového rizika, rizika koncentrace a rizika nadměrné páky</t>
  </si>
  <si>
    <t>Zpřístupňování informací o hlavních rysech systémů hlášení a měření rizik  viz bod (d)</t>
  </si>
  <si>
    <t>úvěrové riziko</t>
  </si>
  <si>
    <t>tržní riziko</t>
  </si>
  <si>
    <t>Strategii řízení rizik schvaluje představenstvo, základem strategie je akceptovaná míra tržního rizika jako maximální přijatelná ztráta plynoucí z rizikových operací a expozic. Řízení tržního rizika v Bance je proces zahrnující identifikaci, měření a průběžnou kontrolu využití limitů, analyzování a pravidelné vykazování jednotlivých rizik komisi ALCO a vedení Banky s cílem řídit negativní finanční dopady, ke kterým v důsledku těchto nepříznivých změn tržních cen může dojít.</t>
  </si>
  <si>
    <t>riziko likvidity</t>
  </si>
  <si>
    <t>Strategii řízení rizik schvaluje představenstvo, základem strategie je akceptovaná míra rizika likvidity jako minimální doba přežití alespoň 2 měsíců podle standardního scénáře likvidity za všechny měny celkem.
Pro oblast řízení rizika likvidity Banka udržuje ustálený systém řízení, který na denní bázi monitoruje stav a výhled likvidity a porovnává je s velikostí likviditní rezervy.</t>
  </si>
  <si>
    <t>riziko koncentrace</t>
  </si>
  <si>
    <t>Strategii řízení rizik schvaluje představenstvo, základem strategie je akceptovaná míra rizika koncentrace jako maximální přijatelná ztráta plynoucí z rizikových operací. Pro oblast řízení rizika koncentrace Banka udržuje ustálený systém řízení, který monitoruje sledované expozice a porovnává je s limity odvozenými od akceptované míry rizika koncentrace.</t>
  </si>
  <si>
    <r>
      <t>riziko nadměrné páky</t>
    </r>
    <r>
      <rPr>
        <sz val="10"/>
        <color theme="1"/>
        <rFont val="Calibri"/>
        <family val="2"/>
        <scheme val="minor"/>
      </rPr>
      <t xml:space="preserve"> </t>
    </r>
  </si>
  <si>
    <t>Strategii řízení rizik schvaluje představenstvo, základem strategie je akceptovaná míra rizika nadměrné páky jako minimální podíl kapitálu a celkové míry expozic. Pro oblast rizika nadměrné páky Banka udržuje ustálený systém řízení, který monitoruje riziko, výsledky měření porovnává s limity odvozenými od akceptované míry rizika nadměrné páky a reportuje vedení Banky, příp. přijímá opatření ke snížení rizika nadměrné páky.</t>
  </si>
  <si>
    <t>operační riziko</t>
  </si>
  <si>
    <t>Strategii řízení rizik schvaluje představenstvo; akceptovaná míra operačního rizika je schvalována formou akceptace úrovně operačních rizik pro jednotlivé produkty, činnosti a systémy Banky. Systém řízení operačních rizik se sestává z identifikace/analýzy operačních rizik, jejich monitorování a měření, reportování operačních rizik a přijímání opatření ke snížení operačních rizik (vytvoření nápravných plánů).</t>
  </si>
  <si>
    <t>Informace o strategiích a postupech řízení, zajišťování a snižování rizik, jakož i sledování efektivity zajištění a snižování rizika                                                                                                                                                                                         Strategií ČEB v oblasti snižování rizika je  využívat pojištění vývozních rizik, majetkové a osobní zajištění (pro oblast úvěrového rizika). Pro ostatní druhy rizik banka vhodnou strukturou aktiv a pasiv udržuje minimální rizikovou pozici; v omezené míře jsou využívány úrokové a FX deriváty</t>
  </si>
  <si>
    <t>Prohlášení schválené vedoucím orgánem o přiměřenosti opatření k řízení rizik                                                                                                                                                                                                                             K naplňování zákonné povinnosti v oblasti plánování a průběžného udržování vnitřně stanoveného kapitálu ve výši, struktuře a rozložení ČEB udržuje tzv. systém vnitřně stanoveného kapitálu (SVSK). Metody pro vyhodnocování a měření jednotlivých rizik zařazených do SVSK, které banka v návaznosti na svůj rizikový profil používá, schvaluje představenstvo. Kvantifikovatelná rizika jsou vyhodnocena v podobě vnitřně stanovené kapitálové potřeby. Další rizika v rámci SVSK jsou pokryta kvalitativními opatřeními v oblasti řízení rizik, organizace procesů a kontrolních mechanismů (etický kodex, komunikační politika atp.). Vnitřně stanovený kapitál byl v roce 2022 dostatečný pro pokrytí rizik podstupovaných ČEB.</t>
  </si>
  <si>
    <t>Zpřístupňování informací o rozsahu a povaze systémů hlášení a/nebo měření rizik                                                                                                                                                                                                           Vedení Banky je denně informováno o aktuálním úvěrovém riziku, zejména o dodržování regulatorních a interních signálních limitů pro velké expozice, limitů stanovených pro řízení úvěrového rizika portfolia a limitů pro omezení rizika nadměrné páky a rizika koncentrace.
Oddělení řízení bankovních rizik předkládá k projednání Úvěrovému výboru měsíčně výsledky analýzy úvěrového portfolia a rizika koncentrace a čtvrtletně výsledky stresového testování úvěrového portfolia a rizika koncentrace (vše včetně rizika nadměrné páky).
Členové Úvěrového výboru jsou neprodleně informováni o všech překročeních limitů nebo signálních limitů stanovených pro řízení úvěrového rizika, rizika koncentrace a rizika nadměrné páky. O překročení limitů ohrožujících dodržení akceptované míry rizik, resp. limitů stanovených regulátorem, je informováno také představenstvo.</t>
  </si>
  <si>
    <t>Strategii řízení rizik schvaluje představenstvo, základem strategie je akceptovaná míra úvěrového rizika jako maximální přijatelná ztráta plynoucí z rizikových operací. Pro oblast úvěrového rizika Banka udržuje ustálený systém řízení, v rámci kterého identifikuje a měří úvěrové riziko, porovnává s limity stanovenými regulátorem nebo odvozené od akceptované míry úvěrového rizika, monitoruje sledované expozice, reportuje informace o úvěrovém riziku a přijímá opatření ke snížení úvěrového rizika.</t>
  </si>
  <si>
    <t>ČEB nemá obchodní knihu. V bankovní knize minimalizuje dopad tržních rizik uzavíráním svých otevřených rizikových expozic prostřednictvím vhodné politiky řízení aktiv a pasiv a/nebo použitím rozvahových a/nebo podrozvahových zajišťovacích instrumentů tak, aby nebyla překročena představenstvem určená akceptovatelná míta tržních rizik. K měření tržních rizik se na denní bázi provád analýza  měnové senzitivity, změny úrokových výnosů (NII – Net Interest Income) a změny ekonomické hodnoty kapitálu (EVE – Economic Value of Equity) vlivem vhodně zvolených scénářů posunu výnosové křivky.</t>
  </si>
  <si>
    <t>Měření tržního rizika provádí oddělení Řízení bankovních rizik.  Informace pak dále předává dalším útvarům banky. Odbor Treasury  navrhuje a udržuje vhodnou strukturu aktiv a pasiv tak, aby bylo minimalizováno tržní riziko a zároveň byly dodrženy všechny stanovené limity tržního rizika, případně další požadavky schválené komisí  ALCO</t>
  </si>
  <si>
    <t xml:space="preserve">Oddělení Řízení bankovních rizik provádí pravidelné reportování měnové senzitivity, Změny NII a Změny EVE v rámci každodenního ranního hlášení. K tomu navíc uvádí informaci o úrokových gapech a přehled o měnové pozici.
 Vývoj Změny NII a Změny EVE je předkládán  v rámci měsíční zprávy komisi ALCO a čtvrtletně představenstvu a dozorčí radě.
</t>
  </si>
  <si>
    <r>
      <t xml:space="preserve">Komentář objasňující dopad obchodního modelu na zatížení aktiv a význam zatížení pro obchodní model instituce, který uživatelům poskytuje kontext ke zveřejněným údajům požadovaným v šablonách EU AE1 a EU AE2                                                                                                      </t>
    </r>
    <r>
      <rPr>
        <i/>
        <sz val="11"/>
        <rFont val="Calibri"/>
        <family val="2"/>
        <charset val="238"/>
        <scheme val="minor"/>
      </rPr>
      <t xml:space="preserve"> Banka nemá zatížená aktiva</t>
    </r>
  </si>
  <si>
    <t>AZ</t>
  </si>
  <si>
    <t>CZ</t>
  </si>
  <si>
    <t>DE</t>
  </si>
  <si>
    <t>FR</t>
  </si>
  <si>
    <t>GB</t>
  </si>
  <si>
    <t>CH</t>
  </si>
  <si>
    <t>ID</t>
  </si>
  <si>
    <t>IL</t>
  </si>
  <si>
    <t>KZ</t>
  </si>
  <si>
    <t>MU</t>
  </si>
  <si>
    <t>RU</t>
  </si>
  <si>
    <t>SK</t>
  </si>
  <si>
    <t>SN</t>
  </si>
  <si>
    <t>TR</t>
  </si>
  <si>
    <t>UA</t>
  </si>
  <si>
    <t>US</t>
  </si>
  <si>
    <t>Popis klíčových rysů zásad a procesů rozvahového a podrozvahového započtení s uvedením rozsahu, v jakém instituce rozvahové započtení používají:                                                                                                                                                                                                                                                             Banka používá započtení pouze u derivátových transakcí u vybraných protistran a jeho vliv je vypočten v souladu se standardizovanou metodou</t>
  </si>
  <si>
    <t>Klíčové rysy zásad a procesů oceňování a řízení způsobilého kolaterálu:                                                                        Banka používá komplexní metodu finančního kolaterálu pro stanovení tržní hodnoty kolaterálu.</t>
  </si>
  <si>
    <t>Popis hlavních druhů kolaterálu přijímaných institucí za účelem snižování úvěrového rizika:                                                 Banka používá pouze 2 druhy kolaterálu - složená hotovost a hotovostní nástroje  nebo dluhové cenné  papíry vydané centrálními vládami nebo centrálními bankami s 0 % rizikovou váhou</t>
  </si>
  <si>
    <t>Informace o koncentracích tržního nebo úvěrového rizika v rámci snižování úvěrového rizika:                                                                            Banka omezuje riziko spojené s nedostatečnou diverzifikací úvěrového portfolia systémem omezení maximální expozice vůči jednotlivým odvětvím a zemím (a jejich kombinací)</t>
  </si>
  <si>
    <t>V případě záruk a úvěrových derivátů použitých jako zajištění úvěrového rizika a s výjimkou těch, které jsou použity jako součást struktur syntetické sekuritizace, hlavní druhy ručitelů a protistran u úvěrových derivátů a jejich úvěruschopnost, které jsou použity ke snížení kapitálových požadavků:                                                                                                                                       Banka nemá takové deriváty</t>
  </si>
  <si>
    <t>Názvy externích ratingových agentur (ECAI) a exportních úvěrových agentur (ECA), které instituce určila, a důvody jakýchkoli změn během období, za něž jsou informace zpřístupňovány:                                                                                                                                                                                                       Externí ratingové agentury Moody´s, S&amp;P a exportní úvěrová agentura EKF</t>
  </si>
  <si>
    <t>Kategorie expozic, pro které jsou jednotlivé externí ratingové agentury nebo exportní úvěrové agentury používány:                                                                                                                                                        Banka používá externí úvěrové agentury pro expozice vůčí institucím a podnikům; exportní úvěrovou agenturu pro expozice vůčí vládám a centrálním bankám</t>
  </si>
  <si>
    <t>Popis postupu používaného k převodu ratingů emitenta a emise na položky srovnatelných aktiv, které nejsou součástí obchodního portfolia:                        viz níže</t>
  </si>
  <si>
    <t>Přiřazení externího ratingu jednotlivých určených externích ratingových agentur nebo exportních úvěrových agentur (uvedených v řádku (a)) rizikovým vahám, které odpovídají stupňům úvěrové kvality stanoveným v části třetí hlavě II kapitole 2 CRR (kromě případů, kdy instituce splňuje standardní způsob přiřazování zveřejněný orgánem EBA):                                                                                                                                                                     Banka splňuje standardní způsob přířazování dle EBA</t>
  </si>
  <si>
    <t>Banka omezuje úvěrové riziko protistrany stanovením limitů pro jednotlivé protistrany. Vnitřně stanovený kapitálový požadavek pak vychází ze všech limitů protistran bez ohledu na to, zda jsou čerpány či nikoliv</t>
  </si>
  <si>
    <t>Ke snížení úvěrového rizika protistrany banka používá pouze hotovostní kolaterál nebo dluhové cenné papiry s rizikovou váhou 0 %</t>
  </si>
  <si>
    <t>Banka omezuje riziko korelaci stanovením limitů koncetrace a omezením druhu akceptovaných kolaterálů</t>
  </si>
  <si>
    <t>Řízení úvěrového rizika protistrany je zahrnuto do celkové koncepce řízení rizik, a to včetně stanovení vnitřního kapitálového požadavku. Nicméně vzhledem k malému objemu derivátových transakcí je toto riziko poměrně malé, a proto banka používá pro stanovení hodnoty expozice derivátových transakcí metodu původní expozice</t>
  </si>
  <si>
    <t>Banka nemá uzavřeny s pritistranami žádné smlouvy, které by vyžadovaly doplnění kolaterálu v případě snížení ratingu banky.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</si>
</sst>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3" formatCode="_-* #,##0.00_-;\-* #,##0.00_-;_-* &quot;-&quot;??_-;_-@_-"/>
    <numFmt numFmtId="164" formatCode="0.000"/>
    <numFmt numFmtId="165" formatCode="_-* #,##0_-;\-* #,##0_-;_-* &quot;-&quot;??_-;_-@_-"/>
    <numFmt numFmtId="166" formatCode="#,##0.000,"/>
    <numFmt numFmtId="167" formatCode="_-* #,##0.0_-;\-* #,##0.0_-;_-* &quot;-&quot;??_-;_-@_-"/>
    <numFmt numFmtId="168" formatCode="#,##0_ ;\-#,##0\ "/>
    <numFmt numFmtId="169" formatCode="0.000%"/>
  </numFmts>
  <fonts count="221" x14ac:knownFonts="1">
    <font>
      <sz val="11"/>
      <color theme="1"/>
      <name val="Calibri"/>
      <family val="2"/>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b/>
      <sz val="20"/>
      <name val="Arial"/>
      <family val="2"/>
    </font>
    <font>
      <sz val="10"/>
      <name val="Arial"/>
      <family val="2"/>
    </font>
    <font>
      <sz val="11"/>
      <name val="Arial"/>
      <family val="2"/>
    </font>
    <font>
      <b/>
      <sz val="12"/>
      <name val="Arial"/>
      <family val="2"/>
    </font>
    <font>
      <sz val="9"/>
      <color theme="1"/>
      <name val="Calibri"/>
      <family val="2"/>
      <scheme val="minor"/>
    </font>
    <font>
      <b/>
      <sz val="11"/>
      <color theme="1"/>
      <name val="Calibri"/>
      <family val="2"/>
      <scheme val="minor"/>
    </font>
    <font>
      <b/>
      <sz val="11"/>
      <color theme="1"/>
      <name val="Times New Roman"/>
      <family val="1"/>
    </font>
    <font>
      <b/>
      <sz val="11"/>
      <name val="Arial"/>
      <family val="2"/>
    </font>
    <font>
      <sz val="11"/>
      <name val="Calibri"/>
      <family val="2"/>
      <scheme val="minor"/>
    </font>
    <font>
      <sz val="11"/>
      <color rgb="FF000000"/>
      <name val="Calibri"/>
      <family val="2"/>
      <scheme val="minor"/>
    </font>
    <font>
      <i/>
      <sz val="11"/>
      <color rgb="FFAA322F"/>
      <name val="Calibri"/>
      <family val="2"/>
      <scheme val="minor"/>
    </font>
    <font>
      <b/>
      <sz val="11"/>
      <color rgb="FFAA322F"/>
      <name val="Calibri"/>
      <family val="2"/>
      <scheme val="minor"/>
    </font>
    <font>
      <b/>
      <sz val="11"/>
      <color rgb="FF000000"/>
      <name val="Calibri"/>
      <family val="2"/>
      <scheme val="minor"/>
    </font>
    <font>
      <sz val="11"/>
      <color rgb="FFFF0000"/>
      <name val="Calibri"/>
      <family val="2"/>
      <scheme val="minor"/>
    </font>
    <font>
      <sz val="9"/>
      <name val="Calibri Light"/>
      <family val="2"/>
      <scheme val="major"/>
    </font>
    <font>
      <u/>
      <sz val="11"/>
      <color theme="10"/>
      <name val="Calibri"/>
      <family val="2"/>
      <scheme val="minor"/>
    </font>
    <font>
      <sz val="12"/>
      <name val="Calibri"/>
      <family val="2"/>
      <scheme val="minor"/>
    </font>
    <font>
      <sz val="9"/>
      <name val="Calibri"/>
      <family val="2"/>
      <scheme val="minor"/>
    </font>
    <font>
      <b/>
      <sz val="11"/>
      <name val="Calibri"/>
      <family val="2"/>
      <scheme val="minor"/>
    </font>
    <font>
      <b/>
      <sz val="10"/>
      <name val="Arial"/>
      <family val="2"/>
    </font>
    <font>
      <b/>
      <sz val="14"/>
      <color theme="1"/>
      <name val="Calibri"/>
      <family val="2"/>
      <scheme val="minor"/>
    </font>
    <font>
      <b/>
      <sz val="14"/>
      <name val="Calibri"/>
      <family val="2"/>
      <scheme val="minor"/>
    </font>
    <font>
      <sz val="10"/>
      <color theme="1"/>
      <name val="Arial"/>
      <family val="2"/>
    </font>
    <font>
      <b/>
      <sz val="7.5"/>
      <color theme="1"/>
      <name val="Segoe UI"/>
      <family val="2"/>
    </font>
    <font>
      <i/>
      <sz val="7.5"/>
      <color theme="1"/>
      <name val="Segoe UI"/>
      <family val="2"/>
    </font>
    <font>
      <sz val="7.5"/>
      <color theme="1"/>
      <name val="Segoe UI"/>
      <family val="2"/>
    </font>
    <font>
      <sz val="7.5"/>
      <color theme="1"/>
      <name val="Symbol"/>
      <family val="1"/>
      <charset val="2"/>
    </font>
    <font>
      <sz val="14"/>
      <color theme="1"/>
      <name val="Arial"/>
      <family val="2"/>
    </font>
    <font>
      <sz val="14"/>
      <color theme="1"/>
      <name val="Calibri"/>
      <family val="2"/>
      <scheme val="minor"/>
    </font>
    <font>
      <i/>
      <sz val="11"/>
      <color theme="1"/>
      <name val="Calibri"/>
      <family val="2"/>
      <scheme val="minor"/>
    </font>
    <font>
      <b/>
      <sz val="13"/>
      <color theme="1"/>
      <name val="Arial"/>
      <family val="2"/>
    </font>
    <font>
      <b/>
      <sz val="10"/>
      <color theme="1"/>
      <name val="Arial"/>
      <family val="2"/>
    </font>
    <font>
      <sz val="10"/>
      <color theme="1"/>
      <name val="Segoe UI"/>
      <family val="2"/>
    </font>
    <font>
      <b/>
      <sz val="8"/>
      <color theme="1"/>
      <name val="Segoe UI"/>
      <family val="2"/>
    </font>
    <font>
      <sz val="8"/>
      <color theme="1"/>
      <name val="Arial"/>
      <family val="2"/>
    </font>
    <font>
      <sz val="8"/>
      <name val="Arial"/>
      <family val="2"/>
    </font>
    <font>
      <b/>
      <sz val="8"/>
      <name val="Arial"/>
      <family val="2"/>
    </font>
    <font>
      <b/>
      <sz val="8"/>
      <color theme="1"/>
      <name val="Arial"/>
      <family val="2"/>
    </font>
    <font>
      <b/>
      <sz val="8"/>
      <color rgb="FF000000"/>
      <name val="Arial"/>
      <family val="2"/>
    </font>
    <font>
      <sz val="8"/>
      <color rgb="FF000000"/>
      <name val="Arial"/>
      <family val="2"/>
    </font>
    <font>
      <strike/>
      <sz val="8"/>
      <color rgb="FFFF0000"/>
      <name val="Arial"/>
      <family val="2"/>
    </font>
    <font>
      <b/>
      <strike/>
      <sz val="8"/>
      <color rgb="FFFF0000"/>
      <name val="Arial"/>
      <family val="2"/>
    </font>
    <font>
      <b/>
      <sz val="9"/>
      <name val="Calibri"/>
      <family val="2"/>
      <scheme val="minor"/>
    </font>
    <font>
      <sz val="8"/>
      <color rgb="FF000000"/>
      <name val="Calibri"/>
      <family val="2"/>
      <scheme val="minor"/>
    </font>
    <font>
      <sz val="9"/>
      <color rgb="FF000000"/>
      <name val="Calibri"/>
      <family val="2"/>
      <scheme val="minor"/>
    </font>
    <font>
      <b/>
      <i/>
      <sz val="9"/>
      <name val="Calibri"/>
      <family val="2"/>
      <scheme val="minor"/>
    </font>
    <font>
      <sz val="8"/>
      <color theme="1"/>
      <name val="Calibri"/>
      <family val="2"/>
      <scheme val="minor"/>
    </font>
    <font>
      <sz val="10"/>
      <color theme="1"/>
      <name val="Calibri"/>
      <family val="2"/>
      <scheme val="minor"/>
    </font>
    <font>
      <sz val="12"/>
      <color rgb="FF000000"/>
      <name val="Times New Roman"/>
      <family val="1"/>
    </font>
    <font>
      <b/>
      <sz val="14"/>
      <color rgb="FF000000"/>
      <name val="Calibri"/>
      <family val="2"/>
      <scheme val="minor"/>
    </font>
    <font>
      <i/>
      <sz val="11"/>
      <color rgb="FF000000"/>
      <name val="Calibri"/>
      <family val="2"/>
      <scheme val="minor"/>
    </font>
    <font>
      <b/>
      <sz val="11"/>
      <color rgb="FFFF0000"/>
      <name val="Calibri"/>
      <family val="2"/>
      <scheme val="minor"/>
    </font>
    <font>
      <sz val="12"/>
      <color theme="1"/>
      <name val="Calibri"/>
      <family val="2"/>
      <scheme val="minor"/>
    </font>
    <font>
      <sz val="7"/>
      <color rgb="FF000000"/>
      <name val="Calibri"/>
      <family val="2"/>
      <scheme val="minor"/>
    </font>
    <font>
      <sz val="12"/>
      <color rgb="FF000000"/>
      <name val="Calibri"/>
      <family val="2"/>
      <scheme val="minor"/>
    </font>
    <font>
      <u/>
      <sz val="11"/>
      <color rgb="FF008080"/>
      <name val="Calibri"/>
      <family val="2"/>
      <scheme val="minor"/>
    </font>
    <font>
      <i/>
      <sz val="11"/>
      <name val="Calibri"/>
      <family val="2"/>
      <scheme val="minor"/>
    </font>
    <font>
      <sz val="11"/>
      <color theme="1"/>
      <name val="Calibri"/>
      <family val="2"/>
      <scheme val="minor"/>
    </font>
    <font>
      <b/>
      <sz val="10"/>
      <name val="Calibri"/>
      <family val="2"/>
      <scheme val="minor"/>
    </font>
    <font>
      <sz val="8.5"/>
      <color theme="1"/>
      <name val="Segoe UI"/>
      <family val="2"/>
    </font>
    <font>
      <b/>
      <sz val="10"/>
      <color rgb="FF2F5773"/>
      <name val="Calibri"/>
      <family val="2"/>
      <scheme val="minor"/>
    </font>
    <font>
      <b/>
      <i/>
      <sz val="11"/>
      <name val="Calibri"/>
      <family val="2"/>
      <scheme val="minor"/>
    </font>
    <font>
      <b/>
      <sz val="8.5"/>
      <color theme="1"/>
      <name val="Segoe UI"/>
      <family val="2"/>
    </font>
    <font>
      <sz val="8.5"/>
      <color rgb="FF000000"/>
      <name val="Segoe UI"/>
      <family val="2"/>
    </font>
    <font>
      <i/>
      <sz val="8.5"/>
      <color theme="1"/>
      <name val="Segoe UI"/>
      <family val="2"/>
    </font>
    <font>
      <b/>
      <sz val="10"/>
      <color theme="1"/>
      <name val="Calibri"/>
      <family val="2"/>
      <scheme val="minor"/>
    </font>
    <font>
      <sz val="10"/>
      <color rgb="FF000000"/>
      <name val="Calibri"/>
      <family val="2"/>
      <scheme val="minor"/>
    </font>
    <font>
      <sz val="8"/>
      <color theme="1"/>
      <name val="Segoe UI"/>
      <family val="2"/>
    </font>
    <font>
      <sz val="10"/>
      <color theme="1"/>
      <name val="Times New Roman"/>
      <family val="1"/>
    </font>
    <font>
      <sz val="7.5"/>
      <color theme="1"/>
      <name val="Calibri"/>
      <family val="2"/>
      <scheme val="minor"/>
    </font>
    <font>
      <b/>
      <sz val="14"/>
      <color theme="1"/>
      <name val="Arial"/>
      <family val="2"/>
    </font>
    <font>
      <sz val="16"/>
      <color theme="1"/>
      <name val="Calibri"/>
      <family val="2"/>
      <scheme val="minor"/>
    </font>
    <font>
      <sz val="11"/>
      <color rgb="FF000000"/>
      <name val="Segoe UI"/>
      <family val="2"/>
    </font>
    <font>
      <b/>
      <sz val="16"/>
      <color theme="1"/>
      <name val="Arial"/>
      <family val="2"/>
    </font>
    <font>
      <sz val="8.5"/>
      <color theme="1"/>
      <name val="Calibri"/>
      <family val="2"/>
      <scheme val="minor"/>
    </font>
    <font>
      <b/>
      <sz val="8.5"/>
      <color theme="1"/>
      <name val="Calibri"/>
      <family val="2"/>
      <scheme val="minor"/>
    </font>
    <font>
      <sz val="12"/>
      <color theme="1"/>
      <name val="Arial"/>
      <family val="2"/>
      <charset val="238"/>
    </font>
    <font>
      <sz val="10"/>
      <color theme="1"/>
      <name val="Arial"/>
      <family val="2"/>
      <charset val="238"/>
    </font>
    <font>
      <b/>
      <sz val="10"/>
      <color theme="1"/>
      <name val="Arial"/>
      <family val="2"/>
      <charset val="238"/>
    </font>
    <font>
      <u/>
      <sz val="10"/>
      <color indexed="12"/>
      <name val="Arial"/>
      <family val="2"/>
    </font>
    <font>
      <sz val="10"/>
      <name val="Arial"/>
      <family val="2"/>
      <charset val="238"/>
    </font>
    <font>
      <sz val="11"/>
      <color rgb="FF0070C0"/>
      <name val="Calibri"/>
      <family val="2"/>
      <scheme val="minor"/>
    </font>
    <font>
      <i/>
      <u/>
      <sz val="11"/>
      <name val="Calibri"/>
      <family val="2"/>
      <scheme val="minor"/>
    </font>
    <font>
      <sz val="11"/>
      <color indexed="10"/>
      <name val="Calibri"/>
      <family val="2"/>
      <scheme val="minor"/>
    </font>
    <font>
      <sz val="11"/>
      <name val="Calibri"/>
      <family val="2"/>
    </font>
    <font>
      <sz val="8"/>
      <color rgb="FFFF0000"/>
      <name val="Calibri"/>
      <family val="2"/>
      <scheme val="minor"/>
    </font>
    <font>
      <strike/>
      <sz val="11"/>
      <name val="Calibri"/>
      <family val="2"/>
      <scheme val="minor"/>
    </font>
    <font>
      <b/>
      <sz val="9"/>
      <name val="Verdana"/>
      <family val="2"/>
    </font>
    <font>
      <sz val="11"/>
      <name val="Calibri"/>
      <family val="2"/>
      <charset val="238"/>
      <scheme val="minor"/>
    </font>
    <font>
      <sz val="9"/>
      <name val="Arial"/>
      <family val="2"/>
    </font>
    <font>
      <sz val="10"/>
      <name val="Calibri"/>
      <family val="2"/>
      <scheme val="minor"/>
    </font>
    <font>
      <b/>
      <sz val="12"/>
      <name val="Calibri"/>
      <family val="2"/>
      <scheme val="minor"/>
    </font>
    <font>
      <sz val="10"/>
      <color rgb="FF00B050"/>
      <name val="Arial"/>
      <family val="2"/>
    </font>
    <font>
      <sz val="11"/>
      <color theme="1"/>
      <name val="Arial"/>
      <family val="2"/>
    </font>
    <font>
      <sz val="10"/>
      <color rgb="FF00B0F0"/>
      <name val="Arial"/>
      <family val="2"/>
    </font>
    <font>
      <sz val="11"/>
      <color rgb="FF00B0F0"/>
      <name val="Calibri"/>
      <family val="2"/>
      <scheme val="minor"/>
    </font>
    <font>
      <sz val="11"/>
      <color rgb="FF1F497D"/>
      <name val="Calibri"/>
      <family val="2"/>
    </font>
    <font>
      <b/>
      <sz val="16"/>
      <color theme="1"/>
      <name val="Calibri"/>
      <family val="2"/>
      <scheme val="minor"/>
    </font>
    <font>
      <sz val="24"/>
      <color rgb="FF000000"/>
      <name val="Segoe UI"/>
      <family val="2"/>
    </font>
    <font>
      <sz val="11"/>
      <color theme="1"/>
      <name val="Segoe UI"/>
      <family val="2"/>
    </font>
    <font>
      <b/>
      <i/>
      <sz val="11"/>
      <color theme="1"/>
      <name val="Calibri"/>
      <family val="2"/>
      <scheme val="minor"/>
    </font>
    <font>
      <sz val="9"/>
      <color rgb="FF1F497D"/>
      <name val="Calibri"/>
      <family val="2"/>
    </font>
    <font>
      <sz val="9"/>
      <color theme="4" tint="-0.249977111117893"/>
      <name val="Calibri"/>
      <family val="2"/>
    </font>
    <font>
      <sz val="10"/>
      <color rgb="FF000000"/>
      <name val="Arial"/>
      <family val="2"/>
    </font>
    <font>
      <b/>
      <sz val="12"/>
      <color theme="1"/>
      <name val="Arial"/>
      <family val="2"/>
    </font>
    <font>
      <b/>
      <sz val="18"/>
      <color rgb="FFFF0000"/>
      <name val="Calibri"/>
      <family val="2"/>
      <scheme val="minor"/>
    </font>
    <font>
      <sz val="8"/>
      <color rgb="FFFF0000"/>
      <name val="Segoe UI"/>
      <family val="2"/>
    </font>
    <font>
      <sz val="18"/>
      <color theme="1"/>
      <name val="Calibri"/>
      <family val="2"/>
      <scheme val="minor"/>
    </font>
    <font>
      <b/>
      <sz val="10"/>
      <color rgb="FF000000"/>
      <name val="Calibri"/>
      <family val="2"/>
      <scheme val="minor"/>
    </font>
    <font>
      <i/>
      <sz val="10"/>
      <color rgb="FF000000"/>
      <name val="Calibri"/>
      <family val="2"/>
      <scheme val="minor"/>
    </font>
    <font>
      <i/>
      <sz val="10"/>
      <color theme="1"/>
      <name val="Calibri"/>
      <family val="2"/>
      <scheme val="minor"/>
    </font>
    <font>
      <b/>
      <sz val="11"/>
      <color theme="1"/>
      <name val="Calibri"/>
      <family val="2"/>
      <charset val="238"/>
      <scheme val="minor"/>
    </font>
    <font>
      <b/>
      <u/>
      <sz val="11"/>
      <color theme="10"/>
      <name val="Calibri"/>
      <family val="2"/>
      <scheme val="minor"/>
    </font>
    <font>
      <b/>
      <sz val="12"/>
      <name val="Calibri"/>
      <family val="2"/>
      <charset val="238"/>
      <scheme val="minor"/>
    </font>
    <font>
      <sz val="12"/>
      <name val="Calibri"/>
      <family val="2"/>
      <charset val="238"/>
      <scheme val="minor"/>
    </font>
    <font>
      <u/>
      <sz val="11"/>
      <color indexed="12"/>
      <name val="Calibri"/>
      <family val="2"/>
      <charset val="238"/>
      <scheme val="minor"/>
    </font>
    <font>
      <i/>
      <sz val="11"/>
      <name val="Calibri"/>
      <family val="2"/>
      <charset val="238"/>
      <scheme val="minor"/>
    </font>
    <font>
      <b/>
      <sz val="11"/>
      <name val="Calibri"/>
      <family val="2"/>
      <charset val="238"/>
      <scheme val="minor"/>
    </font>
    <font>
      <sz val="11"/>
      <color rgb="FFFF0000"/>
      <name val="Calibri"/>
      <family val="2"/>
      <charset val="238"/>
      <scheme val="minor"/>
    </font>
    <font>
      <i/>
      <sz val="10"/>
      <name val="Calibri"/>
      <family val="2"/>
      <charset val="238"/>
      <scheme val="minor"/>
    </font>
    <font>
      <b/>
      <sz val="11"/>
      <color indexed="9"/>
      <name val="Calibri"/>
      <family val="2"/>
      <charset val="238"/>
      <scheme val="minor"/>
    </font>
    <font>
      <sz val="10"/>
      <color theme="1"/>
      <name val="Calibri"/>
      <family val="2"/>
      <charset val="238"/>
      <scheme val="minor"/>
    </font>
    <font>
      <b/>
      <sz val="11"/>
      <color indexed="12"/>
      <name val="Calibri"/>
      <family val="2"/>
      <charset val="238"/>
      <scheme val="minor"/>
    </font>
    <font>
      <b/>
      <sz val="10"/>
      <color theme="1"/>
      <name val="Calibri"/>
      <family val="2"/>
      <charset val="238"/>
      <scheme val="minor"/>
    </font>
    <font>
      <u/>
      <sz val="11"/>
      <color theme="10"/>
      <name val="Calibri"/>
      <family val="2"/>
      <charset val="238"/>
      <scheme val="minor"/>
    </font>
    <font>
      <sz val="9"/>
      <name val="Calibri"/>
      <family val="2"/>
      <charset val="238"/>
      <scheme val="minor"/>
    </font>
    <font>
      <b/>
      <u/>
      <sz val="11"/>
      <color indexed="12"/>
      <name val="Calibri"/>
      <family val="2"/>
      <charset val="238"/>
      <scheme val="minor"/>
    </font>
    <font>
      <b/>
      <sz val="12"/>
      <color theme="1"/>
      <name val="Calibri"/>
      <family val="2"/>
      <charset val="238"/>
      <scheme val="minor"/>
    </font>
    <font>
      <b/>
      <sz val="14"/>
      <color theme="1"/>
      <name val="Calibri"/>
      <family val="2"/>
      <charset val="238"/>
      <scheme val="minor"/>
    </font>
    <font>
      <sz val="11"/>
      <color rgb="FF000000"/>
      <name val="Calibri"/>
      <family val="2"/>
      <charset val="238"/>
      <scheme val="minor"/>
    </font>
    <font>
      <b/>
      <sz val="11"/>
      <color rgb="FF000000"/>
      <name val="Calibri"/>
      <family val="2"/>
      <charset val="238"/>
      <scheme val="minor"/>
    </font>
    <font>
      <i/>
      <sz val="11"/>
      <color theme="1"/>
      <name val="Calibri"/>
      <family val="2"/>
      <charset val="238"/>
      <scheme val="minor"/>
    </font>
    <font>
      <sz val="14"/>
      <name val="Calibri"/>
      <family val="2"/>
      <scheme val="minor"/>
    </font>
    <font>
      <sz val="11"/>
      <color indexed="8"/>
      <name val="Calibri"/>
      <family val="2"/>
      <charset val="238"/>
      <scheme val="minor"/>
    </font>
    <font>
      <b/>
      <strike/>
      <sz val="11"/>
      <name val="Calibri"/>
      <family val="2"/>
      <charset val="238"/>
      <scheme val="minor"/>
    </font>
    <font>
      <sz val="9"/>
      <color theme="1"/>
      <name val="Calibri"/>
      <family val="2"/>
      <charset val="238"/>
      <scheme val="minor"/>
    </font>
    <font>
      <b/>
      <sz val="12"/>
      <color indexed="9"/>
      <name val="Calibri"/>
      <family val="2"/>
      <charset val="238"/>
      <scheme val="minor"/>
    </font>
    <font>
      <sz val="12"/>
      <color theme="1"/>
      <name val="Calibri"/>
      <family val="2"/>
      <charset val="238"/>
      <scheme val="minor"/>
    </font>
    <font>
      <sz val="13"/>
      <color theme="1"/>
      <name val="Calibri"/>
      <family val="2"/>
      <scheme val="minor"/>
    </font>
    <font>
      <b/>
      <sz val="13"/>
      <name val="Calibri"/>
      <family val="2"/>
      <scheme val="minor"/>
    </font>
    <font>
      <sz val="9"/>
      <color rgb="FF000000"/>
      <name val="Calibri"/>
      <family val="2"/>
      <charset val="238"/>
      <scheme val="minor"/>
    </font>
    <font>
      <sz val="10"/>
      <color rgb="FF000000"/>
      <name val="Calibri"/>
      <family val="2"/>
      <charset val="238"/>
      <scheme val="minor"/>
    </font>
    <font>
      <i/>
      <sz val="10"/>
      <color theme="1"/>
      <name val="Calibri"/>
      <family val="2"/>
      <charset val="238"/>
      <scheme val="minor"/>
    </font>
    <font>
      <b/>
      <i/>
      <sz val="10"/>
      <color theme="1"/>
      <name val="Calibri"/>
      <family val="2"/>
      <charset val="238"/>
      <scheme val="minor"/>
    </font>
    <font>
      <sz val="14"/>
      <color rgb="FF000000"/>
      <name val="Calibri"/>
      <family val="2"/>
      <scheme val="minor"/>
    </font>
    <font>
      <b/>
      <sz val="9"/>
      <color theme="1"/>
      <name val="Calibri"/>
      <family val="2"/>
      <charset val="238"/>
      <scheme val="minor"/>
    </font>
    <font>
      <b/>
      <i/>
      <sz val="9"/>
      <color theme="1"/>
      <name val="Calibri"/>
      <family val="2"/>
      <charset val="238"/>
      <scheme val="minor"/>
    </font>
    <font>
      <i/>
      <sz val="9"/>
      <color theme="1"/>
      <name val="Calibri"/>
      <family val="2"/>
      <charset val="238"/>
      <scheme val="minor"/>
    </font>
    <font>
      <b/>
      <i/>
      <strike/>
      <sz val="10"/>
      <color rgb="FFFF0000"/>
      <name val="Calibri"/>
      <family val="2"/>
      <charset val="238"/>
      <scheme val="minor"/>
    </font>
    <font>
      <strike/>
      <sz val="10"/>
      <color rgb="FFFF0000"/>
      <name val="Calibri"/>
      <family val="2"/>
      <charset val="238"/>
      <scheme val="minor"/>
    </font>
    <font>
      <u/>
      <sz val="10"/>
      <color rgb="FF008080"/>
      <name val="Calibri"/>
      <family val="2"/>
      <charset val="238"/>
      <scheme val="minor"/>
    </font>
    <font>
      <sz val="10"/>
      <name val="Calibri"/>
      <family val="2"/>
      <charset val="238"/>
      <scheme val="minor"/>
    </font>
    <font>
      <b/>
      <sz val="10"/>
      <name val="Calibri"/>
      <family val="2"/>
      <charset val="238"/>
      <scheme val="minor"/>
    </font>
    <font>
      <i/>
      <sz val="10"/>
      <color rgb="FF000000"/>
      <name val="Calibri"/>
      <family val="2"/>
      <charset val="238"/>
      <scheme val="minor"/>
    </font>
    <font>
      <i/>
      <sz val="9"/>
      <color rgb="FF000000"/>
      <name val="Calibri"/>
      <family val="2"/>
      <charset val="238"/>
      <scheme val="minor"/>
    </font>
    <font>
      <b/>
      <i/>
      <sz val="9"/>
      <color rgb="FF000000"/>
      <name val="Calibri"/>
      <family val="2"/>
      <charset val="238"/>
      <scheme val="minor"/>
    </font>
    <font>
      <b/>
      <sz val="10"/>
      <color rgb="FF000000"/>
      <name val="Calibri"/>
      <family val="2"/>
      <charset val="238"/>
      <scheme val="minor"/>
    </font>
    <font>
      <b/>
      <sz val="13"/>
      <color theme="1"/>
      <name val="Calibri"/>
      <family val="2"/>
      <charset val="238"/>
      <scheme val="minor"/>
    </font>
    <font>
      <sz val="13"/>
      <color theme="1"/>
      <name val="Calibri"/>
      <family val="2"/>
      <charset val="238"/>
      <scheme val="minor"/>
    </font>
    <font>
      <i/>
      <sz val="12"/>
      <color theme="1"/>
      <name val="Calibri"/>
      <family val="2"/>
      <charset val="238"/>
      <scheme val="minor"/>
    </font>
    <font>
      <b/>
      <sz val="14"/>
      <name val="Calibri"/>
      <family val="2"/>
      <charset val="238"/>
      <scheme val="minor"/>
    </font>
    <font>
      <sz val="14"/>
      <color theme="1"/>
      <name val="Calibri"/>
      <family val="2"/>
      <charset val="238"/>
      <scheme val="minor"/>
    </font>
    <font>
      <sz val="10"/>
      <color rgb="FFFF0000"/>
      <name val="Calibri"/>
      <family val="2"/>
      <charset val="238"/>
      <scheme val="minor"/>
    </font>
    <font>
      <u/>
      <sz val="11"/>
      <name val="Calibri"/>
      <family val="2"/>
      <charset val="238"/>
      <scheme val="minor"/>
    </font>
    <font>
      <sz val="11"/>
      <color theme="0" tint="-0.499984740745262"/>
      <name val="Calibri"/>
      <family val="2"/>
      <charset val="238"/>
      <scheme val="minor"/>
    </font>
    <font>
      <b/>
      <sz val="13"/>
      <color theme="1"/>
      <name val="Calibri"/>
      <family val="2"/>
      <scheme val="minor"/>
    </font>
    <font>
      <b/>
      <i/>
      <sz val="10"/>
      <color rgb="FF000000"/>
      <name val="Calibri"/>
      <family val="2"/>
      <charset val="238"/>
      <scheme val="minor"/>
    </font>
    <font>
      <i/>
      <sz val="8"/>
      <color rgb="FFFFFF00"/>
      <name val="Arial"/>
      <family val="2"/>
      <charset val="238"/>
    </font>
    <font>
      <sz val="9"/>
      <color indexed="81"/>
      <name val="Tahoma"/>
      <family val="2"/>
      <charset val="238"/>
    </font>
    <font>
      <sz val="11"/>
      <color theme="0" tint="-0.499984740745262"/>
      <name val="Calibri"/>
      <family val="2"/>
      <scheme val="minor"/>
    </font>
    <font>
      <i/>
      <sz val="8"/>
      <color rgb="FFFF0000"/>
      <name val="Arial"/>
      <family val="2"/>
      <charset val="238"/>
    </font>
    <font>
      <sz val="8"/>
      <name val="Arial"/>
      <family val="2"/>
      <charset val="238"/>
    </font>
    <font>
      <sz val="11"/>
      <color theme="5"/>
      <name val="Calibri"/>
      <family val="2"/>
      <scheme val="minor"/>
    </font>
    <font>
      <sz val="9"/>
      <name val="Arial"/>
      <family val="2"/>
      <charset val="238"/>
    </font>
    <font>
      <b/>
      <sz val="10"/>
      <color rgb="FF000000"/>
      <name val="Arial"/>
      <family val="2"/>
      <charset val="238"/>
    </font>
    <font>
      <b/>
      <sz val="8.5"/>
      <name val="Arial"/>
      <family val="2"/>
      <charset val="238"/>
    </font>
    <font>
      <sz val="11"/>
      <color theme="1"/>
      <name val="Arial"/>
      <family val="2"/>
      <charset val="238"/>
    </font>
    <font>
      <i/>
      <sz val="8.5"/>
      <name val="Arial"/>
      <family val="2"/>
      <charset val="238"/>
    </font>
    <font>
      <sz val="8.5"/>
      <name val="Arial"/>
      <family val="2"/>
      <charset val="238"/>
    </font>
    <font>
      <b/>
      <sz val="8.5"/>
      <color theme="1"/>
      <name val="Arial"/>
      <family val="2"/>
      <charset val="238"/>
    </font>
    <font>
      <i/>
      <sz val="8.5"/>
      <color theme="1"/>
      <name val="Arial"/>
      <family val="2"/>
      <charset val="238"/>
    </font>
    <font>
      <sz val="8.5"/>
      <color theme="1"/>
      <name val="Arial"/>
      <family val="2"/>
      <charset val="238"/>
    </font>
    <font>
      <i/>
      <u/>
      <sz val="8.5"/>
      <color rgb="FF0000FF"/>
      <name val="Arial"/>
      <family val="2"/>
      <charset val="238"/>
    </font>
    <font>
      <b/>
      <sz val="8.5"/>
      <color rgb="FF000000"/>
      <name val="Arial"/>
      <family val="2"/>
      <charset val="238"/>
    </font>
    <font>
      <sz val="8"/>
      <color rgb="FFFF0000"/>
      <name val="Arial"/>
      <family val="2"/>
      <charset val="238"/>
    </font>
    <font>
      <b/>
      <sz val="9"/>
      <color indexed="81"/>
      <name val="Tahoma"/>
      <family val="2"/>
      <charset val="238"/>
    </font>
    <font>
      <sz val="11"/>
      <color theme="1"/>
      <name val="Calibri"/>
      <family val="2"/>
      <charset val="238"/>
    </font>
    <font>
      <u/>
      <sz val="11"/>
      <color theme="1"/>
      <name val="Calibri"/>
      <family val="2"/>
      <charset val="238"/>
      <scheme val="minor"/>
    </font>
    <font>
      <i/>
      <sz val="11"/>
      <color theme="3"/>
      <name val="Calibri"/>
      <family val="2"/>
      <charset val="238"/>
      <scheme val="minor"/>
    </font>
    <font>
      <i/>
      <sz val="10"/>
      <color theme="1"/>
      <name val="Arial"/>
      <family val="2"/>
      <charset val="238"/>
    </font>
    <font>
      <i/>
      <sz val="10"/>
      <name val="Arial"/>
      <family val="2"/>
      <charset val="238"/>
    </font>
    <font>
      <i/>
      <sz val="11"/>
      <color theme="4"/>
      <name val="Calibri"/>
      <family val="2"/>
      <charset val="238"/>
      <scheme val="minor"/>
    </font>
    <font>
      <u/>
      <sz val="11"/>
      <name val="Calibri"/>
      <family val="2"/>
      <charset val="238"/>
    </font>
    <font>
      <u/>
      <sz val="8"/>
      <color indexed="12"/>
      <name val="Arial"/>
      <family val="2"/>
      <charset val="238"/>
    </font>
    <font>
      <u/>
      <sz val="10"/>
      <color rgb="FF008080"/>
      <name val="Calibri"/>
      <family val="2"/>
      <scheme val="minor"/>
    </font>
    <font>
      <sz val="10"/>
      <color indexed="8"/>
      <name val="Calibri"/>
      <family val="2"/>
      <scheme val="minor"/>
    </font>
    <font>
      <strike/>
      <sz val="10"/>
      <color rgb="FFFF0000"/>
      <name val="Calibri"/>
      <family val="2"/>
      <scheme val="minor"/>
    </font>
    <font>
      <sz val="12"/>
      <color rgb="FF0070C0"/>
      <name val="Calibri"/>
      <family val="2"/>
      <scheme val="minor"/>
    </font>
    <font>
      <b/>
      <i/>
      <sz val="9"/>
      <name val="Calibri"/>
      <family val="2"/>
      <charset val="238"/>
      <scheme val="minor"/>
    </font>
    <font>
      <b/>
      <sz val="8"/>
      <color theme="1"/>
      <name val="Calibri"/>
      <family val="2"/>
      <charset val="238"/>
      <scheme val="minor"/>
    </font>
  </fonts>
  <fills count="29">
    <fill>
      <patternFill patternType="none"/>
    </fill>
    <fill>
      <patternFill patternType="gray125"/>
    </fill>
    <fill>
      <patternFill patternType="solid">
        <fgColor rgb="FFD9D9D9"/>
        <bgColor indexed="64"/>
      </patternFill>
    </fill>
    <fill>
      <patternFill patternType="solid">
        <fgColor indexed="9"/>
        <bgColor indexed="64"/>
      </patternFill>
    </fill>
    <fill>
      <patternFill patternType="solid">
        <fgColor indexed="42"/>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indexed="22"/>
        <bgColor indexed="64"/>
      </patternFill>
    </fill>
    <fill>
      <patternFill patternType="solid">
        <fgColor rgb="FFFFFFFF"/>
        <bgColor indexed="64"/>
      </patternFill>
    </fill>
    <fill>
      <patternFill patternType="solid">
        <fgColor rgb="FFBFBFBF"/>
        <bgColor indexed="64"/>
      </patternFill>
    </fill>
    <fill>
      <patternFill patternType="solid">
        <fgColor theme="0"/>
        <bgColor indexed="64"/>
      </patternFill>
    </fill>
    <fill>
      <patternFill patternType="solid">
        <fgColor theme="0" tint="-4.9989318521683403E-2"/>
        <bgColor theme="0" tint="-4.9989318521683403E-2"/>
      </patternFill>
    </fill>
    <fill>
      <patternFill patternType="solid">
        <fgColor theme="0"/>
        <bgColor theme="0" tint="-4.9989318521683403E-2"/>
      </patternFill>
    </fill>
    <fill>
      <patternFill patternType="darkTrellis">
        <fgColor theme="0" tint="-4.9989318521683403E-2"/>
        <bgColor theme="0" tint="-4.9989318521683403E-2"/>
      </patternFill>
    </fill>
    <fill>
      <patternFill patternType="solid">
        <fgColor theme="0" tint="-0.499984740745262"/>
        <bgColor indexed="64"/>
      </patternFill>
    </fill>
    <fill>
      <patternFill patternType="solid">
        <fgColor theme="0" tint="-0.34998626667073579"/>
        <bgColor indexed="64"/>
      </patternFill>
    </fill>
    <fill>
      <patternFill patternType="solid">
        <fgColor rgb="FFE7E6E6"/>
        <bgColor indexed="64"/>
      </patternFill>
    </fill>
    <fill>
      <patternFill patternType="solid">
        <fgColor theme="2"/>
        <bgColor indexed="64"/>
      </patternFill>
    </fill>
    <fill>
      <patternFill patternType="solid">
        <fgColor theme="1" tint="0.499984740745262"/>
        <bgColor indexed="64"/>
      </patternFill>
    </fill>
    <fill>
      <patternFill patternType="solid">
        <fgColor rgb="FFA6A6A6"/>
        <bgColor indexed="64"/>
      </patternFill>
    </fill>
    <fill>
      <patternFill patternType="solid">
        <fgColor theme="0" tint="-0.249977111117893"/>
        <bgColor indexed="64"/>
      </patternFill>
    </fill>
    <fill>
      <patternFill patternType="solid">
        <fgColor rgb="FF33CCCC"/>
        <bgColor indexed="64"/>
      </patternFill>
    </fill>
    <fill>
      <patternFill patternType="solid">
        <fgColor theme="8" tint="0.79998168889431442"/>
        <bgColor indexed="64"/>
      </patternFill>
    </fill>
    <fill>
      <patternFill patternType="solid">
        <fgColor rgb="FFFFFF00"/>
        <bgColor indexed="64"/>
      </patternFill>
    </fill>
    <fill>
      <patternFill patternType="solid">
        <fgColor theme="2" tint="-9.9978637043366805E-2"/>
        <bgColor indexed="64"/>
      </patternFill>
    </fill>
    <fill>
      <patternFill patternType="solid">
        <fgColor theme="5" tint="0.79998168889431442"/>
        <bgColor indexed="64"/>
      </patternFill>
    </fill>
    <fill>
      <patternFill patternType="solid">
        <fgColor theme="2" tint="-0.499984740745262"/>
        <bgColor indexed="64"/>
      </patternFill>
    </fill>
    <fill>
      <patternFill patternType="solid">
        <fgColor theme="0"/>
        <bgColor auto="1"/>
      </patternFill>
    </fill>
    <fill>
      <patternFill patternType="solid">
        <fgColor indexed="27"/>
      </patternFill>
    </fill>
  </fills>
  <borders count="71">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style="thin">
        <color indexed="64"/>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medium">
        <color indexed="64"/>
      </right>
      <top/>
      <bottom/>
      <diagonal/>
    </border>
    <border diagonalUp="1"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
        <color rgb="FF000000"/>
      </top>
      <bottom style="medium">
        <color indexed="64"/>
      </bottom>
      <diagonal/>
    </border>
    <border>
      <left/>
      <right style="medium">
        <color indexed="64"/>
      </right>
      <top style="medium">
        <color rgb="FF000000"/>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rgb="FF000000"/>
      </right>
      <top style="medium">
        <color rgb="FF000000"/>
      </top>
      <bottom style="medium">
        <color rgb="FF000000"/>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style="medium">
        <color indexed="64"/>
      </bottom>
      <diagonal/>
    </border>
    <border>
      <left style="medium">
        <color indexed="64"/>
      </left>
      <right style="medium">
        <color rgb="FF000000"/>
      </right>
      <top style="medium">
        <color rgb="FF000000"/>
      </top>
      <bottom/>
      <diagonal/>
    </border>
    <border>
      <left style="medium">
        <color indexed="64"/>
      </left>
      <right/>
      <top/>
      <bottom/>
      <diagonal/>
    </border>
    <border>
      <left style="medium">
        <color indexed="64"/>
      </left>
      <right style="medium">
        <color indexed="64"/>
      </right>
      <top style="medium">
        <color indexed="64"/>
      </top>
      <bottom/>
      <diagonal/>
    </border>
    <border>
      <left style="medium">
        <color indexed="64"/>
      </left>
      <right style="medium">
        <color rgb="FF000000"/>
      </right>
      <top/>
      <bottom style="medium">
        <color indexed="64"/>
      </bottom>
      <diagonal/>
    </border>
    <border>
      <left/>
      <right style="medium">
        <color rgb="FF000000"/>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style="medium">
        <color rgb="FF000000"/>
      </right>
      <top/>
      <bottom style="medium">
        <color indexed="64"/>
      </bottom>
      <diagonal/>
    </border>
    <border>
      <left/>
      <right/>
      <top/>
      <bottom style="medium">
        <color indexed="64"/>
      </bottom>
      <diagonal/>
    </border>
    <border>
      <left style="medium">
        <color rgb="FF000000"/>
      </left>
      <right/>
      <top style="medium">
        <color indexed="64"/>
      </top>
      <bottom style="medium">
        <color indexed="64"/>
      </bottom>
      <diagonal/>
    </border>
    <border>
      <left style="medium">
        <color rgb="FF000000"/>
      </left>
      <right style="medium">
        <color indexed="64"/>
      </right>
      <top style="medium">
        <color indexed="64"/>
      </top>
      <bottom/>
      <diagonal/>
    </border>
    <border>
      <left/>
      <right/>
      <top style="medium">
        <color indexed="64"/>
      </top>
      <bottom/>
      <diagonal/>
    </border>
    <border>
      <left/>
      <right style="medium">
        <color rgb="FF000000"/>
      </right>
      <top style="medium">
        <color indexed="64"/>
      </top>
      <bottom/>
      <diagonal/>
    </border>
    <border>
      <left style="medium">
        <color rgb="FF000000"/>
      </left>
      <right/>
      <top style="medium">
        <color indexed="64"/>
      </top>
      <bottom/>
      <diagonal/>
    </border>
    <border>
      <left style="medium">
        <color rgb="FF000000"/>
      </left>
      <right style="medium">
        <color indexed="64"/>
      </right>
      <top/>
      <bottom/>
      <diagonal/>
    </border>
    <border>
      <left style="medium">
        <color indexed="64"/>
      </left>
      <right style="medium">
        <color indexed="64"/>
      </right>
      <top/>
      <bottom style="medium">
        <color rgb="FF000000"/>
      </bottom>
      <diagonal/>
    </border>
    <border>
      <left style="medium">
        <color indexed="64"/>
      </left>
      <right style="medium">
        <color indexed="64"/>
      </right>
      <top/>
      <bottom/>
      <diagonal/>
    </border>
    <border>
      <left style="medium">
        <color indexed="64"/>
      </left>
      <right/>
      <top/>
      <bottom style="medium">
        <color indexed="64"/>
      </bottom>
      <diagonal/>
    </border>
    <border>
      <left/>
      <right style="medium">
        <color indexed="64"/>
      </right>
      <top/>
      <bottom style="medium">
        <color rgb="FF000000"/>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8"/>
      </left>
      <right style="thin">
        <color indexed="8"/>
      </right>
      <top style="thin">
        <color indexed="8"/>
      </top>
      <bottom style="thin">
        <color indexed="8"/>
      </bottom>
      <diagonal/>
    </border>
    <border>
      <left style="medium">
        <color rgb="FF000000"/>
      </left>
      <right style="medium">
        <color rgb="FF000000"/>
      </right>
      <top style="medium">
        <color rgb="FF000000"/>
      </top>
      <bottom style="medium">
        <color rgb="FF000000"/>
      </bottom>
      <diagonal/>
    </border>
    <border>
      <left style="medium">
        <color indexed="64"/>
      </left>
      <right/>
      <top/>
      <bottom style="medium">
        <color rgb="FF000000"/>
      </bottom>
      <diagonal/>
    </border>
    <border>
      <left style="medium">
        <color rgb="FF000000"/>
      </left>
      <right/>
      <top style="medium">
        <color rgb="FF000000"/>
      </top>
      <bottom style="medium">
        <color rgb="FF000000"/>
      </bottom>
      <diagonal/>
    </border>
    <border>
      <left/>
      <right style="medium">
        <color indexed="64"/>
      </right>
      <top style="thin">
        <color indexed="64"/>
      </top>
      <bottom style="medium">
        <color indexed="64"/>
      </bottom>
      <diagonal/>
    </border>
  </borders>
  <cellStyleXfs count="23">
    <xf numFmtId="0" fontId="0" fillId="0" borderId="0"/>
    <xf numFmtId="0" fontId="21" fillId="3" borderId="2" applyNumberFormat="0" applyFill="0" applyBorder="0" applyAlignment="0" applyProtection="0">
      <alignment horizontal="left"/>
    </xf>
    <xf numFmtId="0" fontId="22" fillId="0" borderId="0">
      <alignment vertical="center"/>
    </xf>
    <xf numFmtId="0" fontId="22" fillId="0" borderId="0">
      <alignment vertical="center"/>
    </xf>
    <xf numFmtId="0" fontId="24" fillId="0" borderId="0" applyNumberFormat="0" applyFill="0" applyBorder="0" applyAlignment="0" applyProtection="0"/>
    <xf numFmtId="3" fontId="22" fillId="4" borderId="1" applyFont="0">
      <alignment horizontal="right" vertical="center"/>
      <protection locked="0"/>
    </xf>
    <xf numFmtId="0" fontId="36" fillId="0" borderId="0" applyNumberFormat="0" applyFill="0" applyBorder="0" applyAlignment="0" applyProtection="0"/>
    <xf numFmtId="0" fontId="22" fillId="7" borderId="1" applyNumberFormat="0" applyFont="0" applyBorder="0">
      <alignment horizontal="center" vertical="center"/>
    </xf>
    <xf numFmtId="0" fontId="40" fillId="3" borderId="7" applyFont="0" applyBorder="0">
      <alignment horizontal="center" wrapText="1"/>
    </xf>
    <xf numFmtId="0" fontId="22" fillId="0" borderId="0"/>
    <xf numFmtId="0" fontId="20" fillId="0" borderId="0"/>
    <xf numFmtId="0" fontId="22" fillId="0" borderId="0"/>
    <xf numFmtId="0" fontId="19" fillId="0" borderId="0"/>
    <xf numFmtId="0" fontId="100" fillId="0" borderId="0" applyNumberFormat="0" applyFill="0" applyBorder="0" applyAlignment="0" applyProtection="0">
      <alignment vertical="top"/>
      <protection locked="0"/>
    </xf>
    <xf numFmtId="0" fontId="22" fillId="0" borderId="0"/>
    <xf numFmtId="0" fontId="22" fillId="0" borderId="0"/>
    <xf numFmtId="9" fontId="78" fillId="0" borderId="0" applyFont="0" applyFill="0" applyBorder="0" applyAlignment="0" applyProtection="0"/>
    <xf numFmtId="0" fontId="22" fillId="0" borderId="0"/>
    <xf numFmtId="9" fontId="78" fillId="0" borderId="0" applyFont="0" applyFill="0" applyBorder="0" applyAlignment="0" applyProtection="0"/>
    <xf numFmtId="0" fontId="18" fillId="0" borderId="0"/>
    <xf numFmtId="43" fontId="78" fillId="0" borderId="0" applyFont="0" applyFill="0" applyBorder="0" applyAlignment="0" applyProtection="0"/>
    <xf numFmtId="0" fontId="13" fillId="0" borderId="0"/>
    <xf numFmtId="166" fontId="192" fillId="28" borderId="66" applyNumberFormat="0" applyFill="0" applyAlignment="0" applyProtection="0"/>
  </cellStyleXfs>
  <cellXfs count="1806">
    <xf numFmtId="0" fontId="0" fillId="0" borderId="0" xfId="0"/>
    <xf numFmtId="0" fontId="0" fillId="0" borderId="0" xfId="0" applyFont="1"/>
    <xf numFmtId="0" fontId="0" fillId="0" borderId="0" xfId="0" applyFill="1"/>
    <xf numFmtId="0" fontId="21" fillId="0" borderId="0" xfId="1" applyFont="1" applyFill="1" applyBorder="1" applyAlignment="1"/>
    <xf numFmtId="0" fontId="23" fillId="0" borderId="0" xfId="3" applyFont="1" applyFill="1" applyBorder="1">
      <alignment vertical="center"/>
    </xf>
    <xf numFmtId="0" fontId="25" fillId="0" borderId="0" xfId="0" applyFont="1"/>
    <xf numFmtId="0" fontId="23" fillId="0" borderId="0" xfId="3" applyFont="1" applyFill="1" applyBorder="1" applyAlignment="1">
      <alignment vertical="center"/>
    </xf>
    <xf numFmtId="0" fontId="27" fillId="0" borderId="0" xfId="0" applyFont="1" applyFill="1" applyBorder="1"/>
    <xf numFmtId="0" fontId="26" fillId="0" borderId="0" xfId="0" applyFont="1"/>
    <xf numFmtId="0" fontId="28" fillId="0" borderId="0" xfId="4" applyFont="1" applyFill="1" applyBorder="1" applyAlignment="1">
      <alignment horizontal="left" vertical="center"/>
    </xf>
    <xf numFmtId="0" fontId="23" fillId="0" borderId="0" xfId="2" applyFont="1" applyFill="1" applyBorder="1">
      <alignment vertical="center"/>
    </xf>
    <xf numFmtId="0" fontId="0" fillId="0" borderId="1" xfId="0" applyFont="1" applyBorder="1" applyAlignment="1">
      <alignment horizontal="center"/>
    </xf>
    <xf numFmtId="0" fontId="29" fillId="0" borderId="1" xfId="3" applyFont="1" applyFill="1" applyBorder="1" applyAlignment="1" applyProtection="1">
      <alignment horizontal="center" vertical="center"/>
    </xf>
    <xf numFmtId="0" fontId="29" fillId="0" borderId="1" xfId="3" quotePrefix="1" applyFont="1" applyFill="1" applyBorder="1" applyAlignment="1">
      <alignment horizontal="center" vertical="center"/>
    </xf>
    <xf numFmtId="0" fontId="0" fillId="0" borderId="1" xfId="0" applyFont="1" applyBorder="1" applyAlignment="1">
      <alignment horizontal="center" vertical="center"/>
    </xf>
    <xf numFmtId="0" fontId="29" fillId="0" borderId="1" xfId="3" applyFont="1" applyFill="1" applyBorder="1" applyAlignment="1">
      <alignment horizontal="center" vertical="center" wrapText="1"/>
    </xf>
    <xf numFmtId="3" fontId="29" fillId="0" borderId="1" xfId="5" applyFont="1" applyFill="1" applyBorder="1" applyAlignment="1">
      <alignment horizontal="left" vertical="center" wrapText="1"/>
      <protection locked="0"/>
    </xf>
    <xf numFmtId="0" fontId="30" fillId="0" borderId="1" xfId="0" applyFont="1" applyBorder="1" applyAlignment="1">
      <alignment horizontal="center" vertical="center" wrapText="1"/>
    </xf>
    <xf numFmtId="0" fontId="0" fillId="0" borderId="1" xfId="0" applyFont="1" applyBorder="1"/>
    <xf numFmtId="0" fontId="30" fillId="0" borderId="1" xfId="0" applyFont="1" applyBorder="1" applyAlignment="1">
      <alignment horizontal="left" vertical="center" wrapText="1"/>
    </xf>
    <xf numFmtId="0" fontId="0" fillId="0" borderId="5" xfId="0" applyFont="1" applyBorder="1"/>
    <xf numFmtId="0" fontId="30" fillId="0" borderId="6" xfId="0" applyFont="1" applyBorder="1" applyAlignment="1">
      <alignment horizontal="center" vertical="center" wrapText="1"/>
    </xf>
    <xf numFmtId="0" fontId="0" fillId="0" borderId="0" xfId="0" applyFont="1" applyBorder="1"/>
    <xf numFmtId="0" fontId="30" fillId="0" borderId="0" xfId="0" applyFont="1" applyBorder="1" applyAlignment="1">
      <alignment horizontal="center" vertical="center" wrapText="1"/>
    </xf>
    <xf numFmtId="0" fontId="30" fillId="0" borderId="7" xfId="0" applyFont="1" applyBorder="1" applyAlignment="1">
      <alignment horizontal="left" vertical="center" wrapText="1"/>
    </xf>
    <xf numFmtId="0" fontId="0" fillId="0" borderId="1" xfId="0" applyFont="1" applyBorder="1" applyAlignment="1">
      <alignment horizontal="center" vertical="center" wrapText="1"/>
    </xf>
    <xf numFmtId="0" fontId="26" fillId="2" borderId="1" xfId="0" applyFont="1" applyFill="1" applyBorder="1" applyAlignment="1">
      <alignment vertical="center" wrapText="1"/>
    </xf>
    <xf numFmtId="0" fontId="30" fillId="0" borderId="1" xfId="0" applyFont="1" applyBorder="1" applyAlignment="1">
      <alignment vertical="center" wrapText="1"/>
    </xf>
    <xf numFmtId="0" fontId="33" fillId="2" borderId="1" xfId="0" applyFont="1" applyFill="1" applyBorder="1" applyAlignment="1">
      <alignment horizontal="center" vertical="center" wrapText="1"/>
    </xf>
    <xf numFmtId="0" fontId="30" fillId="0" borderId="1" xfId="0" applyFont="1" applyBorder="1" applyAlignment="1">
      <alignment horizontal="justify" vertical="center" wrapText="1"/>
    </xf>
    <xf numFmtId="0" fontId="31" fillId="0" borderId="0" xfId="0" applyFont="1" applyBorder="1" applyAlignment="1">
      <alignment vertical="center" wrapText="1"/>
    </xf>
    <xf numFmtId="0" fontId="32" fillId="0" borderId="4" xfId="0" applyFont="1" applyBorder="1" applyAlignment="1">
      <alignment vertical="center" wrapText="1"/>
    </xf>
    <xf numFmtId="0" fontId="31" fillId="0" borderId="5" xfId="0" applyFont="1" applyBorder="1" applyAlignment="1">
      <alignment vertical="center" wrapText="1"/>
    </xf>
    <xf numFmtId="0" fontId="31" fillId="0" borderId="6" xfId="0" applyFont="1" applyBorder="1" applyAlignment="1">
      <alignment vertical="center" wrapText="1"/>
    </xf>
    <xf numFmtId="0" fontId="34" fillId="0" borderId="0" xfId="0" applyFont="1"/>
    <xf numFmtId="0" fontId="29" fillId="0" borderId="1" xfId="0" applyFont="1" applyBorder="1" applyAlignment="1">
      <alignment horizontal="center" vertical="center" wrapText="1"/>
    </xf>
    <xf numFmtId="0" fontId="29" fillId="0" borderId="1" xfId="0" applyFont="1" applyBorder="1" applyAlignment="1">
      <alignment vertical="center" wrapText="1"/>
    </xf>
    <xf numFmtId="0" fontId="30" fillId="0" borderId="1" xfId="0" applyFont="1" applyBorder="1" applyAlignment="1">
      <alignment horizontal="center" vertical="center" wrapText="1"/>
    </xf>
    <xf numFmtId="0" fontId="29" fillId="0" borderId="1" xfId="0" applyFont="1" applyBorder="1" applyAlignment="1">
      <alignment horizontal="justify" vertical="center" wrapText="1"/>
    </xf>
    <xf numFmtId="0" fontId="38" fillId="0" borderId="0" xfId="0" applyFont="1"/>
    <xf numFmtId="0" fontId="29" fillId="0" borderId="0" xfId="0" applyFont="1"/>
    <xf numFmtId="0" fontId="29" fillId="0" borderId="1" xfId="0" applyFont="1" applyBorder="1" applyAlignment="1">
      <alignment horizontal="left" vertical="center" wrapText="1" indent="1"/>
    </xf>
    <xf numFmtId="0" fontId="35" fillId="0" borderId="0" xfId="0" applyFont="1"/>
    <xf numFmtId="0" fontId="39" fillId="0" borderId="1" xfId="0" applyFont="1" applyBorder="1" applyAlignment="1">
      <alignment horizontal="center" vertical="center" wrapText="1"/>
    </xf>
    <xf numFmtId="0" fontId="39" fillId="0" borderId="1" xfId="0" applyFont="1" applyBorder="1" applyAlignment="1">
      <alignment vertical="center" wrapText="1"/>
    </xf>
    <xf numFmtId="0" fontId="29" fillId="0" borderId="1" xfId="0" applyFont="1" applyFill="1" applyBorder="1" applyAlignment="1">
      <alignment vertical="center" wrapText="1"/>
    </xf>
    <xf numFmtId="0" fontId="29" fillId="0" borderId="7" xfId="0" applyFont="1" applyFill="1" applyBorder="1" applyAlignment="1">
      <alignment vertical="center" wrapText="1"/>
    </xf>
    <xf numFmtId="0" fontId="29" fillId="0" borderId="1" xfId="0" applyFont="1" applyFill="1" applyBorder="1" applyAlignment="1">
      <alignment horizontal="justify" vertical="center" wrapText="1"/>
    </xf>
    <xf numFmtId="0" fontId="39" fillId="0" borderId="0" xfId="0" applyFont="1" applyFill="1"/>
    <xf numFmtId="0" fontId="29" fillId="0" borderId="1" xfId="0" applyFont="1" applyFill="1" applyBorder="1" applyAlignment="1">
      <alignment horizontal="center" vertical="center" wrapText="1"/>
    </xf>
    <xf numFmtId="0" fontId="29" fillId="0" borderId="1" xfId="0" applyFont="1" applyFill="1" applyBorder="1" applyAlignment="1">
      <alignment horizontal="center" vertical="center" wrapText="1"/>
    </xf>
    <xf numFmtId="0" fontId="26" fillId="0" borderId="0" xfId="0" applyFont="1" applyFill="1" applyBorder="1" applyAlignment="1">
      <alignment vertical="center" wrapText="1"/>
    </xf>
    <xf numFmtId="0" fontId="41" fillId="0" borderId="0" xfId="0" applyFont="1"/>
    <xf numFmtId="0" fontId="0" fillId="0" borderId="1" xfId="0" applyBorder="1" applyAlignment="1">
      <alignment horizontal="center" vertical="center" wrapText="1"/>
    </xf>
    <xf numFmtId="0" fontId="0" fillId="0" borderId="1" xfId="0" applyBorder="1" applyAlignment="1">
      <alignment vertical="center" wrapText="1"/>
    </xf>
    <xf numFmtId="0" fontId="0" fillId="0" borderId="13" xfId="0" applyBorder="1" applyAlignment="1">
      <alignment horizontal="center" vertical="center" wrapText="1"/>
    </xf>
    <xf numFmtId="0" fontId="0" fillId="0" borderId="0" xfId="0" applyAlignment="1">
      <alignment horizontal="center" vertical="center"/>
    </xf>
    <xf numFmtId="0" fontId="42" fillId="0" borderId="0" xfId="0" applyFont="1" applyFill="1" applyAlignment="1">
      <alignment vertical="center"/>
    </xf>
    <xf numFmtId="0" fontId="0" fillId="8" borderId="1" xfId="0" applyFont="1" applyFill="1" applyBorder="1" applyAlignment="1">
      <alignment horizontal="center" vertical="center" wrapText="1"/>
    </xf>
    <xf numFmtId="0" fontId="0" fillId="0" borderId="0" xfId="0" applyFont="1" applyAlignment="1">
      <alignment horizontal="center" vertical="center"/>
    </xf>
    <xf numFmtId="0" fontId="0" fillId="9" borderId="1" xfId="0" applyFont="1" applyFill="1" applyBorder="1" applyAlignment="1">
      <alignment vertical="center" wrapText="1"/>
    </xf>
    <xf numFmtId="0" fontId="0" fillId="9" borderId="8" xfId="0" applyFont="1" applyFill="1" applyBorder="1" applyAlignment="1">
      <alignment vertical="center" wrapText="1"/>
    </xf>
    <xf numFmtId="0" fontId="43" fillId="9" borderId="1" xfId="0" applyFont="1" applyFill="1" applyBorder="1" applyAlignment="1">
      <alignment vertical="center" wrapText="1"/>
    </xf>
    <xf numFmtId="0" fontId="0" fillId="0" borderId="0" xfId="0" applyAlignment="1">
      <alignment horizontal="justify"/>
    </xf>
    <xf numFmtId="0" fontId="0" fillId="0" borderId="1" xfId="0" applyNumberFormat="1" applyFont="1" applyBorder="1" applyAlignment="1">
      <alignment horizontal="center" vertical="center"/>
    </xf>
    <xf numFmtId="0" fontId="0" fillId="8" borderId="1" xfId="0" applyFont="1" applyFill="1" applyBorder="1" applyAlignment="1">
      <alignment vertical="center" wrapText="1"/>
    </xf>
    <xf numFmtId="0" fontId="0" fillId="0" borderId="8" xfId="0" applyFont="1" applyBorder="1" applyAlignment="1">
      <alignment vertical="center" wrapText="1"/>
    </xf>
    <xf numFmtId="0" fontId="43" fillId="0" borderId="1" xfId="0" applyFont="1" applyBorder="1" applyAlignment="1">
      <alignment vertical="center" wrapText="1"/>
    </xf>
    <xf numFmtId="0" fontId="43" fillId="8" borderId="1" xfId="0" applyFont="1" applyFill="1" applyBorder="1" applyAlignment="1">
      <alignment vertical="center" wrapText="1"/>
    </xf>
    <xf numFmtId="49" fontId="0" fillId="0" borderId="1" xfId="0" applyNumberFormat="1" applyFont="1" applyBorder="1" applyAlignment="1">
      <alignment horizontal="center" vertical="center"/>
    </xf>
    <xf numFmtId="49" fontId="26" fillId="0" borderId="1" xfId="0" applyNumberFormat="1" applyFont="1" applyBorder="1" applyAlignment="1">
      <alignment horizontal="center" vertical="center"/>
    </xf>
    <xf numFmtId="0" fontId="26" fillId="8" borderId="1" xfId="0" applyFont="1" applyFill="1" applyBorder="1" applyAlignment="1">
      <alignment vertical="center" wrapText="1"/>
    </xf>
    <xf numFmtId="0" fontId="26" fillId="0" borderId="1" xfId="0" applyFont="1" applyBorder="1" applyAlignment="1">
      <alignment horizontal="center" vertical="center"/>
    </xf>
    <xf numFmtId="0" fontId="48" fillId="0" borderId="0" xfId="0" applyFont="1" applyAlignment="1">
      <alignment horizontal="center" vertical="center"/>
    </xf>
    <xf numFmtId="0" fontId="49" fillId="0" borderId="0" xfId="0" applyFont="1"/>
    <xf numFmtId="0" fontId="29" fillId="8" borderId="1" xfId="0" applyFont="1" applyFill="1" applyBorder="1" applyAlignment="1">
      <alignment horizontal="center" vertical="center" wrapText="1"/>
    </xf>
    <xf numFmtId="0" fontId="26" fillId="8" borderId="1" xfId="0" applyFont="1" applyFill="1" applyBorder="1" applyAlignment="1">
      <alignment horizontal="center" vertical="center" wrapText="1"/>
    </xf>
    <xf numFmtId="0" fontId="0" fillId="0" borderId="1" xfId="0" applyFont="1" applyBorder="1" applyAlignment="1">
      <alignment vertical="center" wrapText="1"/>
    </xf>
    <xf numFmtId="0" fontId="0" fillId="6" borderId="1" xfId="0" applyFont="1" applyFill="1" applyBorder="1" applyAlignment="1">
      <alignment vertical="center" wrapText="1"/>
    </xf>
    <xf numFmtId="0" fontId="50" fillId="8" borderId="1" xfId="0" applyFont="1" applyFill="1" applyBorder="1" applyAlignment="1">
      <alignment vertical="center" wrapText="1"/>
    </xf>
    <xf numFmtId="0" fontId="0" fillId="0" borderId="1" xfId="0" applyFont="1" applyBorder="1" applyAlignment="1">
      <alignment vertical="top" wrapText="1"/>
    </xf>
    <xf numFmtId="0" fontId="50" fillId="0" borderId="1" xfId="0" applyFont="1" applyBorder="1" applyAlignment="1">
      <alignment horizontal="left" vertical="center"/>
    </xf>
    <xf numFmtId="0" fontId="50" fillId="0" borderId="1" xfId="0" applyFont="1" applyBorder="1" applyAlignment="1">
      <alignment horizontal="center" vertical="center"/>
    </xf>
    <xf numFmtId="0" fontId="50" fillId="0" borderId="1" xfId="0" applyFont="1" applyBorder="1" applyAlignment="1">
      <alignment vertical="center"/>
    </xf>
    <xf numFmtId="0" fontId="0" fillId="0" borderId="0" xfId="0" applyAlignment="1">
      <alignment horizontal="center"/>
    </xf>
    <xf numFmtId="0" fontId="0" fillId="0" borderId="0" xfId="0" applyBorder="1"/>
    <xf numFmtId="0" fontId="0" fillId="0" borderId="4" xfId="0" applyFont="1" applyBorder="1" applyAlignment="1">
      <alignment horizontal="right" vertical="top"/>
    </xf>
    <xf numFmtId="0" fontId="0" fillId="0" borderId="0" xfId="0" applyFont="1" applyBorder="1" applyAlignment="1">
      <alignment horizontal="right" vertical="top"/>
    </xf>
    <xf numFmtId="0" fontId="43" fillId="0" borderId="0" xfId="0" applyFont="1"/>
    <xf numFmtId="0" fontId="0" fillId="0" borderId="0" xfId="0" applyBorder="1" applyAlignment="1">
      <alignment vertical="center"/>
    </xf>
    <xf numFmtId="0" fontId="51" fillId="0" borderId="0" xfId="0" applyFont="1"/>
    <xf numFmtId="0" fontId="52" fillId="0" borderId="0" xfId="0" applyFont="1"/>
    <xf numFmtId="0" fontId="53" fillId="0" borderId="0" xfId="0" applyFont="1" applyAlignment="1">
      <alignment vertical="center"/>
    </xf>
    <xf numFmtId="0" fontId="54" fillId="0" borderId="0" xfId="0" applyFont="1" applyAlignment="1">
      <alignment horizontal="center" vertical="center" wrapText="1"/>
    </xf>
    <xf numFmtId="0" fontId="54" fillId="0" borderId="0" xfId="0" applyFont="1" applyBorder="1" applyAlignment="1">
      <alignment horizontal="justify" vertical="center" wrapText="1"/>
    </xf>
    <xf numFmtId="0" fontId="55" fillId="0" borderId="1" xfId="0" applyFont="1" applyBorder="1" applyAlignment="1">
      <alignment horizontal="center" vertical="center" wrapText="1"/>
    </xf>
    <xf numFmtId="0" fontId="56" fillId="10" borderId="1" xfId="0" applyFont="1" applyFill="1" applyBorder="1" applyAlignment="1">
      <alignment horizontal="center" vertical="center" wrapText="1"/>
    </xf>
    <xf numFmtId="0" fontId="55" fillId="0" borderId="3" xfId="0" applyFont="1" applyBorder="1" applyAlignment="1">
      <alignment horizontal="center" vertical="center" wrapText="1"/>
    </xf>
    <xf numFmtId="0" fontId="55" fillId="0" borderId="8" xfId="0" applyFont="1" applyBorder="1" applyAlignment="1">
      <alignment horizontal="center" vertical="center" wrapText="1"/>
    </xf>
    <xf numFmtId="0" fontId="54" fillId="0" borderId="0" xfId="0" applyFont="1" applyBorder="1" applyAlignment="1">
      <alignment horizontal="center" vertical="center" wrapText="1"/>
    </xf>
    <xf numFmtId="0" fontId="55" fillId="0" borderId="1" xfId="0" applyFont="1" applyBorder="1" applyAlignment="1">
      <alignment horizontal="left" vertical="center" wrapText="1"/>
    </xf>
    <xf numFmtId="0" fontId="61" fillId="10" borderId="1" xfId="0" applyFont="1" applyFill="1" applyBorder="1" applyAlignment="1">
      <alignment horizontal="center" vertical="center" wrapText="1"/>
    </xf>
    <xf numFmtId="0" fontId="58" fillId="0" borderId="1" xfId="0" applyFont="1" applyBorder="1" applyAlignment="1">
      <alignment horizontal="center" vertical="center" wrapText="1"/>
    </xf>
    <xf numFmtId="0" fontId="55" fillId="11" borderId="1" xfId="0" applyFont="1" applyFill="1" applyBorder="1" applyAlignment="1">
      <alignment horizontal="center" vertical="center" wrapText="1"/>
    </xf>
    <xf numFmtId="0" fontId="56" fillId="11" borderId="1" xfId="0" applyFont="1" applyFill="1" applyBorder="1" applyAlignment="1">
      <alignment horizontal="left" vertical="center" wrapText="1"/>
    </xf>
    <xf numFmtId="0" fontId="61" fillId="12" borderId="1" xfId="0" applyFont="1" applyFill="1" applyBorder="1" applyAlignment="1">
      <alignment horizontal="center" vertical="center" wrapText="1"/>
    </xf>
    <xf numFmtId="0" fontId="58" fillId="11" borderId="1" xfId="0" applyFont="1" applyFill="1" applyBorder="1" applyAlignment="1">
      <alignment horizontal="center" vertical="center" wrapText="1"/>
    </xf>
    <xf numFmtId="0" fontId="56" fillId="0" borderId="1" xfId="0" applyFont="1" applyBorder="1" applyAlignment="1">
      <alignment horizontal="left" vertical="center" wrapText="1"/>
    </xf>
    <xf numFmtId="0" fontId="55" fillId="0" borderId="1" xfId="0" applyFont="1" applyBorder="1" applyAlignment="1">
      <alignment horizontal="justify" vertical="center" wrapText="1"/>
    </xf>
    <xf numFmtId="0" fontId="61" fillId="10" borderId="1" xfId="0" applyFont="1" applyFill="1" applyBorder="1" applyAlignment="1">
      <alignment horizontal="justify" vertical="center" wrapText="1"/>
    </xf>
    <xf numFmtId="0" fontId="55" fillId="13" borderId="1" xfId="0" applyFont="1" applyFill="1" applyBorder="1" applyAlignment="1">
      <alignment horizontal="center" vertical="center" wrapText="1"/>
    </xf>
    <xf numFmtId="0" fontId="58" fillId="13" borderId="1" xfId="0" applyFont="1" applyFill="1" applyBorder="1" applyAlignment="1">
      <alignment horizontal="center" vertical="center" wrapText="1"/>
    </xf>
    <xf numFmtId="0" fontId="58" fillId="0" borderId="1" xfId="0" applyFont="1" applyBorder="1" applyAlignment="1">
      <alignment horizontal="left" vertical="center" wrapText="1"/>
    </xf>
    <xf numFmtId="0" fontId="62" fillId="14" borderId="1" xfId="0" applyFont="1" applyFill="1" applyBorder="1" applyAlignment="1">
      <alignment horizontal="justify" vertical="center" wrapText="1"/>
    </xf>
    <xf numFmtId="0" fontId="55" fillId="0" borderId="1" xfId="0" applyFont="1" applyBorder="1" applyAlignment="1">
      <alignment vertical="top" wrapText="1"/>
    </xf>
    <xf numFmtId="0" fontId="58" fillId="0" borderId="1" xfId="0" applyFont="1" applyBorder="1" applyAlignment="1">
      <alignment horizontal="justify" vertical="center" wrapText="1"/>
    </xf>
    <xf numFmtId="0" fontId="41" fillId="0" borderId="0" xfId="0" applyFont="1" applyFill="1"/>
    <xf numFmtId="0" fontId="39" fillId="0" borderId="1" xfId="0" applyFont="1" applyFill="1" applyBorder="1" applyAlignment="1">
      <alignment horizontal="center" vertical="center" wrapText="1"/>
    </xf>
    <xf numFmtId="0" fontId="38" fillId="0" borderId="1" xfId="0" applyFont="1" applyFill="1" applyBorder="1" applyAlignment="1">
      <alignment horizontal="center" vertical="center"/>
    </xf>
    <xf numFmtId="0" fontId="38" fillId="0" borderId="1" xfId="0" applyFont="1" applyFill="1" applyBorder="1" applyAlignment="1">
      <alignment horizontal="justify" vertical="center"/>
    </xf>
    <xf numFmtId="0" fontId="38" fillId="0" borderId="1" xfId="0" applyFont="1" applyFill="1" applyBorder="1" applyAlignment="1">
      <alignment horizontal="center" vertical="center" wrapText="1"/>
    </xf>
    <xf numFmtId="0" fontId="38" fillId="0" borderId="1" xfId="0" applyFont="1" applyFill="1" applyBorder="1" applyAlignment="1">
      <alignment vertical="center" wrapText="1"/>
    </xf>
    <xf numFmtId="0" fontId="0" fillId="0" borderId="0" xfId="0" applyFill="1" applyAlignment="1">
      <alignment vertical="center"/>
    </xf>
    <xf numFmtId="0" fontId="63" fillId="0" borderId="1" xfId="0" applyFont="1" applyFill="1" applyBorder="1" applyAlignment="1">
      <alignment horizontal="center" vertical="center"/>
    </xf>
    <xf numFmtId="0" fontId="63" fillId="0" borderId="1" xfId="0" applyFont="1" applyFill="1" applyBorder="1" applyAlignment="1">
      <alignment horizontal="justify" vertical="center"/>
    </xf>
    <xf numFmtId="0" fontId="63" fillId="0" borderId="1" xfId="0" applyFont="1" applyFill="1" applyBorder="1" applyAlignment="1">
      <alignment vertical="center" wrapText="1"/>
    </xf>
    <xf numFmtId="0" fontId="38" fillId="0" borderId="1" xfId="0" applyFont="1" applyFill="1" applyBorder="1" applyAlignment="1">
      <alignment horizontal="justify" vertical="center" wrapText="1"/>
    </xf>
    <xf numFmtId="0" fontId="63" fillId="0" borderId="1" xfId="0" applyFont="1" applyFill="1" applyBorder="1" applyAlignment="1">
      <alignment horizontal="justify" vertical="center" wrapText="1"/>
    </xf>
    <xf numFmtId="0" fontId="34" fillId="0" borderId="0" xfId="0" applyFont="1" applyFill="1"/>
    <xf numFmtId="0" fontId="29" fillId="0" borderId="0" xfId="0" applyFont="1" applyFill="1"/>
    <xf numFmtId="0" fontId="38" fillId="0" borderId="1" xfId="0" applyFont="1" applyFill="1" applyBorder="1" applyAlignment="1">
      <alignment horizontal="left" vertical="center" wrapText="1" indent="1"/>
    </xf>
    <xf numFmtId="0" fontId="67" fillId="0" borderId="0" xfId="0" applyFont="1" applyFill="1" applyAlignment="1">
      <alignment vertical="center"/>
    </xf>
    <xf numFmtId="0" fontId="68" fillId="0" borderId="0" xfId="0" applyFont="1" applyFill="1" applyAlignment="1">
      <alignment vertical="center"/>
    </xf>
    <xf numFmtId="0" fontId="69" fillId="0" borderId="0" xfId="0" applyFont="1" applyAlignment="1">
      <alignment vertical="center"/>
    </xf>
    <xf numFmtId="0" fontId="70" fillId="0" borderId="16" xfId="0" applyFont="1" applyBorder="1" applyAlignment="1">
      <alignment vertical="center"/>
    </xf>
    <xf numFmtId="0" fontId="30" fillId="0" borderId="0" xfId="0" applyFont="1" applyBorder="1" applyAlignment="1">
      <alignment vertical="center" wrapText="1"/>
    </xf>
    <xf numFmtId="0" fontId="33" fillId="0" borderId="0" xfId="0" applyFont="1" applyBorder="1" applyAlignment="1">
      <alignment vertical="center" wrapText="1"/>
    </xf>
    <xf numFmtId="0" fontId="33" fillId="0" borderId="1" xfId="0" applyFont="1" applyBorder="1" applyAlignment="1">
      <alignment horizontal="center" vertical="center" wrapText="1"/>
    </xf>
    <xf numFmtId="0" fontId="0" fillId="0" borderId="1" xfId="0" applyFont="1" applyBorder="1" applyAlignment="1">
      <alignment vertical="center"/>
    </xf>
    <xf numFmtId="0" fontId="33" fillId="0" borderId="1" xfId="0" applyFont="1" applyBorder="1" applyAlignment="1">
      <alignment vertical="center" wrapText="1"/>
    </xf>
    <xf numFmtId="0" fontId="30" fillId="0" borderId="1" xfId="0" applyFont="1" applyFill="1" applyBorder="1" applyAlignment="1">
      <alignment horizontal="center" vertical="center" wrapText="1"/>
    </xf>
    <xf numFmtId="0" fontId="42" fillId="0" borderId="0" xfId="0" applyFont="1" applyBorder="1" applyAlignment="1">
      <alignment vertical="center"/>
    </xf>
    <xf numFmtId="0" fontId="0" fillId="0" borderId="0" xfId="0" applyFill="1" applyBorder="1"/>
    <xf numFmtId="0" fontId="29" fillId="0" borderId="1" xfId="0" applyFont="1" applyFill="1" applyBorder="1" applyAlignment="1">
      <alignment horizontal="center" vertical="center"/>
    </xf>
    <xf numFmtId="0" fontId="0" fillId="0" borderId="0" xfId="0" applyFont="1" applyFill="1" applyBorder="1"/>
    <xf numFmtId="0" fontId="72" fillId="0" borderId="0" xfId="0" applyFont="1" applyFill="1" applyBorder="1" applyAlignment="1">
      <alignment vertical="center" wrapText="1"/>
    </xf>
    <xf numFmtId="0" fontId="30" fillId="0" borderId="1" xfId="0" applyFont="1" applyFill="1" applyBorder="1" applyAlignment="1">
      <alignment vertical="center"/>
    </xf>
    <xf numFmtId="0" fontId="71" fillId="0" borderId="1" xfId="0" applyFont="1" applyFill="1" applyBorder="1" applyAlignment="1">
      <alignment vertical="center"/>
    </xf>
    <xf numFmtId="0" fontId="71" fillId="0" borderId="1" xfId="0" applyFont="1" applyFill="1" applyBorder="1" applyAlignment="1">
      <alignment horizontal="center" vertical="center" wrapText="1"/>
    </xf>
    <xf numFmtId="0" fontId="29" fillId="0" borderId="1" xfId="0" applyFont="1" applyFill="1" applyBorder="1" applyAlignment="1">
      <alignment vertical="center"/>
    </xf>
    <xf numFmtId="0" fontId="67" fillId="0" borderId="0" xfId="0" applyFont="1" applyAlignment="1">
      <alignment vertical="center"/>
    </xf>
    <xf numFmtId="0" fontId="39" fillId="0" borderId="0" xfId="0" applyFont="1" applyFill="1" applyAlignment="1">
      <alignment vertical="center"/>
    </xf>
    <xf numFmtId="0" fontId="25" fillId="8" borderId="1" xfId="0" applyFont="1" applyFill="1" applyBorder="1" applyAlignment="1">
      <alignment horizontal="center" vertical="center" wrapText="1"/>
    </xf>
    <xf numFmtId="0" fontId="38" fillId="8" borderId="1" xfId="0" applyFont="1" applyFill="1" applyBorder="1" applyAlignment="1">
      <alignment horizontal="center" vertical="center" wrapText="1"/>
    </xf>
    <xf numFmtId="0" fontId="25" fillId="8" borderId="14" xfId="0" applyFont="1" applyFill="1" applyBorder="1" applyAlignment="1">
      <alignment horizontal="center" vertical="center" wrapText="1"/>
    </xf>
    <xf numFmtId="0" fontId="25" fillId="0" borderId="1" xfId="0" quotePrefix="1" applyFont="1" applyBorder="1" applyAlignment="1">
      <alignment horizontal="center"/>
    </xf>
    <xf numFmtId="0" fontId="63" fillId="6" borderId="1" xfId="3" applyFont="1" applyFill="1" applyBorder="1" applyAlignment="1">
      <alignment horizontal="left" vertical="center" wrapText="1" indent="1"/>
    </xf>
    <xf numFmtId="3" fontId="38" fillId="6" borderId="1" xfId="5" applyFont="1" applyFill="1" applyBorder="1" applyAlignment="1">
      <alignment horizontal="center" vertical="center"/>
      <protection locked="0"/>
    </xf>
    <xf numFmtId="0" fontId="25" fillId="6" borderId="1" xfId="0" applyFont="1" applyFill="1" applyBorder="1"/>
    <xf numFmtId="0" fontId="38" fillId="0" borderId="1" xfId="3" applyFont="1" applyFill="1" applyBorder="1" applyAlignment="1">
      <alignment horizontal="left" vertical="center" wrapText="1" indent="3"/>
    </xf>
    <xf numFmtId="0" fontId="25" fillId="0" borderId="1" xfId="0" quotePrefix="1" applyFont="1" applyBorder="1" applyAlignment="1">
      <alignment horizontal="center" vertical="center"/>
    </xf>
    <xf numFmtId="0" fontId="0" fillId="0" borderId="1" xfId="0" quotePrefix="1" applyFont="1" applyBorder="1" applyAlignment="1">
      <alignment horizontal="center" vertical="center"/>
    </xf>
    <xf numFmtId="0" fontId="29" fillId="0" borderId="1" xfId="3" applyFont="1" applyFill="1" applyBorder="1" applyAlignment="1">
      <alignment horizontal="left" vertical="center" wrapText="1" indent="1"/>
    </xf>
    <xf numFmtId="3" fontId="29" fillId="0" borderId="1" xfId="5" applyFont="1" applyFill="1" applyBorder="1" applyAlignment="1">
      <alignment horizontal="center" vertical="center"/>
      <protection locked="0"/>
    </xf>
    <xf numFmtId="0" fontId="70" fillId="0" borderId="0" xfId="0" applyFont="1"/>
    <xf numFmtId="0" fontId="70" fillId="0" borderId="0" xfId="0" applyFont="1" applyFill="1" applyAlignment="1">
      <alignment vertical="center" wrapText="1"/>
    </xf>
    <xf numFmtId="0" fontId="0" fillId="0" borderId="0" xfId="0" applyFont="1" applyFill="1"/>
    <xf numFmtId="0" fontId="0" fillId="0" borderId="1" xfId="0" applyFont="1" applyFill="1" applyBorder="1"/>
    <xf numFmtId="0" fontId="26" fillId="0" borderId="1" xfId="0" applyFont="1" applyFill="1" applyBorder="1" applyAlignment="1">
      <alignment horizontal="center" vertical="center"/>
    </xf>
    <xf numFmtId="0" fontId="30" fillId="0" borderId="14" xfId="0" applyFont="1" applyFill="1" applyBorder="1" applyAlignment="1">
      <alignment horizontal="center" vertical="center" wrapText="1"/>
    </xf>
    <xf numFmtId="0" fontId="0" fillId="0" borderId="1" xfId="0" applyFont="1" applyFill="1" applyBorder="1" applyAlignment="1">
      <alignment vertical="center" wrapText="1"/>
    </xf>
    <xf numFmtId="0" fontId="33" fillId="0" borderId="1" xfId="0" applyFont="1" applyFill="1" applyBorder="1" applyAlignment="1">
      <alignment vertical="center" wrapText="1"/>
    </xf>
    <xf numFmtId="0" fontId="33" fillId="0" borderId="0" xfId="0" applyFont="1"/>
    <xf numFmtId="0" fontId="0" fillId="0" borderId="0" xfId="0" applyFont="1" applyAlignment="1">
      <alignment horizontal="center"/>
    </xf>
    <xf numFmtId="0" fontId="0" fillId="0" borderId="4" xfId="0" applyFont="1" applyBorder="1"/>
    <xf numFmtId="0" fontId="29" fillId="0" borderId="1" xfId="0" applyFont="1" applyBorder="1" applyAlignment="1">
      <alignment horizontal="center" vertical="center"/>
    </xf>
    <xf numFmtId="0" fontId="29" fillId="0" borderId="1" xfId="10" applyFont="1" applyFill="1" applyBorder="1" applyAlignment="1">
      <alignment vertical="center" wrapText="1"/>
    </xf>
    <xf numFmtId="0" fontId="29" fillId="6" borderId="1" xfId="0" applyFont="1" applyFill="1" applyBorder="1" applyAlignment="1">
      <alignment horizontal="center"/>
    </xf>
    <xf numFmtId="0" fontId="29" fillId="6" borderId="1" xfId="0" quotePrefix="1" applyFont="1" applyFill="1" applyBorder="1" applyAlignment="1">
      <alignment wrapText="1"/>
    </xf>
    <xf numFmtId="0" fontId="30" fillId="8" borderId="1" xfId="0" applyFont="1" applyFill="1" applyBorder="1" applyAlignment="1">
      <alignment vertical="center" wrapText="1"/>
    </xf>
    <xf numFmtId="0" fontId="29" fillId="0" borderId="1" xfId="0" applyFont="1" applyFill="1" applyBorder="1" applyAlignment="1">
      <alignment horizontal="justify" vertical="top"/>
    </xf>
    <xf numFmtId="0" fontId="29" fillId="0" borderId="1" xfId="10" applyFont="1" applyFill="1" applyBorder="1" applyAlignment="1">
      <alignment horizontal="justify" vertical="top"/>
    </xf>
    <xf numFmtId="0" fontId="30" fillId="8" borderId="1" xfId="0" applyFont="1" applyFill="1" applyBorder="1" applyAlignment="1">
      <alignment horizontal="center" vertical="center" wrapText="1"/>
    </xf>
    <xf numFmtId="0" fontId="30" fillId="0" borderId="1" xfId="0" applyFont="1" applyFill="1" applyBorder="1" applyAlignment="1">
      <alignment horizontal="left" vertical="center" wrapText="1" indent="1"/>
    </xf>
    <xf numFmtId="0" fontId="29" fillId="0" borderId="1" xfId="0" applyFont="1" applyFill="1" applyBorder="1" applyAlignment="1">
      <alignment horizontal="left" vertical="center" wrapText="1" indent="1"/>
    </xf>
    <xf numFmtId="0" fontId="0" fillId="0" borderId="1" xfId="0" applyFont="1" applyFill="1" applyBorder="1" applyAlignment="1">
      <alignment horizontal="left" vertical="center" wrapText="1" indent="1"/>
    </xf>
    <xf numFmtId="0" fontId="0" fillId="6" borderId="1" xfId="0" applyFont="1" applyFill="1" applyBorder="1" applyAlignment="1">
      <alignment horizontal="center" vertical="center"/>
    </xf>
    <xf numFmtId="0" fontId="26" fillId="6" borderId="1" xfId="0" applyFont="1" applyFill="1" applyBorder="1" applyAlignment="1">
      <alignment horizontal="justify" vertical="top"/>
    </xf>
    <xf numFmtId="0" fontId="29" fillId="0" borderId="1" xfId="0" applyFont="1" applyFill="1" applyBorder="1"/>
    <xf numFmtId="0" fontId="29" fillId="0" borderId="1" xfId="0" applyFont="1" applyFill="1" applyBorder="1" applyAlignment="1">
      <alignment horizontal="justify" vertical="center"/>
    </xf>
    <xf numFmtId="0" fontId="29" fillId="0" borderId="1" xfId="0" applyFont="1" applyFill="1" applyBorder="1" applyAlignment="1">
      <alignment horizontal="justify" vertical="top" wrapText="1"/>
    </xf>
    <xf numFmtId="0" fontId="29" fillId="6" borderId="1" xfId="10" applyFont="1" applyFill="1" applyBorder="1" applyAlignment="1">
      <alignment horizontal="justify" vertical="center"/>
    </xf>
    <xf numFmtId="0" fontId="0" fillId="6" borderId="1" xfId="10" applyFont="1" applyFill="1" applyBorder="1" applyAlignment="1">
      <alignment horizontal="justify" vertical="top"/>
    </xf>
    <xf numFmtId="0" fontId="39" fillId="0" borderId="1" xfId="0" applyFont="1" applyBorder="1" applyAlignment="1">
      <alignment vertical="center"/>
    </xf>
    <xf numFmtId="0" fontId="29" fillId="6" borderId="1" xfId="0" applyFont="1" applyFill="1" applyBorder="1" applyAlignment="1">
      <alignment horizontal="center" vertical="center"/>
    </xf>
    <xf numFmtId="0" fontId="39" fillId="6" borderId="1" xfId="0" applyFont="1" applyFill="1" applyBorder="1" applyAlignment="1">
      <alignment horizontal="justify" vertical="center"/>
    </xf>
    <xf numFmtId="0" fontId="0" fillId="0" borderId="1" xfId="0" applyFont="1" applyFill="1" applyBorder="1" applyAlignment="1">
      <alignment horizontal="center" vertical="center" wrapText="1"/>
    </xf>
    <xf numFmtId="0" fontId="72" fillId="0" borderId="0" xfId="0" applyFont="1"/>
    <xf numFmtId="0" fontId="26" fillId="0" borderId="0" xfId="0" applyFont="1" applyFill="1"/>
    <xf numFmtId="0" fontId="26" fillId="0" borderId="1" xfId="0" applyFont="1" applyBorder="1"/>
    <xf numFmtId="0" fontId="33" fillId="8" borderId="1" xfId="0" applyFont="1" applyFill="1" applyBorder="1" applyAlignment="1">
      <alignment vertical="center" wrapText="1"/>
    </xf>
    <xf numFmtId="0" fontId="30" fillId="8" borderId="1" xfId="0" applyFont="1" applyFill="1" applyBorder="1" applyAlignment="1">
      <alignment horizontal="left" vertical="center" wrapText="1" indent="1"/>
    </xf>
    <xf numFmtId="0" fontId="29" fillId="8" borderId="1" xfId="0" applyFont="1" applyFill="1" applyBorder="1" applyAlignment="1">
      <alignment horizontal="left" vertical="center" wrapText="1" indent="1"/>
    </xf>
    <xf numFmtId="0" fontId="33" fillId="0" borderId="0" xfId="0" applyFont="1" applyAlignment="1">
      <alignment horizontal="left" vertical="center"/>
    </xf>
    <xf numFmtId="0" fontId="70" fillId="0" borderId="0" xfId="0" applyFont="1" applyAlignment="1">
      <alignment vertical="center"/>
    </xf>
    <xf numFmtId="0" fontId="33" fillId="8" borderId="1" xfId="0" applyFont="1" applyFill="1" applyBorder="1" applyAlignment="1">
      <alignment horizontal="center" vertical="center" wrapText="1"/>
    </xf>
    <xf numFmtId="0" fontId="0" fillId="0" borderId="7" xfId="0" applyFont="1" applyBorder="1"/>
    <xf numFmtId="0" fontId="30" fillId="8" borderId="8" xfId="0" applyFont="1" applyFill="1" applyBorder="1" applyAlignment="1">
      <alignment vertical="center" wrapText="1"/>
    </xf>
    <xf numFmtId="0" fontId="41" fillId="0" borderId="0" xfId="0" applyFont="1" applyAlignment="1">
      <alignment vertical="center"/>
    </xf>
    <xf numFmtId="0" fontId="73" fillId="0" borderId="0" xfId="0" applyFont="1" applyAlignment="1">
      <alignment vertical="center"/>
    </xf>
    <xf numFmtId="0" fontId="73" fillId="0" borderId="1" xfId="0" applyFont="1" applyBorder="1" applyAlignment="1">
      <alignment horizontal="justify" vertical="center" wrapText="1"/>
    </xf>
    <xf numFmtId="0" fontId="37" fillId="0" borderId="1" xfId="0" applyFont="1" applyBorder="1" applyAlignment="1">
      <alignment horizontal="justify" vertical="center" wrapText="1"/>
    </xf>
    <xf numFmtId="0" fontId="37" fillId="0" borderId="1" xfId="0" applyFont="1" applyFill="1" applyBorder="1" applyAlignment="1">
      <alignment horizontal="justify" vertical="center" wrapText="1"/>
    </xf>
    <xf numFmtId="0" fontId="68" fillId="0" borderId="0" xfId="0" applyFont="1" applyAlignment="1">
      <alignment vertical="center"/>
    </xf>
    <xf numFmtId="0" fontId="26" fillId="0" borderId="0" xfId="0" applyFont="1" applyAlignment="1">
      <alignment vertical="center"/>
    </xf>
    <xf numFmtId="0" fontId="0" fillId="0" borderId="0" xfId="0" applyFont="1" applyAlignment="1">
      <alignment vertical="center"/>
    </xf>
    <xf numFmtId="0" fontId="0" fillId="0" borderId="4" xfId="0" applyBorder="1"/>
    <xf numFmtId="0" fontId="37" fillId="8" borderId="1" xfId="0" applyFont="1" applyFill="1" applyBorder="1" applyAlignment="1">
      <alignment vertical="center" wrapText="1"/>
    </xf>
    <xf numFmtId="0" fontId="26" fillId="15" borderId="20" xfId="0" applyFont="1" applyFill="1" applyBorder="1" applyAlignment="1">
      <alignment vertical="center"/>
    </xf>
    <xf numFmtId="0" fontId="0" fillId="17" borderId="32" xfId="0" applyFont="1" applyFill="1" applyBorder="1" applyAlignment="1">
      <alignment horizontal="center" vertical="center" wrapText="1"/>
    </xf>
    <xf numFmtId="0" fontId="0" fillId="17" borderId="33" xfId="0" applyFont="1" applyFill="1" applyBorder="1" applyAlignment="1">
      <alignment vertical="center" wrapText="1"/>
    </xf>
    <xf numFmtId="0" fontId="0" fillId="0" borderId="32" xfId="0" applyFont="1" applyBorder="1" applyAlignment="1">
      <alignment horizontal="center" vertical="center"/>
    </xf>
    <xf numFmtId="0" fontId="0" fillId="17" borderId="32" xfId="0" applyFont="1" applyFill="1" applyBorder="1" applyAlignment="1">
      <alignment horizontal="center" vertical="center"/>
    </xf>
    <xf numFmtId="0" fontId="26" fillId="0" borderId="33" xfId="0" applyFont="1" applyBorder="1" applyAlignment="1">
      <alignment vertical="center" wrapText="1"/>
    </xf>
    <xf numFmtId="0" fontId="0" fillId="0" borderId="32" xfId="0" applyFont="1" applyFill="1" applyBorder="1" applyAlignment="1">
      <alignment horizontal="center" vertical="center"/>
    </xf>
    <xf numFmtId="0" fontId="26" fillId="0" borderId="32" xfId="0" applyFont="1" applyFill="1" applyBorder="1" applyAlignment="1">
      <alignment horizontal="center" vertical="center"/>
    </xf>
    <xf numFmtId="0" fontId="26" fillId="0" borderId="22" xfId="0" applyFont="1" applyBorder="1" applyAlignment="1">
      <alignment vertical="center" wrapText="1"/>
    </xf>
    <xf numFmtId="0" fontId="73" fillId="0" borderId="0" xfId="0" applyFont="1"/>
    <xf numFmtId="0" fontId="73" fillId="0" borderId="0" xfId="0" applyFont="1" applyAlignment="1">
      <alignment vertical="center" wrapText="1"/>
    </xf>
    <xf numFmtId="0" fontId="80" fillId="0" borderId="16" xfId="0" applyFont="1" applyBorder="1" applyAlignment="1">
      <alignment vertical="center" wrapText="1"/>
    </xf>
    <xf numFmtId="0" fontId="80" fillId="0" borderId="33" xfId="0" applyFont="1" applyBorder="1" applyAlignment="1">
      <alignment vertical="center" wrapText="1"/>
    </xf>
    <xf numFmtId="0" fontId="81" fillId="0" borderId="0" xfId="0" applyFont="1" applyAlignment="1">
      <alignment vertical="center"/>
    </xf>
    <xf numFmtId="0" fontId="0" fillId="0" borderId="1" xfId="0" applyBorder="1" applyAlignment="1">
      <alignment horizontal="center"/>
    </xf>
    <xf numFmtId="0" fontId="29" fillId="0" borderId="1" xfId="0" applyFont="1" applyBorder="1" applyAlignment="1">
      <alignment wrapText="1"/>
    </xf>
    <xf numFmtId="0" fontId="82" fillId="0" borderId="1" xfId="0" applyFont="1" applyBorder="1" applyAlignment="1">
      <alignment horizontal="center" vertical="center"/>
    </xf>
    <xf numFmtId="0" fontId="82" fillId="0" borderId="1" xfId="0" applyFont="1" applyBorder="1" applyAlignment="1">
      <alignment wrapText="1"/>
    </xf>
    <xf numFmtId="0" fontId="37" fillId="0" borderId="0" xfId="0" applyFont="1" applyAlignment="1">
      <alignment vertical="center"/>
    </xf>
    <xf numFmtId="0" fontId="37" fillId="0" borderId="0" xfId="0" applyFont="1"/>
    <xf numFmtId="0" fontId="78" fillId="0" borderId="0" xfId="0" applyFont="1" applyAlignment="1">
      <alignment vertical="center"/>
    </xf>
    <xf numFmtId="0" fontId="80" fillId="0" borderId="0" xfId="0" applyFont="1" applyAlignment="1">
      <alignment vertical="center" wrapText="1"/>
    </xf>
    <xf numFmtId="0" fontId="73" fillId="0" borderId="16" xfId="0" applyFont="1" applyBorder="1"/>
    <xf numFmtId="0" fontId="89" fillId="0" borderId="0" xfId="0" applyFont="1" applyAlignment="1">
      <alignment vertical="center"/>
    </xf>
    <xf numFmtId="0" fontId="89" fillId="0" borderId="35" xfId="0" applyFont="1" applyBorder="1" applyAlignment="1">
      <alignment vertical="center"/>
    </xf>
    <xf numFmtId="0" fontId="73" fillId="0" borderId="35" xfId="0" applyFont="1" applyBorder="1"/>
    <xf numFmtId="0" fontId="90" fillId="0" borderId="0" xfId="0" applyFont="1" applyAlignment="1">
      <alignment vertical="center"/>
    </xf>
    <xf numFmtId="0" fontId="90" fillId="0" borderId="0" xfId="0" applyFont="1"/>
    <xf numFmtId="0" fontId="46" fillId="0" borderId="16" xfId="0" applyFont="1" applyBorder="1" applyAlignment="1">
      <alignment vertical="center" wrapText="1"/>
    </xf>
    <xf numFmtId="0" fontId="46" fillId="0" borderId="33" xfId="0" applyFont="1" applyBorder="1" applyAlignment="1">
      <alignment vertical="center" wrapText="1"/>
    </xf>
    <xf numFmtId="0" fontId="92" fillId="0" borderId="0" xfId="0" applyFont="1" applyFill="1" applyAlignment="1">
      <alignment vertical="center"/>
    </xf>
    <xf numFmtId="0" fontId="0" fillId="0" borderId="0" xfId="0" applyFill="1" applyAlignment="1">
      <alignment horizontal="left"/>
    </xf>
    <xf numFmtId="0" fontId="0" fillId="0" borderId="1" xfId="0" applyFill="1" applyBorder="1" applyAlignment="1">
      <alignment horizontal="left" vertical="center" wrapText="1"/>
    </xf>
    <xf numFmtId="0" fontId="93" fillId="0" borderId="0" xfId="0" applyFont="1" applyFill="1" applyAlignment="1">
      <alignment vertical="center"/>
    </xf>
    <xf numFmtId="0" fontId="0" fillId="0" borderId="0" xfId="0" applyFill="1" applyAlignment="1">
      <alignment vertical="center" wrapText="1"/>
    </xf>
    <xf numFmtId="0" fontId="94" fillId="0" borderId="0" xfId="0" applyFont="1" applyFill="1" applyAlignment="1">
      <alignment vertical="center" wrapText="1"/>
    </xf>
    <xf numFmtId="0" fontId="91" fillId="0" borderId="0" xfId="0" applyFont="1" applyFill="1" applyAlignment="1">
      <alignment horizontal="left"/>
    </xf>
    <xf numFmtId="0" fontId="92" fillId="0" borderId="0" xfId="0" applyFont="1" applyFill="1" applyAlignment="1"/>
    <xf numFmtId="0" fontId="0" fillId="0" borderId="0" xfId="0" applyFill="1" applyAlignment="1"/>
    <xf numFmtId="0" fontId="93" fillId="0" borderId="0" xfId="0" applyFont="1" applyFill="1" applyBorder="1" applyAlignment="1">
      <alignment vertical="center" wrapText="1"/>
    </xf>
    <xf numFmtId="0" fontId="0" fillId="0" borderId="0" xfId="0" applyFill="1" applyBorder="1" applyAlignment="1">
      <alignment vertical="center" wrapText="1"/>
    </xf>
    <xf numFmtId="0" fontId="92" fillId="0" borderId="0" xfId="0" applyFont="1" applyFill="1" applyAlignment="1">
      <alignment horizontal="left" vertical="center"/>
    </xf>
    <xf numFmtId="0" fontId="0" fillId="0" borderId="1" xfId="0" applyFont="1" applyFill="1" applyBorder="1" applyAlignment="1">
      <alignment horizontal="left" vertical="center" wrapText="1"/>
    </xf>
    <xf numFmtId="0" fontId="0" fillId="0" borderId="1" xfId="0" applyFont="1" applyFill="1" applyBorder="1" applyAlignment="1">
      <alignment horizontal="center" vertical="center"/>
    </xf>
    <xf numFmtId="0" fontId="0" fillId="0" borderId="1" xfId="0" applyFill="1" applyBorder="1" applyAlignment="1">
      <alignment vertical="center" wrapText="1"/>
    </xf>
    <xf numFmtId="0" fontId="29" fillId="0" borderId="1" xfId="0" applyFont="1" applyFill="1" applyBorder="1" applyAlignment="1">
      <alignment horizontal="left" vertical="center" wrapText="1"/>
    </xf>
    <xf numFmtId="0" fontId="0" fillId="0" borderId="0" xfId="0" applyFont="1" applyFill="1" applyAlignment="1">
      <alignment horizontal="center" vertical="center" wrapText="1"/>
    </xf>
    <xf numFmtId="0" fontId="26" fillId="0" borderId="8" xfId="0" applyFont="1" applyFill="1" applyBorder="1" applyAlignment="1">
      <alignment horizontal="center" vertical="center" wrapText="1"/>
    </xf>
    <xf numFmtId="0" fontId="26" fillId="0" borderId="1" xfId="0" applyFont="1" applyFill="1" applyBorder="1" applyAlignment="1">
      <alignment horizontal="center" vertical="center" wrapText="1"/>
    </xf>
    <xf numFmtId="0" fontId="0" fillId="0" borderId="8" xfId="0" applyFont="1" applyFill="1" applyBorder="1" applyAlignment="1">
      <alignment horizontal="center" vertical="center"/>
    </xf>
    <xf numFmtId="0" fontId="95" fillId="0" borderId="1" xfId="0" applyFont="1" applyFill="1" applyBorder="1" applyAlignment="1">
      <alignment horizontal="center" vertical="center" wrapText="1"/>
    </xf>
    <xf numFmtId="0" fontId="0" fillId="0" borderId="1" xfId="0" applyFont="1" applyFill="1" applyBorder="1" applyAlignment="1">
      <alignment wrapText="1"/>
    </xf>
    <xf numFmtId="0" fontId="96" fillId="0" borderId="1" xfId="0" applyFont="1" applyFill="1" applyBorder="1" applyAlignment="1">
      <alignment horizontal="center" vertical="center" wrapText="1"/>
    </xf>
    <xf numFmtId="0" fontId="96" fillId="0" borderId="1" xfId="0" applyFont="1" applyFill="1" applyBorder="1" applyAlignment="1">
      <alignment vertical="center" wrapText="1"/>
    </xf>
    <xf numFmtId="9" fontId="26" fillId="0" borderId="8" xfId="0" applyNumberFormat="1" applyFont="1" applyFill="1" applyBorder="1" applyAlignment="1">
      <alignment horizontal="center" vertical="center" wrapText="1"/>
    </xf>
    <xf numFmtId="9" fontId="26" fillId="0" borderId="1" xfId="0" applyNumberFormat="1" applyFont="1" applyFill="1" applyBorder="1" applyAlignment="1">
      <alignment horizontal="center" vertical="center" wrapText="1"/>
    </xf>
    <xf numFmtId="9" fontId="39" fillId="0" borderId="1" xfId="0" applyNumberFormat="1" applyFont="1" applyFill="1" applyBorder="1" applyAlignment="1">
      <alignment horizontal="center" vertical="center" wrapText="1"/>
    </xf>
    <xf numFmtId="0" fontId="29" fillId="0" borderId="8" xfId="0" applyFont="1" applyFill="1" applyBorder="1" applyAlignment="1">
      <alignment horizontal="center" vertical="center"/>
    </xf>
    <xf numFmtId="0" fontId="0" fillId="0" borderId="1" xfId="0" applyFont="1" applyBorder="1" applyAlignment="1">
      <alignment horizontal="center" vertical="center" wrapText="1"/>
    </xf>
    <xf numFmtId="0" fontId="0" fillId="0" borderId="0" xfId="0" applyAlignment="1">
      <alignment wrapText="1"/>
    </xf>
    <xf numFmtId="0" fontId="0" fillId="0" borderId="1" xfId="0" applyFont="1" applyBorder="1" applyAlignment="1">
      <alignment horizontal="center"/>
    </xf>
    <xf numFmtId="0" fontId="0" fillId="0" borderId="1" xfId="0" applyBorder="1" applyAlignment="1">
      <alignment horizontal="center" vertical="center"/>
    </xf>
    <xf numFmtId="0" fontId="0" fillId="0" borderId="1" xfId="0" applyBorder="1" applyAlignment="1">
      <alignment horizontal="center"/>
    </xf>
    <xf numFmtId="0" fontId="73" fillId="0" borderId="0" xfId="0" applyFont="1"/>
    <xf numFmtId="0" fontId="91" fillId="0" borderId="0" xfId="0" applyFont="1" applyFill="1" applyAlignment="1">
      <alignment vertical="center" wrapText="1"/>
    </xf>
    <xf numFmtId="0" fontId="26" fillId="0" borderId="1" xfId="0" applyFont="1" applyFill="1" applyBorder="1" applyAlignment="1">
      <alignment horizontal="center" vertical="center" wrapText="1"/>
    </xf>
    <xf numFmtId="0" fontId="97" fillId="0" borderId="0" xfId="12" applyFont="1"/>
    <xf numFmtId="0" fontId="98" fillId="0" borderId="0" xfId="12" applyFont="1"/>
    <xf numFmtId="0" fontId="98" fillId="22" borderId="20" xfId="12" applyFont="1" applyFill="1" applyBorder="1" applyAlignment="1"/>
    <xf numFmtId="0" fontId="99" fillId="22" borderId="0" xfId="12" applyFont="1" applyFill="1" applyBorder="1" applyAlignment="1">
      <alignment horizontal="center" vertical="center" wrapText="1"/>
    </xf>
    <xf numFmtId="0" fontId="98" fillId="0" borderId="0" xfId="12" applyFont="1" applyAlignment="1">
      <alignment wrapText="1"/>
    </xf>
    <xf numFmtId="0" fontId="0" fillId="0" borderId="1" xfId="0" applyFont="1" applyBorder="1" applyAlignment="1">
      <alignment horizontal="center" vertical="center" wrapText="1"/>
    </xf>
    <xf numFmtId="0" fontId="0" fillId="0" borderId="0" xfId="0" applyAlignment="1">
      <alignment wrapText="1"/>
    </xf>
    <xf numFmtId="0" fontId="0" fillId="0" borderId="1" xfId="0" applyBorder="1" applyAlignment="1">
      <alignment horizontal="center" vertical="center"/>
    </xf>
    <xf numFmtId="0" fontId="0" fillId="0" borderId="1" xfId="0" applyBorder="1" applyAlignment="1">
      <alignment horizontal="center"/>
    </xf>
    <xf numFmtId="0" fontId="0" fillId="0" borderId="0" xfId="0" applyAlignment="1">
      <alignment vertical="center"/>
    </xf>
    <xf numFmtId="0" fontId="26" fillId="0" borderId="0" xfId="0" applyFont="1" applyAlignment="1">
      <alignment horizontal="center"/>
    </xf>
    <xf numFmtId="0" fontId="0" fillId="5" borderId="7" xfId="0" applyFill="1" applyBorder="1" applyAlignment="1">
      <alignment vertical="center" wrapText="1"/>
    </xf>
    <xf numFmtId="0" fontId="0" fillId="5" borderId="3" xfId="0" applyFill="1" applyBorder="1" applyAlignment="1">
      <alignment vertical="center" wrapText="1"/>
    </xf>
    <xf numFmtId="0" fontId="0" fillId="5" borderId="8" xfId="0" applyFill="1" applyBorder="1" applyAlignment="1">
      <alignment vertical="center" wrapText="1"/>
    </xf>
    <xf numFmtId="0" fontId="0" fillId="5" borderId="9" xfId="0" applyFill="1" applyBorder="1" applyAlignment="1">
      <alignment vertical="center" wrapText="1"/>
    </xf>
    <xf numFmtId="0" fontId="0" fillId="5" borderId="10" xfId="0" applyFill="1" applyBorder="1" applyAlignment="1">
      <alignment vertical="center" wrapText="1"/>
    </xf>
    <xf numFmtId="0" fontId="0" fillId="5" borderId="11" xfId="0" applyFill="1" applyBorder="1" applyAlignment="1">
      <alignment vertical="center" wrapText="1"/>
    </xf>
    <xf numFmtId="0" fontId="26" fillId="0" borderId="0" xfId="0" applyFont="1" applyFill="1" applyBorder="1" applyAlignment="1">
      <alignment horizontal="center" vertical="center" wrapText="1"/>
    </xf>
    <xf numFmtId="0" fontId="0" fillId="0" borderId="0" xfId="0" applyFill="1" applyAlignment="1">
      <alignment horizontal="center" vertical="center"/>
    </xf>
    <xf numFmtId="0" fontId="29" fillId="3" borderId="1" xfId="3" quotePrefix="1" applyFont="1" applyFill="1" applyBorder="1" applyAlignment="1">
      <alignment horizontal="left" vertical="center"/>
    </xf>
    <xf numFmtId="0" fontId="29" fillId="10" borderId="1" xfId="3" applyFont="1" applyFill="1" applyBorder="1" applyAlignment="1">
      <alignment horizontal="center" vertical="center" wrapText="1"/>
    </xf>
    <xf numFmtId="0" fontId="29" fillId="0" borderId="1" xfId="3" applyFont="1" applyFill="1" applyBorder="1" applyAlignment="1">
      <alignment horizontal="left" vertical="center" wrapText="1"/>
    </xf>
    <xf numFmtId="0" fontId="29" fillId="10" borderId="1" xfId="3" quotePrefix="1" applyFont="1" applyFill="1" applyBorder="1" applyAlignment="1">
      <alignment horizontal="left" vertical="center"/>
    </xf>
    <xf numFmtId="0" fontId="0" fillId="0" borderId="0" xfId="0" applyBorder="1" applyAlignment="1">
      <alignment horizontal="center" vertical="center"/>
    </xf>
    <xf numFmtId="0" fontId="26" fillId="0" borderId="0" xfId="0" applyFont="1" applyFill="1" applyAlignment="1">
      <alignment horizontal="center"/>
    </xf>
    <xf numFmtId="0" fontId="0" fillId="0" borderId="0" xfId="0" applyFill="1" applyAlignment="1">
      <alignment wrapText="1"/>
    </xf>
    <xf numFmtId="0" fontId="41" fillId="0" borderId="0" xfId="0" applyFont="1" applyFill="1" applyAlignment="1">
      <alignment horizontal="left" vertical="center"/>
    </xf>
    <xf numFmtId="0" fontId="0" fillId="0" borderId="0" xfId="0" applyFill="1" applyAlignment="1">
      <alignment horizontal="left" vertical="center"/>
    </xf>
    <xf numFmtId="0" fontId="102" fillId="0" borderId="0" xfId="0" applyFont="1" applyFill="1" applyAlignment="1">
      <alignment horizontal="left" vertical="center"/>
    </xf>
    <xf numFmtId="49" fontId="29" fillId="0" borderId="1" xfId="15" applyNumberFormat="1" applyFont="1" applyFill="1" applyBorder="1" applyAlignment="1">
      <alignment horizontal="center" vertical="center" wrapText="1"/>
    </xf>
    <xf numFmtId="49" fontId="29" fillId="0" borderId="1" xfId="15" quotePrefix="1" applyNumberFormat="1" applyFont="1" applyFill="1" applyBorder="1" applyAlignment="1">
      <alignment horizontal="center" vertical="center" wrapText="1"/>
    </xf>
    <xf numFmtId="0" fontId="29" fillId="0" borderId="1" xfId="15" applyFont="1" applyFill="1" applyBorder="1" applyAlignment="1">
      <alignment horizontal="center" vertical="center" wrapText="1"/>
    </xf>
    <xf numFmtId="0" fontId="0" fillId="0" borderId="1" xfId="0" applyBorder="1" applyAlignment="1">
      <alignment horizontal="center" vertical="center" wrapText="1"/>
    </xf>
    <xf numFmtId="0" fontId="29" fillId="0" borderId="1" xfId="15" applyFont="1" applyFill="1" applyBorder="1" applyAlignment="1">
      <alignment horizontal="left" vertical="center" wrapText="1"/>
    </xf>
    <xf numFmtId="0" fontId="29" fillId="0" borderId="1" xfId="15" applyFont="1" applyFill="1" applyBorder="1" applyAlignment="1">
      <alignment vertical="center" wrapText="1"/>
    </xf>
    <xf numFmtId="0" fontId="29" fillId="0" borderId="1" xfId="15" applyNumberFormat="1" applyFont="1" applyFill="1" applyBorder="1" applyAlignment="1">
      <alignment horizontal="center" vertical="center" wrapText="1"/>
    </xf>
    <xf numFmtId="0" fontId="103" fillId="0" borderId="1" xfId="15" applyFont="1" applyFill="1" applyBorder="1" applyAlignment="1">
      <alignment horizontal="left" vertical="center" wrapText="1" indent="2"/>
    </xf>
    <xf numFmtId="0" fontId="29" fillId="6" borderId="1" xfId="15" applyFont="1" applyFill="1" applyBorder="1" applyAlignment="1">
      <alignment horizontal="center" vertical="center" wrapText="1"/>
    </xf>
    <xf numFmtId="0" fontId="29" fillId="6" borderId="1" xfId="15" applyFont="1" applyFill="1" applyBorder="1" applyAlignment="1">
      <alignment wrapText="1"/>
    </xf>
    <xf numFmtId="0" fontId="104" fillId="0" borderId="1" xfId="15" applyFont="1" applyFill="1" applyBorder="1"/>
    <xf numFmtId="0" fontId="29" fillId="0" borderId="1" xfId="15" applyFont="1" applyFill="1" applyBorder="1"/>
    <xf numFmtId="0" fontId="29" fillId="6" borderId="1" xfId="15" applyFont="1" applyFill="1" applyBorder="1"/>
    <xf numFmtId="0" fontId="29" fillId="0" borderId="1" xfId="15" quotePrefix="1" applyFont="1" applyFill="1" applyBorder="1" applyAlignment="1">
      <alignment horizontal="center" vertical="center" wrapText="1"/>
    </xf>
    <xf numFmtId="0" fontId="29" fillId="0" borderId="0" xfId="0" applyFont="1" applyAlignment="1"/>
    <xf numFmtId="0" fontId="29" fillId="17" borderId="3" xfId="0" applyFont="1" applyFill="1" applyBorder="1" applyAlignment="1"/>
    <xf numFmtId="0" fontId="105" fillId="0" borderId="0" xfId="0" applyFont="1" applyBorder="1" applyAlignment="1">
      <alignment horizontal="center" vertical="center"/>
    </xf>
    <xf numFmtId="0" fontId="105" fillId="0" borderId="5" xfId="0" applyFont="1" applyBorder="1" applyAlignment="1">
      <alignment horizontal="center" vertical="center"/>
    </xf>
    <xf numFmtId="0" fontId="105" fillId="0" borderId="0" xfId="0" applyFont="1" applyAlignment="1">
      <alignment horizontal="center" vertical="center"/>
    </xf>
    <xf numFmtId="0" fontId="39" fillId="0" borderId="0" xfId="0" applyFont="1"/>
    <xf numFmtId="0" fontId="29" fillId="0" borderId="1" xfId="0" applyFont="1" applyBorder="1" applyAlignment="1">
      <alignment horizontal="center"/>
    </xf>
    <xf numFmtId="0" fontId="106" fillId="0" borderId="0" xfId="0" applyFont="1"/>
    <xf numFmtId="0" fontId="29" fillId="0" borderId="1" xfId="0" applyFont="1" applyBorder="1"/>
    <xf numFmtId="0" fontId="29" fillId="0" borderId="1" xfId="0" applyFont="1" applyBorder="1" applyAlignment="1">
      <alignment horizontal="left" indent="2"/>
    </xf>
    <xf numFmtId="0" fontId="29" fillId="0" borderId="1" xfId="0" applyFont="1" applyFill="1" applyBorder="1" applyAlignment="1">
      <alignment horizontal="left" wrapText="1" indent="2"/>
    </xf>
    <xf numFmtId="0" fontId="29" fillId="0" borderId="1" xfId="0" applyFont="1" applyFill="1" applyBorder="1" applyAlignment="1">
      <alignment horizontal="left" indent="2"/>
    </xf>
    <xf numFmtId="0" fontId="29" fillId="0" borderId="1" xfId="0" applyFont="1" applyFill="1" applyBorder="1" applyAlignment="1">
      <alignment horizontal="left" indent="4"/>
    </xf>
    <xf numFmtId="0" fontId="107" fillId="0" borderId="0" xfId="0" applyFont="1"/>
    <xf numFmtId="0" fontId="29" fillId="0" borderId="1" xfId="0" applyFont="1" applyBorder="1" applyAlignment="1">
      <alignment horizontal="left" wrapText="1" indent="2"/>
    </xf>
    <xf numFmtId="0" fontId="29" fillId="0" borderId="0" xfId="0" applyFont="1" applyAlignment="1">
      <alignment wrapText="1"/>
    </xf>
    <xf numFmtId="0" fontId="29" fillId="0" borderId="1" xfId="0" applyFont="1" applyBorder="1" applyAlignment="1">
      <alignment horizontal="left" wrapText="1"/>
    </xf>
    <xf numFmtId="0" fontId="29" fillId="0" borderId="1" xfId="0" applyFont="1" applyBorder="1" applyAlignment="1">
      <alignment horizontal="left" vertical="center" wrapText="1"/>
    </xf>
    <xf numFmtId="0" fontId="29" fillId="0" borderId="0" xfId="0" applyFont="1" applyAlignment="1">
      <alignment horizontal="center" wrapText="1"/>
    </xf>
    <xf numFmtId="0" fontId="29" fillId="0" borderId="1" xfId="0" applyFont="1" applyBorder="1" applyAlignment="1">
      <alignment horizontal="left" vertical="top" wrapText="1"/>
    </xf>
    <xf numFmtId="0" fontId="29" fillId="0" borderId="1" xfId="0" applyFont="1" applyFill="1" applyBorder="1" applyAlignment="1">
      <alignment horizontal="left" vertical="top" wrapText="1"/>
    </xf>
    <xf numFmtId="0" fontId="29" fillId="0" borderId="1" xfId="0" applyFont="1" applyBorder="1" applyAlignment="1">
      <alignment vertical="top" wrapText="1"/>
    </xf>
    <xf numFmtId="0" fontId="107" fillId="0" borderId="0" xfId="0" applyFont="1" applyBorder="1" applyAlignment="1">
      <alignment horizontal="left" wrapText="1"/>
    </xf>
    <xf numFmtId="0" fontId="29" fillId="0" borderId="0" xfId="0" applyFont="1" applyBorder="1" applyAlignment="1">
      <alignment horizontal="left" wrapText="1"/>
    </xf>
    <xf numFmtId="0" fontId="107" fillId="0" borderId="0" xfId="0" applyFont="1" applyBorder="1"/>
    <xf numFmtId="0" fontId="29" fillId="0" borderId="1" xfId="0" applyFont="1" applyFill="1" applyBorder="1" applyAlignment="1">
      <alignment horizontal="center" wrapText="1"/>
    </xf>
    <xf numFmtId="0" fontId="29" fillId="0" borderId="0" xfId="0" applyFont="1" applyBorder="1" applyAlignment="1">
      <alignment horizontal="left" vertical="center" wrapText="1"/>
    </xf>
    <xf numFmtId="0" fontId="29" fillId="0" borderId="0" xfId="0" applyFont="1" applyBorder="1" applyAlignment="1">
      <alignment horizontal="left" vertical="center"/>
    </xf>
    <xf numFmtId="0" fontId="39" fillId="0" borderId="13" xfId="0" applyFont="1" applyBorder="1" applyAlignment="1">
      <alignment horizontal="center"/>
    </xf>
    <xf numFmtId="0" fontId="39" fillId="0" borderId="13" xfId="0" applyFont="1" applyFill="1" applyBorder="1" applyAlignment="1">
      <alignment horizontal="center"/>
    </xf>
    <xf numFmtId="0" fontId="108" fillId="0" borderId="0" xfId="14" applyFont="1" applyFill="1" applyBorder="1" applyAlignment="1">
      <alignment horizontal="left" vertical="center"/>
    </xf>
    <xf numFmtId="0" fontId="108" fillId="6" borderId="1" xfId="17" applyNumberFormat="1" applyFont="1" applyFill="1" applyBorder="1" applyAlignment="1">
      <alignment horizontal="center" vertical="center" wrapText="1"/>
    </xf>
    <xf numFmtId="0" fontId="39" fillId="0" borderId="1" xfId="0" applyFont="1" applyBorder="1"/>
    <xf numFmtId="0" fontId="39" fillId="0" borderId="1" xfId="0" applyFont="1" applyBorder="1" applyAlignment="1">
      <alignment horizontal="left" indent="1"/>
    </xf>
    <xf numFmtId="0" fontId="39" fillId="10" borderId="1" xfId="0" applyFont="1" applyFill="1" applyBorder="1" applyAlignment="1">
      <alignment horizontal="left" indent="1"/>
    </xf>
    <xf numFmtId="0" fontId="22" fillId="0" borderId="0" xfId="2" applyFont="1" applyFill="1" applyBorder="1">
      <alignment vertical="center"/>
    </xf>
    <xf numFmtId="0" fontId="42" fillId="0" borderId="0" xfId="4" applyFont="1" applyFill="1" applyBorder="1" applyAlignment="1">
      <alignment horizontal="left" vertical="center"/>
    </xf>
    <xf numFmtId="0" fontId="21" fillId="0" borderId="0" xfId="1" applyFont="1" applyFill="1" applyBorder="1" applyAlignment="1">
      <alignment vertical="center"/>
    </xf>
    <xf numFmtId="0" fontId="24" fillId="0" borderId="0" xfId="4" applyFont="1" applyFill="1" applyBorder="1" applyAlignment="1">
      <alignment vertical="center"/>
    </xf>
    <xf numFmtId="0" fontId="24" fillId="0" borderId="0" xfId="4" applyFont="1" applyFill="1" applyBorder="1" applyAlignment="1">
      <alignment horizontal="left" vertical="center"/>
    </xf>
    <xf numFmtId="0" fontId="39" fillId="0" borderId="0" xfId="4" applyFont="1" applyFill="1" applyBorder="1" applyAlignment="1">
      <alignment vertical="center"/>
    </xf>
    <xf numFmtId="0" fontId="29" fillId="0" borderId="0" xfId="2" applyFont="1" applyFill="1" applyBorder="1">
      <alignment vertical="center"/>
    </xf>
    <xf numFmtId="0" fontId="39" fillId="10" borderId="14" xfId="3" applyFont="1" applyFill="1" applyBorder="1" applyAlignment="1" applyProtection="1">
      <alignment horizontal="center" vertical="center" wrapText="1"/>
    </xf>
    <xf numFmtId="0" fontId="39" fillId="0" borderId="1" xfId="8" applyFont="1" applyFill="1" applyBorder="1" applyAlignment="1">
      <alignment horizontal="center" vertical="center" wrapText="1"/>
    </xf>
    <xf numFmtId="0" fontId="39" fillId="10" borderId="6" xfId="3" applyFont="1" applyFill="1" applyBorder="1" applyAlignment="1" applyProtection="1">
      <alignment horizontal="center" vertical="center" wrapText="1"/>
    </xf>
    <xf numFmtId="0" fontId="22" fillId="0" borderId="0" xfId="2" applyFont="1" applyFill="1">
      <alignment vertical="center"/>
    </xf>
    <xf numFmtId="0" fontId="29" fillId="0" borderId="0" xfId="3" applyFont="1" applyFill="1" applyBorder="1" applyAlignment="1" applyProtection="1">
      <alignment vertical="center"/>
    </xf>
    <xf numFmtId="0" fontId="39" fillId="0" borderId="1" xfId="3" quotePrefix="1" applyFont="1" applyFill="1" applyBorder="1" applyAlignment="1">
      <alignment horizontal="center" vertical="center"/>
    </xf>
    <xf numFmtId="0" fontId="39" fillId="0" borderId="13" xfId="3" applyFont="1" applyFill="1" applyBorder="1" applyAlignment="1">
      <alignment horizontal="left" vertical="center" wrapText="1" indent="1"/>
    </xf>
    <xf numFmtId="0" fontId="29" fillId="0" borderId="8" xfId="3" applyFont="1" applyFill="1" applyBorder="1" applyAlignment="1">
      <alignment horizontal="left" vertical="center" wrapText="1" indent="2"/>
    </xf>
    <xf numFmtId="0" fontId="29" fillId="0" borderId="11" xfId="3" applyFont="1" applyFill="1" applyBorder="1" applyAlignment="1">
      <alignment horizontal="left" vertical="center" wrapText="1" indent="3"/>
    </xf>
    <xf numFmtId="0" fontId="109" fillId="0" borderId="11" xfId="3" applyFont="1" applyFill="1" applyBorder="1" applyAlignment="1">
      <alignment horizontal="left" vertical="center" wrapText="1" indent="3"/>
    </xf>
    <xf numFmtId="0" fontId="23" fillId="0" borderId="0" xfId="3" quotePrefix="1" applyFont="1" applyFill="1" applyBorder="1" applyAlignment="1">
      <alignment horizontal="right" vertical="center"/>
    </xf>
    <xf numFmtId="3" fontId="110" fillId="0" borderId="0" xfId="5" applyFont="1" applyFill="1" applyBorder="1" applyAlignment="1">
      <alignment horizontal="center" vertical="center"/>
      <protection locked="0"/>
    </xf>
    <xf numFmtId="0" fontId="42" fillId="0" borderId="0" xfId="4" applyFont="1" applyFill="1" applyBorder="1" applyAlignment="1">
      <alignment horizontal="left" vertical="center" indent="1"/>
    </xf>
    <xf numFmtId="0" fontId="29" fillId="0" borderId="0" xfId="3" quotePrefix="1" applyFont="1" applyFill="1" applyBorder="1" applyAlignment="1">
      <alignment horizontal="right" vertical="center"/>
    </xf>
    <xf numFmtId="0" fontId="29" fillId="0" borderId="0" xfId="3" applyFont="1" applyFill="1" applyBorder="1" applyAlignment="1">
      <alignment horizontal="left" vertical="center" wrapText="1" indent="1"/>
    </xf>
    <xf numFmtId="0" fontId="29" fillId="0" borderId="0" xfId="2" applyFont="1" applyFill="1" applyBorder="1" applyAlignment="1">
      <alignment horizontal="left" vertical="center" wrapText="1" indent="1"/>
    </xf>
    <xf numFmtId="0" fontId="29" fillId="0" borderId="14" xfId="2" applyFont="1" applyFill="1" applyBorder="1">
      <alignment vertical="center"/>
    </xf>
    <xf numFmtId="0" fontId="39" fillId="0" borderId="14" xfId="8" applyFont="1" applyFill="1" applyBorder="1" applyAlignment="1">
      <alignment horizontal="center" vertical="center" wrapText="1"/>
    </xf>
    <xf numFmtId="0" fontId="39" fillId="0" borderId="9" xfId="3" applyFont="1" applyFill="1" applyBorder="1" applyAlignment="1">
      <alignment horizontal="left" vertical="center" wrapText="1" indent="1"/>
    </xf>
    <xf numFmtId="0" fontId="29" fillId="0" borderId="3" xfId="3" applyFont="1" applyFill="1" applyBorder="1" applyAlignment="1">
      <alignment horizontal="left" vertical="center" wrapText="1" indent="2"/>
    </xf>
    <xf numFmtId="0" fontId="29" fillId="0" borderId="10" xfId="3" applyFont="1" applyFill="1" applyBorder="1" applyAlignment="1">
      <alignment horizontal="left" vertical="center" wrapText="1" indent="3"/>
    </xf>
    <xf numFmtId="0" fontId="109" fillId="0" borderId="10" xfId="3" applyFont="1" applyFill="1" applyBorder="1" applyAlignment="1">
      <alignment horizontal="left" vertical="center" wrapText="1" indent="3"/>
    </xf>
    <xf numFmtId="0" fontId="39" fillId="0" borderId="1" xfId="3" quotePrefix="1" applyNumberFormat="1" applyFont="1" applyFill="1" applyBorder="1" applyAlignment="1">
      <alignment horizontal="center" vertical="center"/>
    </xf>
    <xf numFmtId="0" fontId="39" fillId="0" borderId="1" xfId="3" applyFont="1" applyFill="1" applyBorder="1" applyAlignment="1">
      <alignment horizontal="left" vertical="center" wrapText="1" indent="1"/>
    </xf>
    <xf numFmtId="0" fontId="22" fillId="0" borderId="0" xfId="2" applyFont="1" applyFill="1" applyAlignment="1">
      <alignment vertical="top" wrapText="1"/>
    </xf>
    <xf numFmtId="0" fontId="22" fillId="0" borderId="0" xfId="2" applyFont="1" applyFill="1" applyBorder="1" applyAlignment="1">
      <alignment vertical="center"/>
    </xf>
    <xf numFmtId="0" fontId="111" fillId="0" borderId="0" xfId="3" applyFont="1" applyFill="1" applyBorder="1" applyAlignment="1" applyProtection="1">
      <alignment vertical="center"/>
    </xf>
    <xf numFmtId="0" fontId="112" fillId="0" borderId="0" xfId="4" applyFont="1" applyFill="1" applyBorder="1" applyAlignment="1">
      <alignment vertical="center" wrapText="1"/>
    </xf>
    <xf numFmtId="0" fontId="79" fillId="0" borderId="1" xfId="8" applyFont="1" applyFill="1" applyBorder="1" applyAlignment="1">
      <alignment horizontal="center" vertical="center" wrapText="1"/>
    </xf>
    <xf numFmtId="0" fontId="79" fillId="0" borderId="1" xfId="8" applyFont="1" applyFill="1" applyBorder="1" applyAlignment="1">
      <alignment vertical="center" wrapText="1"/>
    </xf>
    <xf numFmtId="0" fontId="40" fillId="0" borderId="0" xfId="8" applyFont="1" applyFill="1" applyBorder="1" applyAlignment="1">
      <alignment horizontal="center" vertical="center" wrapText="1"/>
    </xf>
    <xf numFmtId="0" fontId="23" fillId="0" borderId="0" xfId="3" quotePrefix="1" applyFont="1" applyFill="1" applyBorder="1" applyAlignment="1">
      <alignment horizontal="center" vertical="center"/>
    </xf>
    <xf numFmtId="0" fontId="23" fillId="0" borderId="10" xfId="3" quotePrefix="1" applyFont="1" applyFill="1" applyBorder="1" applyAlignment="1">
      <alignment horizontal="center" vertical="center"/>
    </xf>
    <xf numFmtId="0" fontId="22" fillId="0" borderId="0" xfId="2" applyFont="1" applyFill="1" applyBorder="1" applyAlignment="1">
      <alignment vertical="center" wrapText="1"/>
    </xf>
    <xf numFmtId="0" fontId="113" fillId="0" borderId="0" xfId="2" applyFont="1" applyFill="1" applyAlignment="1">
      <alignment vertical="top"/>
    </xf>
    <xf numFmtId="0" fontId="114" fillId="0" borderId="0" xfId="0" applyFont="1" applyFill="1" applyAlignment="1">
      <alignment vertical="top"/>
    </xf>
    <xf numFmtId="0" fontId="26" fillId="0" borderId="1" xfId="0" applyFont="1" applyBorder="1" applyAlignment="1">
      <alignment horizontal="center" vertical="center" wrapText="1"/>
    </xf>
    <xf numFmtId="0" fontId="26" fillId="0" borderId="1" xfId="0" applyFont="1" applyBorder="1" applyAlignment="1">
      <alignment vertical="center" wrapText="1"/>
    </xf>
    <xf numFmtId="0" fontId="29" fillId="0" borderId="1" xfId="2" applyFont="1" applyFill="1" applyBorder="1" applyAlignment="1">
      <alignment horizontal="center" vertical="center"/>
    </xf>
    <xf numFmtId="0" fontId="29" fillId="0" borderId="1" xfId="2" applyFont="1" applyFill="1" applyBorder="1" applyAlignment="1">
      <alignment horizontal="left" vertical="center" wrapText="1"/>
    </xf>
    <xf numFmtId="0" fontId="29" fillId="0" borderId="0" xfId="0" applyFont="1" applyFill="1" applyAlignment="1">
      <alignment vertical="top"/>
    </xf>
    <xf numFmtId="0" fontId="115" fillId="0" borderId="0" xfId="2" applyFont="1" applyFill="1" applyBorder="1" applyAlignment="1">
      <alignment vertical="top"/>
    </xf>
    <xf numFmtId="0" fontId="116" fillId="0" borderId="0" xfId="0" applyFont="1" applyFill="1" applyAlignment="1">
      <alignment vertical="top"/>
    </xf>
    <xf numFmtId="0" fontId="0" fillId="0" borderId="0" xfId="0" applyFill="1" applyAlignment="1">
      <alignment vertical="top"/>
    </xf>
    <xf numFmtId="0" fontId="0" fillId="0" borderId="1" xfId="0" applyFill="1" applyBorder="1" applyAlignment="1">
      <alignment horizontal="left" wrapText="1"/>
    </xf>
    <xf numFmtId="0" fontId="0" fillId="0" borderId="1" xfId="0" applyFill="1" applyBorder="1" applyAlignment="1">
      <alignment horizontal="center" vertical="center"/>
    </xf>
    <xf numFmtId="0" fontId="26" fillId="10" borderId="9" xfId="0" applyFont="1" applyFill="1" applyBorder="1" applyAlignment="1">
      <alignment wrapText="1"/>
    </xf>
    <xf numFmtId="0" fontId="0" fillId="10" borderId="1" xfId="0" applyFont="1" applyFill="1" applyBorder="1" applyAlignment="1">
      <alignment wrapText="1"/>
    </xf>
    <xf numFmtId="0" fontId="0" fillId="0" borderId="8" xfId="0" applyFill="1" applyBorder="1" applyAlignment="1">
      <alignment wrapText="1"/>
    </xf>
    <xf numFmtId="0" fontId="0" fillId="0" borderId="1" xfId="0" applyFill="1" applyBorder="1" applyAlignment="1">
      <alignment wrapText="1"/>
    </xf>
    <xf numFmtId="0" fontId="0" fillId="10" borderId="13" xfId="0" applyFill="1" applyBorder="1" applyAlignment="1">
      <alignment wrapText="1"/>
    </xf>
    <xf numFmtId="0" fontId="29" fillId="10" borderId="8" xfId="0" applyFont="1" applyFill="1" applyBorder="1" applyAlignment="1">
      <alignment horizontal="left" vertical="center" wrapText="1"/>
    </xf>
    <xf numFmtId="0" fontId="0" fillId="10" borderId="15" xfId="0" applyFill="1" applyBorder="1" applyAlignment="1">
      <alignment wrapText="1"/>
    </xf>
    <xf numFmtId="0" fontId="117" fillId="10" borderId="8" xfId="0" applyFont="1" applyFill="1" applyBorder="1" applyAlignment="1">
      <alignment horizontal="left" vertical="center" wrapText="1" indent="3"/>
    </xf>
    <xf numFmtId="0" fontId="0" fillId="10" borderId="14" xfId="0" applyFill="1" applyBorder="1" applyAlignment="1">
      <alignment wrapText="1"/>
    </xf>
    <xf numFmtId="0" fontId="0" fillId="24" borderId="1" xfId="0" applyFill="1" applyBorder="1" applyAlignment="1">
      <alignment wrapText="1"/>
    </xf>
    <xf numFmtId="0" fontId="26" fillId="10" borderId="1" xfId="0" applyFont="1" applyFill="1" applyBorder="1" applyAlignment="1">
      <alignment horizontal="center" vertical="center" wrapText="1"/>
    </xf>
    <xf numFmtId="0" fontId="0" fillId="10" borderId="1" xfId="0" applyFill="1" applyBorder="1" applyAlignment="1">
      <alignment horizontal="center" vertical="center"/>
    </xf>
    <xf numFmtId="0" fontId="42" fillId="0" borderId="0" xfId="0" applyFont="1" applyFill="1"/>
    <xf numFmtId="0" fontId="94" fillId="0" borderId="0" xfId="0" applyFont="1" applyFill="1" applyAlignment="1">
      <alignment wrapText="1"/>
    </xf>
    <xf numFmtId="0" fontId="118" fillId="0" borderId="0" xfId="0" applyFont="1" applyFill="1" applyAlignment="1"/>
    <xf numFmtId="0" fontId="83" fillId="0" borderId="0" xfId="0" applyFont="1" applyFill="1" applyBorder="1" applyAlignment="1">
      <alignment vertical="center" wrapText="1"/>
    </xf>
    <xf numFmtId="0" fontId="80" fillId="0" borderId="0" xfId="0" applyFont="1" applyFill="1" applyBorder="1" applyAlignment="1">
      <alignment horizontal="center" vertical="center" wrapText="1"/>
    </xf>
    <xf numFmtId="0" fontId="84" fillId="0" borderId="0" xfId="0" applyFont="1" applyFill="1" applyBorder="1" applyAlignment="1">
      <alignment vertical="center" wrapText="1"/>
    </xf>
    <xf numFmtId="0" fontId="119" fillId="0" borderId="0" xfId="0" applyFont="1" applyFill="1" applyBorder="1" applyAlignment="1">
      <alignment vertical="center" wrapText="1"/>
    </xf>
    <xf numFmtId="0" fontId="0" fillId="0" borderId="0" xfId="0" applyAlignment="1"/>
    <xf numFmtId="0" fontId="80" fillId="0" borderId="0" xfId="0" applyFont="1" applyFill="1" applyBorder="1" applyAlignment="1">
      <alignment vertical="center" wrapText="1"/>
    </xf>
    <xf numFmtId="0" fontId="120" fillId="0" borderId="0" xfId="0" applyFont="1" applyFill="1" applyBorder="1" applyAlignment="1">
      <alignment vertical="center" wrapText="1"/>
    </xf>
    <xf numFmtId="0" fontId="0" fillId="0" borderId="0" xfId="0" quotePrefix="1" applyFill="1" applyAlignment="1">
      <alignment horizontal="left" vertical="center" indent="5"/>
    </xf>
    <xf numFmtId="0" fontId="0" fillId="0" borderId="1" xfId="0" applyFill="1" applyBorder="1"/>
    <xf numFmtId="0" fontId="0" fillId="0" borderId="14" xfId="0" applyFill="1" applyBorder="1"/>
    <xf numFmtId="0" fontId="0" fillId="0" borderId="12" xfId="0" applyFill="1" applyBorder="1"/>
    <xf numFmtId="0" fontId="0" fillId="0" borderId="7" xfId="0" applyFill="1" applyBorder="1"/>
    <xf numFmtId="0" fontId="80" fillId="10" borderId="1" xfId="0" applyFont="1" applyFill="1" applyBorder="1" applyAlignment="1">
      <alignment horizontal="center" vertical="center" wrapText="1"/>
    </xf>
    <xf numFmtId="0" fontId="121" fillId="0" borderId="0" xfId="0" applyFont="1" applyFill="1"/>
    <xf numFmtId="0" fontId="26" fillId="0" borderId="1" xfId="0" applyFont="1" applyFill="1" applyBorder="1" applyAlignment="1">
      <alignment vertical="center"/>
    </xf>
    <xf numFmtId="0" fontId="0" fillId="0" borderId="1" xfId="0" applyFill="1" applyBorder="1" applyAlignment="1">
      <alignment vertical="center"/>
    </xf>
    <xf numFmtId="0" fontId="38" fillId="0" borderId="8" xfId="0" applyFont="1" applyFill="1" applyBorder="1" applyAlignment="1">
      <alignment horizontal="left" vertical="center" wrapText="1"/>
    </xf>
    <xf numFmtId="0" fontId="122" fillId="0" borderId="8" xfId="0" applyFont="1" applyFill="1" applyBorder="1" applyAlignment="1">
      <alignment horizontal="left" vertical="center" wrapText="1" indent="3"/>
    </xf>
    <xf numFmtId="0" fontId="123" fillId="0" borderId="8" xfId="0" applyFont="1" applyFill="1" applyBorder="1" applyAlignment="1">
      <alignment horizontal="left" vertical="center" wrapText="1" indent="3"/>
    </xf>
    <xf numFmtId="0" fontId="29" fillId="0" borderId="1" xfId="0" applyFont="1" applyFill="1" applyBorder="1" applyAlignment="1">
      <alignment horizontal="center"/>
    </xf>
    <xf numFmtId="0" fontId="79" fillId="0" borderId="13" xfId="0" applyFont="1" applyFill="1" applyBorder="1" applyAlignment="1">
      <alignment horizontal="center" vertical="center" wrapText="1"/>
    </xf>
    <xf numFmtId="0" fontId="0" fillId="0" borderId="1" xfId="0" applyFill="1" applyBorder="1" applyAlignment="1">
      <alignment horizontal="center"/>
    </xf>
    <xf numFmtId="0" fontId="0" fillId="0" borderId="1" xfId="0" applyFill="1" applyBorder="1" applyAlignment="1">
      <alignment horizontal="center" vertical="center" wrapText="1"/>
    </xf>
    <xf numFmtId="0" fontId="68" fillId="0" borderId="0" xfId="0" applyFont="1" applyFill="1"/>
    <xf numFmtId="0" fontId="86" fillId="0" borderId="13" xfId="0" applyFont="1" applyFill="1" applyBorder="1" applyAlignment="1">
      <alignment vertical="center" wrapText="1"/>
    </xf>
    <xf numFmtId="0" fontId="86" fillId="0" borderId="14" xfId="0" applyFont="1" applyFill="1" applyBorder="1" applyAlignment="1">
      <alignment horizontal="center" vertical="center" wrapText="1"/>
    </xf>
    <xf numFmtId="0" fontId="68" fillId="0" borderId="0" xfId="0" applyFont="1" applyFill="1" applyBorder="1"/>
    <xf numFmtId="0" fontId="68" fillId="0" borderId="0" xfId="0" applyFont="1" applyFill="1" applyAlignment="1"/>
    <xf numFmtId="0" fontId="49" fillId="0" borderId="0" xfId="0" applyFont="1" applyFill="1" applyAlignment="1"/>
    <xf numFmtId="0" fontId="91" fillId="0" borderId="0" xfId="0" applyFont="1" applyFill="1" applyAlignment="1">
      <alignment wrapText="1"/>
    </xf>
    <xf numFmtId="9" fontId="0" fillId="0" borderId="1" xfId="0" applyNumberFormat="1" applyFill="1" applyBorder="1" applyAlignment="1">
      <alignment horizontal="center" wrapText="1"/>
    </xf>
    <xf numFmtId="0" fontId="0" fillId="0" borderId="1" xfId="0" applyFill="1" applyBorder="1" applyAlignment="1">
      <alignment horizontal="center" wrapText="1"/>
    </xf>
    <xf numFmtId="0" fontId="26" fillId="6" borderId="1" xfId="0" applyFont="1" applyFill="1" applyBorder="1" applyAlignment="1">
      <alignment horizontal="center"/>
    </xf>
    <xf numFmtId="0" fontId="53" fillId="0" borderId="0" xfId="0" applyFont="1" applyBorder="1" applyAlignment="1">
      <alignment horizontal="center" vertical="center"/>
    </xf>
    <xf numFmtId="0" fontId="43" fillId="0" borderId="0" xfId="0" applyFont="1" applyBorder="1" applyAlignment="1">
      <alignment horizontal="justify" vertical="center"/>
    </xf>
    <xf numFmtId="0" fontId="125" fillId="0" borderId="0" xfId="0" applyFont="1"/>
    <xf numFmtId="0" fontId="80" fillId="0" borderId="0" xfId="0" applyFont="1" applyAlignment="1">
      <alignment horizontal="center" vertical="center" wrapText="1"/>
    </xf>
    <xf numFmtId="0" fontId="88" fillId="0" borderId="0" xfId="0" applyFont="1" applyBorder="1" applyAlignment="1">
      <alignment horizontal="center" vertical="center" wrapText="1"/>
    </xf>
    <xf numFmtId="0" fontId="0" fillId="0" borderId="0" xfId="0" applyAlignment="1">
      <alignment vertical="center" wrapText="1"/>
    </xf>
    <xf numFmtId="0" fontId="43" fillId="0" borderId="0" xfId="0" applyFont="1" applyBorder="1" applyAlignment="1">
      <alignment vertical="center" wrapText="1"/>
    </xf>
    <xf numFmtId="0" fontId="126" fillId="0" borderId="0" xfId="0" applyFont="1"/>
    <xf numFmtId="0" fontId="43" fillId="0" borderId="0" xfId="0" applyFont="1" applyAlignment="1">
      <alignment vertical="center" wrapText="1"/>
    </xf>
    <xf numFmtId="0" fontId="43" fillId="0" borderId="0" xfId="0" applyFont="1" applyFill="1" applyBorder="1" applyAlignment="1">
      <alignment vertical="center" wrapText="1"/>
    </xf>
    <xf numFmtId="0" fontId="76" fillId="0" borderId="0" xfId="0" applyFont="1" applyAlignment="1">
      <alignment horizontal="center" vertical="center"/>
    </xf>
    <xf numFmtId="0" fontId="43" fillId="0" borderId="4" xfId="0" applyFont="1" applyBorder="1" applyAlignment="1">
      <alignment horizontal="center" vertical="center" wrapText="1"/>
    </xf>
    <xf numFmtId="0" fontId="22" fillId="0" borderId="12" xfId="0" applyFont="1" applyBorder="1" applyAlignment="1">
      <alignment vertical="center" wrapText="1"/>
    </xf>
    <xf numFmtId="0" fontId="43" fillId="0" borderId="6" xfId="0" applyFont="1" applyBorder="1" applyAlignment="1">
      <alignment horizontal="center" vertical="center" wrapText="1"/>
    </xf>
    <xf numFmtId="0" fontId="0" fillId="0" borderId="0" xfId="0" applyBorder="1" applyAlignment="1">
      <alignment horizontal="left" vertical="top"/>
    </xf>
    <xf numFmtId="0" fontId="127" fillId="0" borderId="0" xfId="0" applyFont="1" applyBorder="1" applyAlignment="1">
      <alignment horizontal="center" vertical="center" wrapText="1"/>
    </xf>
    <xf numFmtId="0" fontId="0" fillId="0" borderId="6" xfId="0" applyBorder="1" applyAlignment="1">
      <alignment vertical="center"/>
    </xf>
    <xf numFmtId="0" fontId="29" fillId="0" borderId="1" xfId="0" applyFont="1" applyBorder="1" applyAlignment="1">
      <alignment horizontal="center" vertical="top"/>
    </xf>
    <xf numFmtId="0" fontId="29" fillId="0" borderId="14" xfId="0" applyFont="1" applyBorder="1" applyAlignment="1">
      <alignment horizontal="center" vertical="center"/>
    </xf>
    <xf numFmtId="0" fontId="128" fillId="0" borderId="0" xfId="0" applyFont="1"/>
    <xf numFmtId="0" fontId="94" fillId="0" borderId="0" xfId="0" applyFont="1"/>
    <xf numFmtId="0" fontId="80" fillId="0" borderId="0" xfId="0" applyFont="1" applyBorder="1" applyAlignment="1">
      <alignment horizontal="center" vertical="center" wrapText="1"/>
    </xf>
    <xf numFmtId="0" fontId="83" fillId="0" borderId="0" xfId="0" applyFont="1" applyBorder="1" applyAlignment="1">
      <alignment horizontal="center" vertical="center" wrapText="1"/>
    </xf>
    <xf numFmtId="0" fontId="22" fillId="0" borderId="0" xfId="0" applyFont="1" applyAlignment="1">
      <alignment horizontal="center" vertical="center" wrapText="1"/>
    </xf>
    <xf numFmtId="0" fontId="22" fillId="0" borderId="0" xfId="0" applyFont="1" applyAlignment="1">
      <alignment horizontal="center" vertical="center"/>
    </xf>
    <xf numFmtId="0" fontId="22" fillId="0" borderId="0" xfId="0" applyFont="1" applyBorder="1" applyAlignment="1">
      <alignment horizontal="center" vertical="center" wrapText="1"/>
    </xf>
    <xf numFmtId="0" fontId="0" fillId="0" borderId="1" xfId="0" applyBorder="1" applyAlignment="1">
      <alignment vertical="top" wrapText="1"/>
    </xf>
    <xf numFmtId="0" fontId="29" fillId="0" borderId="0" xfId="0" applyFont="1" applyFill="1" applyBorder="1" applyAlignment="1">
      <alignment vertical="center"/>
    </xf>
    <xf numFmtId="0" fontId="29" fillId="0" borderId="4" xfId="0" applyFont="1" applyFill="1" applyBorder="1" applyAlignment="1">
      <alignment vertical="center"/>
    </xf>
    <xf numFmtId="0" fontId="29" fillId="0" borderId="13" xfId="0" applyFont="1" applyFill="1" applyBorder="1" applyAlignment="1">
      <alignment horizontal="center"/>
    </xf>
    <xf numFmtId="0" fontId="29" fillId="0" borderId="5" xfId="0" applyFont="1" applyFill="1" applyBorder="1" applyAlignment="1">
      <alignment vertical="center"/>
    </xf>
    <xf numFmtId="0" fontId="29" fillId="0" borderId="6" xfId="0" applyFont="1" applyFill="1" applyBorder="1" applyAlignment="1">
      <alignment vertical="center"/>
    </xf>
    <xf numFmtId="0" fontId="29" fillId="0" borderId="14" xfId="0" applyFont="1" applyFill="1" applyBorder="1" applyAlignment="1">
      <alignment horizontal="center"/>
    </xf>
    <xf numFmtId="0" fontId="39" fillId="0" borderId="1" xfId="0" applyFont="1" applyFill="1" applyBorder="1" applyAlignment="1">
      <alignment horizontal="center" vertical="center"/>
    </xf>
    <xf numFmtId="0" fontId="39" fillId="0" borderId="1" xfId="0" applyFont="1" applyFill="1" applyBorder="1" applyAlignment="1">
      <alignment horizontal="left" vertical="center"/>
    </xf>
    <xf numFmtId="0" fontId="29" fillId="0" borderId="14" xfId="0" applyFont="1" applyFill="1" applyBorder="1" applyAlignment="1">
      <alignment horizontal="center" vertical="center"/>
    </xf>
    <xf numFmtId="0" fontId="29" fillId="0" borderId="13" xfId="0" applyFont="1" applyFill="1" applyBorder="1" applyAlignment="1">
      <alignment horizontal="left" wrapText="1"/>
    </xf>
    <xf numFmtId="0" fontId="29" fillId="0" borderId="1" xfId="0" applyFont="1" applyFill="1" applyBorder="1" applyAlignment="1"/>
    <xf numFmtId="0" fontId="29" fillId="0" borderId="1" xfId="0" applyFont="1" applyFill="1" applyBorder="1" applyAlignment="1">
      <alignment horizontal="left" wrapText="1"/>
    </xf>
    <xf numFmtId="0" fontId="42" fillId="0" borderId="0" xfId="0" applyFont="1" applyFill="1" applyAlignment="1"/>
    <xf numFmtId="0" fontId="41" fillId="0" borderId="0" xfId="0" applyFont="1" applyFill="1" applyAlignment="1"/>
    <xf numFmtId="0" fontId="29" fillId="0" borderId="9" xfId="0" applyFont="1" applyFill="1" applyBorder="1" applyAlignment="1">
      <alignment horizontal="center"/>
    </xf>
    <xf numFmtId="0" fontId="29" fillId="0" borderId="13" xfId="0" applyFont="1" applyFill="1" applyBorder="1" applyAlignment="1">
      <alignment horizontal="center" vertical="center"/>
    </xf>
    <xf numFmtId="0" fontId="29" fillId="0" borderId="7" xfId="0" applyFont="1" applyFill="1" applyBorder="1" applyAlignment="1">
      <alignment horizontal="left" wrapText="1"/>
    </xf>
    <xf numFmtId="0" fontId="29" fillId="0" borderId="7" xfId="0" applyFont="1" applyFill="1" applyBorder="1"/>
    <xf numFmtId="0" fontId="42" fillId="0" borderId="0" xfId="0" applyFont="1" applyFill="1" applyBorder="1" applyAlignment="1"/>
    <xf numFmtId="0" fontId="42" fillId="0" borderId="0" xfId="0" applyFont="1" applyFill="1" applyBorder="1" applyAlignment="1">
      <alignment horizontal="left"/>
    </xf>
    <xf numFmtId="0" fontId="41" fillId="0" borderId="0" xfId="0" applyFont="1" applyFill="1" applyBorder="1" applyAlignment="1">
      <alignment horizontal="left"/>
    </xf>
    <xf numFmtId="0" fontId="49" fillId="0" borderId="0" xfId="0" applyFont="1" applyFill="1" applyBorder="1" applyAlignment="1"/>
    <xf numFmtId="0" fontId="29" fillId="0" borderId="0" xfId="0" applyFont="1" applyFill="1" applyAlignment="1">
      <alignment vertical="center"/>
    </xf>
    <xf numFmtId="0" fontId="29" fillId="0" borderId="13" xfId="0" applyFont="1" applyFill="1" applyBorder="1" applyAlignment="1">
      <alignment horizontal="center" vertical="center" wrapText="1"/>
    </xf>
    <xf numFmtId="9" fontId="29" fillId="0" borderId="13" xfId="18" applyFont="1" applyFill="1" applyBorder="1" applyAlignment="1">
      <alignment horizontal="center" vertical="center" wrapText="1"/>
    </xf>
    <xf numFmtId="0" fontId="39" fillId="0" borderId="1" xfId="0" applyFont="1" applyFill="1" applyBorder="1" applyAlignment="1">
      <alignment horizontal="center"/>
    </xf>
    <xf numFmtId="0" fontId="41" fillId="0" borderId="0" xfId="0" applyFont="1" applyFill="1" applyBorder="1" applyAlignment="1"/>
    <xf numFmtId="0" fontId="29" fillId="0" borderId="0" xfId="0" applyFont="1" applyFill="1" applyAlignment="1"/>
    <xf numFmtId="0" fontId="29" fillId="0" borderId="4" xfId="0" applyFont="1" applyFill="1" applyBorder="1" applyAlignment="1"/>
    <xf numFmtId="0" fontId="29" fillId="0" borderId="5" xfId="0" applyFont="1" applyFill="1" applyBorder="1" applyAlignment="1"/>
    <xf numFmtId="0" fontId="29" fillId="0" borderId="6" xfId="0" applyFont="1" applyFill="1" applyBorder="1" applyAlignment="1"/>
    <xf numFmtId="0" fontId="26" fillId="0" borderId="0" xfId="0" applyFont="1" applyFill="1" applyAlignment="1">
      <alignment horizontal="left"/>
    </xf>
    <xf numFmtId="0" fontId="92" fillId="0" borderId="0" xfId="0" applyFont="1" applyAlignment="1">
      <alignment vertical="center"/>
    </xf>
    <xf numFmtId="0" fontId="43" fillId="0" borderId="0" xfId="0" applyFont="1" applyAlignment="1">
      <alignment vertical="center"/>
    </xf>
    <xf numFmtId="0" fontId="124" fillId="0" borderId="0" xfId="0" applyFont="1" applyBorder="1" applyAlignment="1">
      <alignment horizontal="left" vertical="top" wrapText="1"/>
    </xf>
    <xf numFmtId="0" fontId="68" fillId="0" borderId="0" xfId="0" applyFont="1"/>
    <xf numFmtId="0" fontId="26" fillId="6" borderId="1" xfId="0" applyFont="1" applyFill="1" applyBorder="1" applyAlignment="1">
      <alignment horizontal="center" vertical="center"/>
    </xf>
    <xf numFmtId="0" fontId="68" fillId="0" borderId="1" xfId="0" applyFont="1" applyBorder="1" applyAlignment="1">
      <alignment horizontal="center" vertical="center"/>
    </xf>
    <xf numFmtId="0" fontId="68" fillId="0" borderId="1" xfId="0" applyFont="1" applyBorder="1" applyAlignment="1">
      <alignment horizontal="justify" vertical="top" wrapText="1"/>
    </xf>
    <xf numFmtId="0" fontId="29" fillId="10" borderId="1" xfId="3" quotePrefix="1" applyFont="1" applyFill="1" applyBorder="1" applyAlignment="1">
      <alignment horizontal="center" vertical="center"/>
    </xf>
    <xf numFmtId="0" fontId="111" fillId="0" borderId="1" xfId="0" applyFont="1" applyBorder="1" applyAlignment="1">
      <alignment horizontal="center" vertical="center"/>
    </xf>
    <xf numFmtId="0" fontId="111" fillId="0" borderId="1" xfId="0" applyFont="1" applyBorder="1" applyAlignment="1">
      <alignment horizontal="justify" vertical="top" wrapText="1"/>
    </xf>
    <xf numFmtId="0" fontId="87" fillId="0" borderId="1" xfId="0" applyFont="1" applyBorder="1" applyAlignment="1">
      <alignment horizontal="center" vertical="center" wrapText="1"/>
    </xf>
    <xf numFmtId="0" fontId="87" fillId="0" borderId="7" xfId="0" applyFont="1" applyBorder="1" applyAlignment="1">
      <alignment horizontal="justify" vertical="center" wrapText="1"/>
    </xf>
    <xf numFmtId="0" fontId="111" fillId="0" borderId="7" xfId="0" applyFont="1" applyBorder="1" applyAlignment="1">
      <alignment horizontal="justify" vertical="center" wrapText="1"/>
    </xf>
    <xf numFmtId="0" fontId="87" fillId="0" borderId="13" xfId="0" applyFont="1" applyBorder="1" applyAlignment="1">
      <alignment horizontal="center" vertical="center" wrapText="1"/>
    </xf>
    <xf numFmtId="0" fontId="111" fillId="0" borderId="9" xfId="0" applyFont="1" applyBorder="1" applyAlignment="1">
      <alignment horizontal="justify" vertical="center" wrapText="1"/>
    </xf>
    <xf numFmtId="0" fontId="0" fillId="0" borderId="13" xfId="0" applyFont="1" applyBorder="1"/>
    <xf numFmtId="0" fontId="87" fillId="0" borderId="15" xfId="0" applyFont="1" applyBorder="1" applyAlignment="1">
      <alignment horizontal="center" vertical="center" wrapText="1"/>
    </xf>
    <xf numFmtId="0" fontId="130" fillId="0" borderId="2" xfId="0" applyFont="1" applyBorder="1" applyAlignment="1">
      <alignment horizontal="justify" vertical="center" wrapText="1"/>
    </xf>
    <xf numFmtId="0" fontId="0" fillId="0" borderId="15" xfId="0" applyFont="1" applyBorder="1"/>
    <xf numFmtId="0" fontId="130" fillId="0" borderId="15" xfId="0" applyFont="1" applyBorder="1" applyAlignment="1">
      <alignment horizontal="right" vertical="center" wrapText="1"/>
    </xf>
    <xf numFmtId="0" fontId="130" fillId="0" borderId="14" xfId="0" applyFont="1" applyBorder="1" applyAlignment="1">
      <alignment horizontal="right" vertical="center" wrapText="1"/>
    </xf>
    <xf numFmtId="0" fontId="130" fillId="0" borderId="12" xfId="0" applyFont="1" applyBorder="1" applyAlignment="1">
      <alignment horizontal="justify" vertical="center" wrapText="1"/>
    </xf>
    <xf numFmtId="0" fontId="0" fillId="0" borderId="14" xfId="0" applyFont="1" applyBorder="1"/>
    <xf numFmtId="0" fontId="68" fillId="0" borderId="1" xfId="0" applyFont="1" applyBorder="1" applyAlignment="1">
      <alignment horizontal="justify" vertical="center" wrapText="1"/>
    </xf>
    <xf numFmtId="0" fontId="68" fillId="0" borderId="7" xfId="0" applyFont="1" applyBorder="1" applyAlignment="1">
      <alignment horizontal="justify" vertical="center" wrapText="1"/>
    </xf>
    <xf numFmtId="0" fontId="68" fillId="0" borderId="13" xfId="0" applyFont="1" applyBorder="1" applyAlignment="1">
      <alignment horizontal="justify" vertical="center" wrapText="1"/>
    </xf>
    <xf numFmtId="0" fontId="131" fillId="0" borderId="15" xfId="0" applyFont="1" applyBorder="1" applyAlignment="1">
      <alignment horizontal="justify" vertical="center" wrapText="1"/>
    </xf>
    <xf numFmtId="0" fontId="87" fillId="0" borderId="9" xfId="0" applyFont="1" applyBorder="1" applyAlignment="1">
      <alignment horizontal="justify" vertical="center" wrapText="1"/>
    </xf>
    <xf numFmtId="0" fontId="0" fillId="0" borderId="0" xfId="0" applyFont="1" applyAlignment="1">
      <alignment vertical="top"/>
    </xf>
    <xf numFmtId="0" fontId="68" fillId="0" borderId="0" xfId="0" applyFont="1" applyAlignment="1">
      <alignment horizontal="center" vertical="center"/>
    </xf>
    <xf numFmtId="0" fontId="125" fillId="0" borderId="0" xfId="0" applyFont="1" applyAlignment="1">
      <alignment vertical="center" wrapText="1"/>
    </xf>
    <xf numFmtId="0" fontId="0" fillId="0" borderId="1" xfId="0" applyFont="1" applyBorder="1" applyAlignment="1">
      <alignment horizontal="center" vertical="center" wrapText="1"/>
    </xf>
    <xf numFmtId="0" fontId="0" fillId="0" borderId="0" xfId="0" applyAlignment="1">
      <alignment wrapText="1"/>
    </xf>
    <xf numFmtId="0" fontId="0" fillId="0" borderId="0" xfId="0" applyAlignment="1">
      <alignment vertical="center"/>
    </xf>
    <xf numFmtId="0" fontId="0" fillId="0" borderId="13" xfId="0" applyFont="1" applyBorder="1" applyAlignment="1">
      <alignment horizontal="center" vertical="center" wrapText="1"/>
    </xf>
    <xf numFmtId="0" fontId="0" fillId="0" borderId="0" xfId="0" applyAlignment="1">
      <alignment wrapText="1"/>
    </xf>
    <xf numFmtId="0" fontId="0" fillId="0" borderId="0" xfId="0" applyAlignment="1">
      <alignment horizontal="left"/>
    </xf>
    <xf numFmtId="0" fontId="0" fillId="0" borderId="0" xfId="0" applyAlignment="1">
      <alignment vertical="top" wrapText="1"/>
    </xf>
    <xf numFmtId="0" fontId="0" fillId="0" borderId="0" xfId="0" applyAlignment="1">
      <alignment vertical="top"/>
    </xf>
    <xf numFmtId="0" fontId="22" fillId="0" borderId="1" xfId="2" applyFont="1" applyFill="1" applyBorder="1" applyAlignment="1">
      <alignment horizontal="center" vertical="center"/>
    </xf>
    <xf numFmtId="0" fontId="26" fillId="0" borderId="0" xfId="0" applyFont="1" applyBorder="1" applyAlignment="1">
      <alignment horizontal="center" vertical="center" wrapText="1"/>
    </xf>
    <xf numFmtId="0" fontId="18" fillId="0" borderId="13" xfId="0" applyFont="1" applyBorder="1" applyAlignment="1">
      <alignment horizontal="center" vertical="center" wrapText="1"/>
    </xf>
    <xf numFmtId="0" fontId="22" fillId="0" borderId="13" xfId="2" applyFont="1" applyFill="1" applyBorder="1" applyAlignment="1">
      <alignment horizontal="center" vertical="center"/>
    </xf>
    <xf numFmtId="0" fontId="29" fillId="0" borderId="1" xfId="2" applyFont="1" applyFill="1" applyBorder="1" applyAlignment="1">
      <alignment horizontal="center" vertical="center" wrapText="1"/>
    </xf>
    <xf numFmtId="0" fontId="17" fillId="0" borderId="0" xfId="0" applyFont="1"/>
    <xf numFmtId="0" fontId="17" fillId="0" borderId="0" xfId="0" applyFont="1" applyAlignment="1">
      <alignment horizontal="left" wrapText="1"/>
    </xf>
    <xf numFmtId="0" fontId="0" fillId="0" borderId="0" xfId="0" applyAlignment="1">
      <alignment horizontal="left" wrapText="1"/>
    </xf>
    <xf numFmtId="0" fontId="109" fillId="0" borderId="0" xfId="13" applyFont="1" applyFill="1" applyBorder="1" applyAlignment="1" applyProtection="1">
      <alignment vertical="center" wrapText="1"/>
    </xf>
    <xf numFmtId="49" fontId="136" fillId="0" borderId="28" xfId="13" applyNumberFormat="1" applyFont="1" applyFill="1" applyBorder="1" applyAlignment="1" applyProtection="1">
      <alignment vertical="center" wrapText="1"/>
    </xf>
    <xf numFmtId="49" fontId="136" fillId="0" borderId="0" xfId="13" applyNumberFormat="1" applyFont="1" applyFill="1" applyBorder="1" applyAlignment="1" applyProtection="1">
      <alignment vertical="center" wrapText="1"/>
    </xf>
    <xf numFmtId="0" fontId="140" fillId="0" borderId="0" xfId="13" applyFont="1" applyFill="1" applyBorder="1" applyAlignment="1" applyProtection="1">
      <alignment vertical="center" wrapText="1"/>
    </xf>
    <xf numFmtId="0" fontId="16" fillId="22" borderId="24" xfId="12" applyFont="1" applyFill="1" applyBorder="1" applyAlignment="1"/>
    <xf numFmtId="0" fontId="16" fillId="22" borderId="20" xfId="12" applyFont="1" applyFill="1" applyBorder="1" applyAlignment="1"/>
    <xf numFmtId="0" fontId="132" fillId="0" borderId="21" xfId="12" applyFont="1" applyBorder="1" applyAlignment="1">
      <alignment horizontal="center" vertical="center" wrapText="1"/>
    </xf>
    <xf numFmtId="49" fontId="145" fillId="0" borderId="0" xfId="6" applyNumberFormat="1" applyFont="1" applyFill="1" applyBorder="1" applyAlignment="1" applyProtection="1">
      <alignment vertical="center" wrapText="1"/>
    </xf>
    <xf numFmtId="0" fontId="132" fillId="22" borderId="28" xfId="12" applyFont="1" applyFill="1" applyBorder="1" applyAlignment="1">
      <alignment horizontal="center" vertical="center" wrapText="1"/>
    </xf>
    <xf numFmtId="0" fontId="109" fillId="0" borderId="0" xfId="13" applyFont="1" applyBorder="1" applyAlignment="1" applyProtection="1"/>
    <xf numFmtId="0" fontId="146" fillId="0" borderId="0" xfId="3" applyFont="1" applyFill="1" applyBorder="1" applyAlignment="1">
      <alignment vertical="center" wrapText="1"/>
    </xf>
    <xf numFmtId="0" fontId="148" fillId="0" borderId="0" xfId="0" applyFont="1" applyAlignment="1">
      <alignment vertical="center"/>
    </xf>
    <xf numFmtId="0" fontId="142" fillId="0" borderId="0" xfId="0" applyFont="1" applyAlignment="1">
      <alignment vertical="center"/>
    </xf>
    <xf numFmtId="0" fontId="132" fillId="10" borderId="1" xfId="0" applyFont="1" applyFill="1" applyBorder="1" applyAlignment="1">
      <alignment horizontal="left" vertical="center" wrapText="1"/>
    </xf>
    <xf numFmtId="0" fontId="132" fillId="0" borderId="1" xfId="0" applyFont="1" applyBorder="1" applyAlignment="1">
      <alignment horizontal="center" vertical="center"/>
    </xf>
    <xf numFmtId="0" fontId="132" fillId="0" borderId="13" xfId="0" applyFont="1" applyBorder="1" applyAlignment="1">
      <alignment horizontal="center" vertical="center"/>
    </xf>
    <xf numFmtId="0" fontId="150" fillId="0" borderId="1" xfId="0" applyFont="1" applyBorder="1" applyAlignment="1">
      <alignment vertical="center" wrapText="1"/>
    </xf>
    <xf numFmtId="0" fontId="150" fillId="0" borderId="1" xfId="0" applyFont="1" applyBorder="1" applyAlignment="1">
      <alignment horizontal="center" vertical="center" wrapText="1"/>
    </xf>
    <xf numFmtId="0" fontId="151" fillId="0" borderId="1" xfId="0" applyFont="1" applyBorder="1" applyAlignment="1">
      <alignment horizontal="justify" vertical="center" wrapText="1"/>
    </xf>
    <xf numFmtId="0" fontId="150" fillId="2" borderId="1" xfId="0" applyFont="1" applyFill="1" applyBorder="1" applyAlignment="1">
      <alignment vertical="center"/>
    </xf>
    <xf numFmtId="0" fontId="150" fillId="0" borderId="1" xfId="0" applyFont="1" applyBorder="1" applyAlignment="1">
      <alignment horizontal="left" vertical="center" wrapText="1" indent="3"/>
    </xf>
    <xf numFmtId="0" fontId="150" fillId="0" borderId="1" xfId="0" applyFont="1" applyBorder="1" applyAlignment="1">
      <alignment vertical="center"/>
    </xf>
    <xf numFmtId="0" fontId="151" fillId="0" borderId="1" xfId="0" applyFont="1" applyBorder="1" applyAlignment="1">
      <alignment vertical="center" wrapText="1"/>
    </xf>
    <xf numFmtId="0" fontId="150" fillId="0" borderId="1" xfId="0" applyFont="1" applyBorder="1" applyAlignment="1">
      <alignment horizontal="left" vertical="center" wrapText="1" indent="2"/>
    </xf>
    <xf numFmtId="0" fontId="132" fillId="10" borderId="1" xfId="0" applyFont="1" applyFill="1" applyBorder="1" applyAlignment="1">
      <alignment horizontal="center" vertical="center" wrapText="1"/>
    </xf>
    <xf numFmtId="0" fontId="132" fillId="10" borderId="1" xfId="0" applyFont="1" applyFill="1" applyBorder="1" applyAlignment="1">
      <alignment vertical="center" wrapText="1"/>
    </xf>
    <xf numFmtId="0" fontId="15" fillId="10" borderId="1" xfId="0" applyFont="1" applyFill="1" applyBorder="1" applyAlignment="1">
      <alignment vertical="center" wrapText="1"/>
    </xf>
    <xf numFmtId="0" fontId="15" fillId="10" borderId="1" xfId="0" applyFont="1" applyFill="1" applyBorder="1" applyAlignment="1">
      <alignment horizontal="center" vertical="center" wrapText="1"/>
    </xf>
    <xf numFmtId="0" fontId="15" fillId="20" borderId="1" xfId="0" applyFont="1" applyFill="1" applyBorder="1" applyAlignment="1">
      <alignment vertical="center" wrapText="1"/>
    </xf>
    <xf numFmtId="0" fontId="15" fillId="10" borderId="1" xfId="0" applyFont="1" applyFill="1" applyBorder="1" applyAlignment="1">
      <alignment horizontal="justify" vertical="center" wrapText="1"/>
    </xf>
    <xf numFmtId="0" fontId="149" fillId="0" borderId="0" xfId="0" applyFont="1" applyAlignment="1">
      <alignment vertical="center"/>
    </xf>
    <xf numFmtId="0" fontId="15" fillId="0" borderId="1" xfId="0" applyFont="1" applyBorder="1" applyAlignment="1">
      <alignment horizontal="center" vertical="center" wrapText="1"/>
    </xf>
    <xf numFmtId="0" fontId="15" fillId="0" borderId="1" xfId="0" applyFont="1" applyBorder="1" applyAlignment="1">
      <alignment vertical="center" wrapText="1"/>
    </xf>
    <xf numFmtId="0" fontId="152" fillId="0" borderId="1" xfId="0" applyFont="1" applyBorder="1" applyAlignment="1">
      <alignment vertical="center" wrapText="1"/>
    </xf>
    <xf numFmtId="0" fontId="15" fillId="8" borderId="1" xfId="0" applyFont="1" applyFill="1" applyBorder="1" applyAlignment="1">
      <alignment vertical="center" wrapText="1"/>
    </xf>
    <xf numFmtId="0" fontId="132" fillId="0" borderId="1" xfId="0" applyFont="1" applyBorder="1" applyAlignment="1">
      <alignment vertical="center" wrapText="1"/>
    </xf>
    <xf numFmtId="0" fontId="152" fillId="0" borderId="1" xfId="0" applyFont="1" applyBorder="1" applyAlignment="1">
      <alignment horizontal="right" vertical="center" wrapText="1"/>
    </xf>
    <xf numFmtId="0" fontId="149" fillId="0" borderId="0" xfId="0" applyFont="1"/>
    <xf numFmtId="0" fontId="42" fillId="0" borderId="0" xfId="0" applyFont="1" applyAlignment="1">
      <alignment horizontal="left"/>
    </xf>
    <xf numFmtId="0" fontId="153" fillId="0" borderId="0" xfId="0" applyFont="1" applyAlignment="1">
      <alignment horizontal="left"/>
    </xf>
    <xf numFmtId="0" fontId="42" fillId="0" borderId="0" xfId="0" applyFont="1"/>
    <xf numFmtId="0" fontId="15" fillId="0" borderId="1" xfId="0" applyFont="1" applyBorder="1" applyAlignment="1">
      <alignment horizontal="center"/>
    </xf>
    <xf numFmtId="0" fontId="154" fillId="0" borderId="1" xfId="14" applyFont="1" applyFill="1" applyBorder="1" applyAlignment="1">
      <alignment wrapText="1"/>
    </xf>
    <xf numFmtId="49" fontId="155" fillId="6" borderId="52" xfId="14" applyNumberFormat="1" applyFont="1" applyFill="1" applyBorder="1" applyAlignment="1">
      <alignment horizontal="center" vertical="center" wrapText="1"/>
    </xf>
    <xf numFmtId="49" fontId="138" fillId="6" borderId="53" xfId="14" applyNumberFormat="1" applyFont="1" applyFill="1" applyBorder="1" applyAlignment="1">
      <alignment horizontal="center" vertical="center" wrapText="1"/>
    </xf>
    <xf numFmtId="49" fontId="138" fillId="6" borderId="1" xfId="14" applyNumberFormat="1" applyFont="1" applyFill="1" applyBorder="1" applyAlignment="1">
      <alignment horizontal="center" vertical="center" wrapText="1"/>
    </xf>
    <xf numFmtId="49" fontId="138" fillId="6" borderId="54" xfId="14" applyNumberFormat="1" applyFont="1" applyFill="1" applyBorder="1" applyAlignment="1">
      <alignment horizontal="center" vertical="center" wrapText="1"/>
    </xf>
    <xf numFmtId="49" fontId="138" fillId="6" borderId="55" xfId="14" applyNumberFormat="1" applyFont="1" applyFill="1" applyBorder="1" applyAlignment="1">
      <alignment horizontal="center" vertical="center" wrapText="1"/>
    </xf>
    <xf numFmtId="0" fontId="42" fillId="0" borderId="0" xfId="0" applyFont="1" applyAlignment="1">
      <alignment vertical="center"/>
    </xf>
    <xf numFmtId="0" fontId="159" fillId="0" borderId="0" xfId="0" applyFont="1"/>
    <xf numFmtId="0" fontId="160" fillId="0" borderId="0" xfId="0" applyFont="1" applyAlignment="1">
      <alignment vertical="center"/>
    </xf>
    <xf numFmtId="49" fontId="132" fillId="0" borderId="21" xfId="0" applyNumberFormat="1" applyFont="1" applyBorder="1" applyAlignment="1">
      <alignment horizontal="center" vertical="center" wrapText="1"/>
    </xf>
    <xf numFmtId="0" fontId="132" fillId="0" borderId="22" xfId="0" applyFont="1" applyBorder="1" applyAlignment="1">
      <alignment vertical="center" wrapText="1"/>
    </xf>
    <xf numFmtId="49" fontId="14" fillId="0" borderId="32" xfId="0" applyNumberFormat="1" applyFont="1" applyBorder="1" applyAlignment="1">
      <alignment horizontal="center" vertical="center" wrapText="1"/>
    </xf>
    <xf numFmtId="0" fontId="14" fillId="0" borderId="33" xfId="0" applyFont="1" applyBorder="1" applyAlignment="1">
      <alignment vertical="center" wrapText="1"/>
    </xf>
    <xf numFmtId="0" fontId="14" fillId="0" borderId="33" xfId="0" applyFont="1" applyBorder="1" applyAlignment="1">
      <alignment horizontal="left" vertical="center" wrapText="1" indent="1"/>
    </xf>
    <xf numFmtId="49" fontId="109" fillId="0" borderId="32" xfId="0" applyNumberFormat="1" applyFont="1" applyBorder="1" applyAlignment="1">
      <alignment horizontal="center" vertical="center" wrapText="1"/>
    </xf>
    <xf numFmtId="0" fontId="109" fillId="0" borderId="33" xfId="0" applyFont="1" applyBorder="1" applyAlignment="1">
      <alignment horizontal="left" vertical="center" wrapText="1" indent="1"/>
    </xf>
    <xf numFmtId="49" fontId="132" fillId="0" borderId="32" xfId="0" applyNumberFormat="1" applyFont="1" applyBorder="1" applyAlignment="1">
      <alignment horizontal="center" vertical="center" wrapText="1"/>
    </xf>
    <xf numFmtId="0" fontId="132" fillId="0" borderId="33" xfId="0" applyFont="1" applyBorder="1" applyAlignment="1">
      <alignment vertical="center" wrapText="1"/>
    </xf>
    <xf numFmtId="0" fontId="14" fillId="0" borderId="21" xfId="0" applyFont="1" applyBorder="1" applyAlignment="1">
      <alignment horizontal="center" vertical="center" wrapText="1"/>
    </xf>
    <xf numFmtId="0" fontId="156" fillId="0" borderId="22" xfId="0" applyFont="1" applyBorder="1" applyAlignment="1">
      <alignment horizontal="center" vertical="center" wrapText="1"/>
    </xf>
    <xf numFmtId="0" fontId="156" fillId="0" borderId="22" xfId="0" applyFont="1" applyBorder="1" applyAlignment="1">
      <alignment horizontal="center" vertical="center" wrapText="1"/>
    </xf>
    <xf numFmtId="0" fontId="142" fillId="0" borderId="21" xfId="0" applyFont="1" applyBorder="1" applyAlignment="1">
      <alignment horizontal="center" vertical="center" wrapText="1"/>
    </xf>
    <xf numFmtId="0" fontId="142" fillId="0" borderId="22" xfId="0" applyFont="1" applyBorder="1" applyAlignment="1">
      <alignment horizontal="center" vertical="center" wrapText="1"/>
    </xf>
    <xf numFmtId="49" fontId="142" fillId="0" borderId="21" xfId="0" applyNumberFormat="1" applyFont="1" applyBorder="1" applyAlignment="1">
      <alignment horizontal="center" vertical="center" wrapText="1"/>
    </xf>
    <xf numFmtId="0" fontId="142" fillId="0" borderId="22" xfId="0" applyFont="1" applyBorder="1" applyAlignment="1">
      <alignment vertical="center" wrapText="1"/>
    </xf>
    <xf numFmtId="49" fontId="163" fillId="8" borderId="32" xfId="0" applyNumberFormat="1" applyFont="1" applyFill="1" applyBorder="1" applyAlignment="1">
      <alignment horizontal="center" vertical="center" wrapText="1"/>
    </xf>
    <xf numFmtId="0" fontId="163" fillId="8" borderId="33" xfId="0" applyFont="1" applyFill="1" applyBorder="1" applyAlignment="1">
      <alignment horizontal="left" vertical="center" wrapText="1" indent="1"/>
    </xf>
    <xf numFmtId="49" fontId="142" fillId="0" borderId="32" xfId="0" applyNumberFormat="1" applyFont="1" applyBorder="1" applyAlignment="1">
      <alignment horizontal="center" vertical="center" wrapText="1"/>
    </xf>
    <xf numFmtId="0" fontId="142" fillId="0" borderId="33" xfId="0" applyFont="1" applyBorder="1" applyAlignment="1">
      <alignment vertical="center" wrapText="1"/>
    </xf>
    <xf numFmtId="49" fontId="164" fillId="0" borderId="32" xfId="0" applyNumberFormat="1" applyFont="1" applyBorder="1" applyAlignment="1">
      <alignment horizontal="center" vertical="center" wrapText="1"/>
    </xf>
    <xf numFmtId="0" fontId="164" fillId="0" borderId="33" xfId="0" applyFont="1" applyBorder="1" applyAlignment="1">
      <alignment vertical="center" wrapText="1"/>
    </xf>
    <xf numFmtId="0" fontId="14" fillId="0" borderId="33" xfId="0" applyFont="1" applyBorder="1" applyAlignment="1">
      <alignment vertical="center"/>
    </xf>
    <xf numFmtId="0" fontId="156" fillId="0" borderId="22" xfId="0" applyFont="1" applyBorder="1" applyAlignment="1">
      <alignment vertical="center" wrapText="1"/>
    </xf>
    <xf numFmtId="0" fontId="156" fillId="0" borderId="33" xfId="0" applyFont="1" applyBorder="1" applyAlignment="1">
      <alignment vertical="center" wrapText="1"/>
    </xf>
    <xf numFmtId="49" fontId="14" fillId="0" borderId="21" xfId="0" applyNumberFormat="1" applyFont="1" applyBorder="1" applyAlignment="1">
      <alignment horizontal="center" vertical="center" wrapText="1"/>
    </xf>
    <xf numFmtId="0" fontId="14" fillId="0" borderId="22" xfId="0" applyFont="1" applyBorder="1" applyAlignment="1">
      <alignment vertical="center" wrapText="1"/>
    </xf>
    <xf numFmtId="0" fontId="167" fillId="0" borderId="33" xfId="0" applyFont="1" applyBorder="1" applyAlignment="1">
      <alignment vertical="center" wrapText="1"/>
    </xf>
    <xf numFmtId="49" fontId="144" fillId="0" borderId="21" xfId="0" applyNumberFormat="1" applyFont="1" applyBorder="1" applyAlignment="1">
      <alignment horizontal="center" vertical="center" wrapText="1"/>
    </xf>
    <xf numFmtId="0" fontId="163" fillId="0" borderId="33" xfId="0" applyFont="1" applyBorder="1" applyAlignment="1">
      <alignment vertical="center" wrapText="1"/>
    </xf>
    <xf numFmtId="0" fontId="161" fillId="0" borderId="33" xfId="0" applyFont="1" applyBorder="1" applyAlignment="1">
      <alignment vertical="center" wrapText="1"/>
    </xf>
    <xf numFmtId="0" fontId="161" fillId="0" borderId="33" xfId="0" applyFont="1" applyBorder="1" applyAlignment="1">
      <alignment vertical="center"/>
    </xf>
    <xf numFmtId="0" fontId="156" fillId="0" borderId="33" xfId="0" applyFont="1" applyBorder="1" applyAlignment="1">
      <alignment horizontal="center" vertical="center" wrapText="1"/>
    </xf>
    <xf numFmtId="0" fontId="156" fillId="0" borderId="33" xfId="0" applyFont="1" applyBorder="1" applyAlignment="1">
      <alignment horizontal="center" vertical="center"/>
    </xf>
    <xf numFmtId="0" fontId="142" fillId="0" borderId="33" xfId="0" applyFont="1" applyBorder="1" applyAlignment="1">
      <alignment horizontal="center" vertical="center" wrapText="1"/>
    </xf>
    <xf numFmtId="0" fontId="142" fillId="0" borderId="33" xfId="0" applyFont="1" applyBorder="1" applyAlignment="1">
      <alignment horizontal="center" vertical="center"/>
    </xf>
    <xf numFmtId="49" fontId="173" fillId="0" borderId="21" xfId="0" applyNumberFormat="1" applyFont="1" applyBorder="1" applyAlignment="1">
      <alignment horizontal="center" vertical="center" wrapText="1"/>
    </xf>
    <xf numFmtId="0" fontId="173" fillId="0" borderId="22" xfId="0" applyFont="1" applyBorder="1" applyAlignment="1">
      <alignment vertical="center" wrapText="1"/>
    </xf>
    <xf numFmtId="49" fontId="172" fillId="0" borderId="32" xfId="0" applyNumberFormat="1" applyFont="1" applyBorder="1" applyAlignment="1">
      <alignment horizontal="center" vertical="center" wrapText="1"/>
    </xf>
    <xf numFmtId="0" fontId="172" fillId="0" borderId="33" xfId="0" applyFont="1" applyBorder="1" applyAlignment="1">
      <alignment vertical="center" wrapText="1"/>
    </xf>
    <xf numFmtId="0" fontId="172" fillId="0" borderId="33" xfId="0" applyFont="1" applyBorder="1" applyAlignment="1">
      <alignment horizontal="left" vertical="center" wrapText="1" indent="1"/>
    </xf>
    <xf numFmtId="49" fontId="173" fillId="0" borderId="32" xfId="0" applyNumberFormat="1" applyFont="1" applyBorder="1" applyAlignment="1">
      <alignment horizontal="center" vertical="center" wrapText="1"/>
    </xf>
    <xf numFmtId="0" fontId="173" fillId="0" borderId="33" xfId="0" applyFont="1" applyBorder="1" applyAlignment="1">
      <alignment vertical="center" wrapText="1"/>
    </xf>
    <xf numFmtId="0" fontId="172" fillId="0" borderId="21" xfId="0" applyFont="1" applyBorder="1" applyAlignment="1">
      <alignment horizontal="center" vertical="center" wrapText="1"/>
    </xf>
    <xf numFmtId="0" fontId="172" fillId="0" borderId="32" xfId="0" applyFont="1" applyBorder="1" applyAlignment="1">
      <alignment horizontal="center" vertical="center" wrapText="1"/>
    </xf>
    <xf numFmtId="0" fontId="161" fillId="0" borderId="21" xfId="0" applyFont="1" applyBorder="1" applyAlignment="1">
      <alignment horizontal="center" vertical="center"/>
    </xf>
    <xf numFmtId="0" fontId="161" fillId="0" borderId="22" xfId="0" applyFont="1" applyBorder="1" applyAlignment="1">
      <alignment horizontal="center" vertical="center"/>
    </xf>
    <xf numFmtId="0" fontId="156" fillId="0" borderId="28" xfId="0" applyFont="1" applyBorder="1" applyAlignment="1">
      <alignment vertical="center"/>
    </xf>
    <xf numFmtId="0" fontId="156" fillId="0" borderId="0" xfId="0" applyFont="1" applyAlignment="1">
      <alignment vertical="center" wrapText="1"/>
    </xf>
    <xf numFmtId="0" fontId="156" fillId="0" borderId="16" xfId="0" applyFont="1" applyBorder="1" applyAlignment="1">
      <alignment vertical="center" wrapText="1"/>
    </xf>
    <xf numFmtId="0" fontId="156" fillId="10" borderId="28" xfId="0" applyFont="1" applyFill="1" applyBorder="1" applyAlignment="1">
      <alignment vertical="center" wrapText="1"/>
    </xf>
    <xf numFmtId="0" fontId="156" fillId="0" borderId="24" xfId="0" applyFont="1" applyBorder="1" applyAlignment="1">
      <alignment vertical="center"/>
    </xf>
    <xf numFmtId="0" fontId="156" fillId="0" borderId="38" xfId="0" applyFont="1" applyBorder="1" applyAlignment="1">
      <alignment vertical="center"/>
    </xf>
    <xf numFmtId="0" fontId="156" fillId="0" borderId="26" xfId="0" applyFont="1" applyBorder="1" applyAlignment="1">
      <alignment vertical="center" wrapText="1"/>
    </xf>
    <xf numFmtId="0" fontId="156" fillId="10" borderId="0" xfId="0" applyFont="1" applyFill="1" applyAlignment="1">
      <alignment vertical="top" wrapText="1"/>
    </xf>
    <xf numFmtId="0" fontId="146" fillId="0" borderId="29" xfId="0" applyFont="1" applyBorder="1" applyAlignment="1">
      <alignment horizontal="center" vertical="center" wrapText="1"/>
    </xf>
    <xf numFmtId="0" fontId="156" fillId="10" borderId="0" xfId="0" applyFont="1" applyFill="1" applyAlignment="1">
      <alignment vertical="center" wrapText="1"/>
    </xf>
    <xf numFmtId="0" fontId="156" fillId="10" borderId="16" xfId="0" applyFont="1" applyFill="1" applyBorder="1" applyAlignment="1">
      <alignment vertical="center" wrapText="1"/>
    </xf>
    <xf numFmtId="0" fontId="156" fillId="0" borderId="25" xfId="0" applyFont="1" applyBorder="1" applyAlignment="1">
      <alignment horizontal="center" vertical="center" wrapText="1"/>
    </xf>
    <xf numFmtId="49" fontId="161" fillId="0" borderId="21" xfId="0" applyNumberFormat="1" applyFont="1" applyBorder="1" applyAlignment="1">
      <alignment horizontal="center" vertical="center" wrapText="1"/>
    </xf>
    <xf numFmtId="0" fontId="161" fillId="0" borderId="22" xfId="0" applyFont="1" applyBorder="1" applyAlignment="1">
      <alignment vertical="center" wrapText="1"/>
    </xf>
    <xf numFmtId="49" fontId="175" fillId="0" borderId="32" xfId="0" applyNumberFormat="1" applyFont="1" applyBorder="1" applyAlignment="1">
      <alignment horizontal="center" vertical="center" wrapText="1"/>
    </xf>
    <xf numFmtId="0" fontId="175" fillId="0" borderId="33" xfId="0" applyFont="1" applyBorder="1" applyAlignment="1">
      <alignment horizontal="left" vertical="center" wrapText="1" indent="1"/>
    </xf>
    <xf numFmtId="0" fontId="175" fillId="0" borderId="33" xfId="0" applyFont="1" applyBorder="1" applyAlignment="1">
      <alignment horizontal="left" vertical="center" wrapText="1" indent="5"/>
    </xf>
    <xf numFmtId="0" fontId="175" fillId="0" borderId="33" xfId="0" applyFont="1" applyBorder="1" applyAlignment="1">
      <alignment horizontal="left" vertical="center" wrapText="1" indent="10"/>
    </xf>
    <xf numFmtId="49" fontId="161" fillId="0" borderId="32" xfId="0" applyNumberFormat="1" applyFont="1" applyBorder="1" applyAlignment="1">
      <alignment horizontal="center" vertical="center" wrapText="1"/>
    </xf>
    <xf numFmtId="0" fontId="161" fillId="0" borderId="33" xfId="0" applyFont="1" applyBorder="1" applyAlignment="1">
      <alignment horizontal="center" vertical="center" wrapText="1"/>
    </xf>
    <xf numFmtId="0" fontId="156" fillId="10" borderId="35" xfId="0" applyFont="1" applyFill="1" applyBorder="1" applyAlignment="1">
      <alignment vertical="center"/>
    </xf>
    <xf numFmtId="0" fontId="156" fillId="0" borderId="16" xfId="0" applyFont="1" applyBorder="1" applyAlignment="1">
      <alignment horizontal="center" vertical="center" wrapText="1"/>
    </xf>
    <xf numFmtId="0" fontId="156" fillId="0" borderId="22" xfId="0" applyFont="1" applyBorder="1" applyAlignment="1">
      <alignment vertical="center" wrapText="1"/>
    </xf>
    <xf numFmtId="0" fontId="156" fillId="19" borderId="22" xfId="0" applyFont="1" applyFill="1" applyBorder="1" applyAlignment="1">
      <alignment vertical="center" wrapText="1"/>
    </xf>
    <xf numFmtId="0" fontId="156" fillId="19" borderId="33" xfId="0" applyFont="1" applyFill="1" applyBorder="1" applyAlignment="1">
      <alignment vertical="center" wrapText="1"/>
    </xf>
    <xf numFmtId="0" fontId="168" fillId="8" borderId="33" xfId="0" applyFont="1" applyFill="1" applyBorder="1" applyAlignment="1">
      <alignment horizontal="left" vertical="center" wrapText="1" indent="2"/>
    </xf>
    <xf numFmtId="49" fontId="176" fillId="0" borderId="32" xfId="0" applyNumberFormat="1" applyFont="1" applyBorder="1" applyAlignment="1">
      <alignment horizontal="center" vertical="center" wrapText="1"/>
    </xf>
    <xf numFmtId="0" fontId="151" fillId="10" borderId="13" xfId="0" applyFont="1" applyFill="1" applyBorder="1" applyAlignment="1">
      <alignment horizontal="center" vertical="center" wrapText="1"/>
    </xf>
    <xf numFmtId="0" fontId="151" fillId="10" borderId="9" xfId="0" applyFont="1" applyFill="1" applyBorder="1" applyAlignment="1">
      <alignment horizontal="center" vertical="center" wrapText="1"/>
    </xf>
    <xf numFmtId="0" fontId="151" fillId="10" borderId="3" xfId="0" applyFont="1" applyFill="1" applyBorder="1" applyAlignment="1">
      <alignment vertical="center" wrapText="1"/>
    </xf>
    <xf numFmtId="0" fontId="151" fillId="10" borderId="8" xfId="0" applyFont="1" applyFill="1" applyBorder="1" applyAlignment="1">
      <alignment vertical="center" wrapText="1"/>
    </xf>
    <xf numFmtId="0" fontId="151" fillId="10" borderId="15" xfId="0" applyFont="1" applyFill="1" applyBorder="1" applyAlignment="1">
      <alignment horizontal="center" vertical="center" wrapText="1"/>
    </xf>
    <xf numFmtId="0" fontId="151" fillId="10" borderId="2" xfId="0" applyFont="1" applyFill="1" applyBorder="1" applyAlignment="1">
      <alignment horizontal="center" vertical="center" wrapText="1"/>
    </xf>
    <xf numFmtId="0" fontId="151" fillId="10" borderId="8" xfId="0" applyFont="1" applyFill="1" applyBorder="1" applyAlignment="1">
      <alignment horizontal="center" vertical="center" wrapText="1"/>
    </xf>
    <xf numFmtId="0" fontId="151" fillId="10" borderId="14" xfId="0" applyFont="1" applyFill="1" applyBorder="1" applyAlignment="1">
      <alignment horizontal="center" vertical="center" wrapText="1"/>
    </xf>
    <xf numFmtId="0" fontId="151" fillId="10" borderId="12" xfId="0" applyFont="1" applyFill="1" applyBorder="1" applyAlignment="1">
      <alignment horizontal="center" vertical="center" wrapText="1"/>
    </xf>
    <xf numFmtId="0" fontId="150" fillId="0" borderId="1" xfId="0" applyFont="1" applyFill="1" applyBorder="1" applyAlignment="1">
      <alignment horizontal="center" vertical="center" wrapText="1"/>
    </xf>
    <xf numFmtId="0" fontId="150" fillId="0" borderId="7" xfId="0" applyFont="1" applyFill="1" applyBorder="1" applyAlignment="1">
      <alignment horizontal="center" vertical="center" wrapText="1"/>
    </xf>
    <xf numFmtId="0" fontId="150" fillId="0" borderId="13" xfId="0" applyFont="1" applyFill="1" applyBorder="1" applyAlignment="1">
      <alignment horizontal="center" vertical="center" wrapText="1"/>
    </xf>
    <xf numFmtId="0" fontId="150" fillId="2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50" fillId="0" borderId="9" xfId="0" applyFont="1" applyFill="1" applyBorder="1" applyAlignment="1">
      <alignment horizontal="center" vertical="center" wrapText="1"/>
    </xf>
    <xf numFmtId="0" fontId="150" fillId="0" borderId="1" xfId="0" applyFont="1" applyFill="1" applyBorder="1" applyAlignment="1">
      <alignment vertical="center" wrapText="1"/>
    </xf>
    <xf numFmtId="0" fontId="137" fillId="0" borderId="1" xfId="0" applyFont="1" applyFill="1" applyBorder="1" applyAlignment="1">
      <alignment vertical="center" wrapText="1"/>
    </xf>
    <xf numFmtId="0" fontId="109" fillId="0" borderId="1" xfId="0" applyFont="1" applyFill="1" applyBorder="1" applyAlignment="1">
      <alignment horizontal="center" vertical="center" wrapText="1"/>
    </xf>
    <xf numFmtId="0" fontId="26" fillId="0" borderId="1" xfId="0" applyFont="1" applyFill="1" applyBorder="1" applyAlignment="1">
      <alignment vertical="center" wrapText="1"/>
    </xf>
    <xf numFmtId="0" fontId="51" fillId="0" borderId="0" xfId="0" applyFont="1" applyFill="1" applyAlignment="1">
      <alignment vertical="center"/>
    </xf>
    <xf numFmtId="0" fontId="51" fillId="0" borderId="0" xfId="0" applyFont="1" applyFill="1"/>
    <xf numFmtId="0" fontId="173" fillId="0" borderId="1" xfId="0" applyFont="1" applyFill="1" applyBorder="1" applyAlignment="1">
      <alignment horizontal="center" vertical="center" wrapText="1"/>
    </xf>
    <xf numFmtId="0" fontId="177" fillId="0" borderId="1" xfId="0" applyFont="1" applyFill="1" applyBorder="1" applyAlignment="1">
      <alignment horizontal="center" vertical="center" wrapText="1"/>
    </xf>
    <xf numFmtId="0" fontId="172" fillId="0" borderId="1" xfId="0" applyFont="1" applyFill="1" applyBorder="1" applyAlignment="1">
      <alignment horizontal="center" vertical="center" wrapText="1"/>
    </xf>
    <xf numFmtId="0" fontId="162" fillId="0" borderId="1" xfId="0" applyFont="1" applyFill="1" applyBorder="1" applyAlignment="1">
      <alignment horizontal="center" vertical="center" wrapText="1"/>
    </xf>
    <xf numFmtId="0" fontId="162" fillId="0" borderId="8" xfId="0" applyFont="1" applyFill="1" applyBorder="1" applyAlignment="1">
      <alignment vertical="center" wrapText="1"/>
    </xf>
    <xf numFmtId="0" fontId="162" fillId="0" borderId="1" xfId="0" applyFont="1" applyFill="1" applyBorder="1" applyAlignment="1">
      <alignment vertical="center" wrapText="1"/>
    </xf>
    <xf numFmtId="0" fontId="140" fillId="6" borderId="1" xfId="0" applyFont="1" applyFill="1" applyBorder="1" applyAlignment="1">
      <alignment vertical="center" wrapText="1"/>
    </xf>
    <xf numFmtId="0" fontId="174" fillId="6" borderId="1" xfId="0" applyFont="1" applyFill="1" applyBorder="1" applyAlignment="1">
      <alignment vertical="center" wrapText="1"/>
    </xf>
    <xf numFmtId="0" fontId="177" fillId="0" borderId="1" xfId="0" applyFont="1" applyFill="1" applyBorder="1" applyAlignment="1">
      <alignment vertical="center" wrapText="1"/>
    </xf>
    <xf numFmtId="0" fontId="140" fillId="0" borderId="1" xfId="0" applyFont="1" applyFill="1" applyBorder="1" applyAlignment="1">
      <alignment vertical="center" wrapText="1"/>
    </xf>
    <xf numFmtId="0" fontId="174" fillId="0" borderId="1" xfId="0" applyFont="1" applyFill="1" applyBorder="1" applyAlignment="1">
      <alignment vertical="center" wrapText="1"/>
    </xf>
    <xf numFmtId="0" fontId="151" fillId="0" borderId="1" xfId="0" applyFont="1" applyFill="1" applyBorder="1" applyAlignment="1">
      <alignment horizontal="center" vertical="center" wrapText="1"/>
    </xf>
    <xf numFmtId="0" fontId="132" fillId="0" borderId="1" xfId="0" applyFont="1" applyFill="1" applyBorder="1" applyAlignment="1">
      <alignment vertical="center" wrapText="1"/>
    </xf>
    <xf numFmtId="0" fontId="14" fillId="0" borderId="1" xfId="0" applyFont="1" applyFill="1" applyBorder="1" applyAlignment="1">
      <alignment vertical="center" wrapText="1"/>
    </xf>
    <xf numFmtId="0" fontId="152" fillId="0" borderId="1" xfId="0" applyFont="1" applyFill="1" applyBorder="1" applyAlignment="1">
      <alignment vertical="center" wrapText="1"/>
    </xf>
    <xf numFmtId="0" fontId="180" fillId="0" borderId="1" xfId="0" applyFont="1" applyFill="1" applyBorder="1" applyAlignment="1">
      <alignment vertical="center" wrapText="1"/>
    </xf>
    <xf numFmtId="0" fontId="149" fillId="0" borderId="0" xfId="0" applyFont="1" applyFill="1"/>
    <xf numFmtId="0" fontId="156" fillId="10" borderId="3" xfId="0" applyFont="1" applyFill="1" applyBorder="1" applyAlignment="1">
      <alignment horizontal="center" vertical="center" wrapText="1"/>
    </xf>
    <xf numFmtId="0" fontId="156" fillId="10" borderId="9" xfId="0" applyFont="1" applyFill="1" applyBorder="1" applyAlignment="1">
      <alignment horizontal="center" vertical="center" wrapText="1"/>
    </xf>
    <xf numFmtId="0" fontId="156" fillId="0" borderId="1" xfId="0" applyFont="1" applyFill="1" applyBorder="1" applyAlignment="1">
      <alignment horizontal="center" vertical="center" wrapText="1"/>
    </xf>
    <xf numFmtId="0" fontId="156" fillId="0" borderId="14" xfId="0" applyFont="1" applyFill="1" applyBorder="1"/>
    <xf numFmtId="0" fontId="156" fillId="0" borderId="12" xfId="0" applyFont="1" applyFill="1" applyBorder="1"/>
    <xf numFmtId="0" fontId="156" fillId="0" borderId="1" xfId="0" applyFont="1" applyFill="1" applyBorder="1"/>
    <xf numFmtId="0" fontId="156" fillId="0" borderId="7" xfId="0" applyFont="1" applyFill="1" applyBorder="1"/>
    <xf numFmtId="0" fontId="142" fillId="0" borderId="1" xfId="0" applyFont="1" applyFill="1" applyBorder="1" applyAlignment="1">
      <alignment vertical="center" wrapText="1"/>
    </xf>
    <xf numFmtId="0" fontId="156" fillId="10" borderId="15" xfId="0" applyFont="1" applyFill="1" applyBorder="1" applyAlignment="1">
      <alignment horizontal="center" vertical="center" wrapText="1"/>
    </xf>
    <xf numFmtId="0" fontId="156" fillId="0" borderId="1" xfId="0" applyFont="1" applyFill="1" applyBorder="1" applyAlignment="1">
      <alignment vertical="center" wrapText="1"/>
    </xf>
    <xf numFmtId="0" fontId="168" fillId="0" borderId="1" xfId="0" applyFont="1" applyFill="1" applyBorder="1"/>
    <xf numFmtId="0" fontId="168" fillId="0" borderId="1" xfId="0" applyFont="1" applyFill="1" applyBorder="1" applyAlignment="1">
      <alignment vertical="center" wrapText="1"/>
    </xf>
    <xf numFmtId="0" fontId="156" fillId="10" borderId="1" xfId="0" applyFont="1" applyFill="1" applyBorder="1" applyAlignment="1">
      <alignment horizontal="center" vertical="center" wrapText="1"/>
    </xf>
    <xf numFmtId="0" fontId="149" fillId="0" borderId="0" xfId="0" applyFont="1" applyFill="1" applyAlignment="1">
      <alignment vertical="top"/>
    </xf>
    <xf numFmtId="0" fontId="132" fillId="0" borderId="0" xfId="0" applyFont="1" applyFill="1" applyAlignment="1">
      <alignment wrapText="1"/>
    </xf>
    <xf numFmtId="0" fontId="149" fillId="0" borderId="0" xfId="0" applyFont="1" applyFill="1" applyAlignment="1"/>
    <xf numFmtId="0" fontId="14" fillId="0" borderId="1" xfId="0" applyFont="1" applyBorder="1" applyAlignment="1">
      <alignment horizontal="center" vertical="center"/>
    </xf>
    <xf numFmtId="0" fontId="109" fillId="0" borderId="1" xfId="0" applyFont="1" applyBorder="1" applyAlignment="1">
      <alignment horizontal="justify" vertical="center" wrapText="1"/>
    </xf>
    <xf numFmtId="0" fontId="14" fillId="0" borderId="1" xfId="0" applyFont="1" applyBorder="1" applyAlignment="1">
      <alignment horizontal="justify" vertical="center" wrapText="1"/>
    </xf>
    <xf numFmtId="0" fontId="109" fillId="0" borderId="1" xfId="0" applyFont="1" applyBorder="1" applyAlignment="1">
      <alignment horizontal="center" vertical="center"/>
    </xf>
    <xf numFmtId="0" fontId="181" fillId="0" borderId="0" xfId="2" applyFont="1" applyFill="1" applyBorder="1">
      <alignment vertical="center"/>
    </xf>
    <xf numFmtId="0" fontId="142" fillId="0" borderId="1" xfId="0" applyFont="1" applyBorder="1" applyAlignment="1">
      <alignment horizontal="center" vertical="center" wrapText="1"/>
    </xf>
    <xf numFmtId="0" fontId="142" fillId="0" borderId="1" xfId="0" applyFont="1" applyBorder="1" applyAlignment="1">
      <alignment vertical="center" wrapText="1"/>
    </xf>
    <xf numFmtId="0" fontId="172" fillId="0" borderId="1" xfId="0" applyFont="1" applyBorder="1" applyAlignment="1">
      <alignment horizontal="center" vertical="center" wrapText="1"/>
    </xf>
    <xf numFmtId="0" fontId="172" fillId="0" borderId="1" xfId="0" applyFont="1" applyBorder="1" applyAlignment="1">
      <alignment vertical="center" wrapText="1"/>
    </xf>
    <xf numFmtId="0" fontId="142" fillId="8" borderId="1" xfId="0" applyFont="1" applyFill="1" applyBorder="1" applyAlignment="1">
      <alignment vertical="center" wrapText="1"/>
    </xf>
    <xf numFmtId="0" fontId="142" fillId="9" borderId="1" xfId="0" applyFont="1" applyFill="1" applyBorder="1" applyAlignment="1">
      <alignment vertical="center" wrapText="1"/>
    </xf>
    <xf numFmtId="0" fontId="172" fillId="8" borderId="1" xfId="0" applyFont="1" applyFill="1" applyBorder="1" applyAlignment="1">
      <alignment horizontal="center" vertical="center" wrapText="1"/>
    </xf>
    <xf numFmtId="0" fontId="171" fillId="0" borderId="1" xfId="0" applyFont="1" applyBorder="1" applyAlignment="1">
      <alignment vertical="center" wrapText="1"/>
    </xf>
    <xf numFmtId="0" fontId="171" fillId="9" borderId="1" xfId="0" applyFont="1" applyFill="1" applyBorder="1" applyAlignment="1">
      <alignment vertical="center" wrapText="1"/>
    </xf>
    <xf numFmtId="0" fontId="140" fillId="0" borderId="1" xfId="0" applyFont="1" applyBorder="1" applyAlignment="1">
      <alignment vertical="center" wrapText="1"/>
    </xf>
    <xf numFmtId="0" fontId="144" fillId="0" borderId="1" xfId="0" applyFont="1" applyBorder="1" applyAlignment="1">
      <alignment vertical="center" wrapText="1"/>
    </xf>
    <xf numFmtId="0" fontId="148" fillId="0" borderId="0" xfId="0" applyFont="1"/>
    <xf numFmtId="0" fontId="132" fillId="0" borderId="0" xfId="0" applyFont="1"/>
    <xf numFmtId="0" fontId="14" fillId="0" borderId="1" xfId="0" applyFont="1" applyBorder="1" applyAlignment="1">
      <alignment horizontal="center" vertical="center" wrapText="1"/>
    </xf>
    <xf numFmtId="0" fontId="14" fillId="0" borderId="1" xfId="0" applyFont="1" applyBorder="1" applyAlignment="1">
      <alignment vertical="center" wrapText="1"/>
    </xf>
    <xf numFmtId="0" fontId="14" fillId="9" borderId="1" xfId="0" applyFont="1" applyFill="1" applyBorder="1" applyAlignment="1">
      <alignment vertical="center" wrapText="1"/>
    </xf>
    <xf numFmtId="0" fontId="109" fillId="0" borderId="1" xfId="0" applyFont="1" applyBorder="1" applyAlignment="1">
      <alignment vertical="center" wrapText="1"/>
    </xf>
    <xf numFmtId="0" fontId="109" fillId="0" borderId="1" xfId="0" applyFont="1" applyFill="1" applyBorder="1" applyAlignment="1">
      <alignment horizontal="right" vertical="center" wrapText="1"/>
    </xf>
    <xf numFmtId="0" fontId="184" fillId="0" borderId="1" xfId="0" applyFont="1" applyBorder="1" applyAlignment="1">
      <alignment vertical="center" wrapText="1"/>
    </xf>
    <xf numFmtId="0" fontId="138" fillId="0" borderId="1" xfId="0" applyFont="1" applyBorder="1" applyAlignment="1">
      <alignment vertical="center" wrapText="1"/>
    </xf>
    <xf numFmtId="9" fontId="14" fillId="0" borderId="1" xfId="0" applyNumberFormat="1" applyFont="1" applyBorder="1" applyAlignment="1">
      <alignment horizontal="center" vertical="center" wrapText="1"/>
    </xf>
    <xf numFmtId="0" fontId="109" fillId="0" borderId="1" xfId="0" applyFont="1" applyBorder="1" applyAlignment="1">
      <alignment horizontal="center" vertical="center" wrapText="1"/>
    </xf>
    <xf numFmtId="0" fontId="14" fillId="0" borderId="1" xfId="0" applyFont="1" applyBorder="1" applyAlignment="1">
      <alignment vertical="center"/>
    </xf>
    <xf numFmtId="0" fontId="138" fillId="0" borderId="1" xfId="0" applyFont="1" applyBorder="1" applyAlignment="1">
      <alignment vertical="center"/>
    </xf>
    <xf numFmtId="0" fontId="148" fillId="0" borderId="0" xfId="0" applyFont="1" applyBorder="1"/>
    <xf numFmtId="0" fontId="109" fillId="0" borderId="0" xfId="0" applyFont="1"/>
    <xf numFmtId="0" fontId="109" fillId="0" borderId="1" xfId="0" applyFont="1" applyBorder="1" applyAlignment="1">
      <alignment horizontal="center"/>
    </xf>
    <xf numFmtId="0" fontId="14" fillId="0" borderId="1" xfId="0" applyFont="1" applyBorder="1" applyAlignment="1">
      <alignment horizontal="center"/>
    </xf>
    <xf numFmtId="0" fontId="148" fillId="0" borderId="0" xfId="0" applyFont="1" applyFill="1"/>
    <xf numFmtId="0" fontId="14" fillId="0" borderId="7" xfId="0" applyFont="1" applyBorder="1" applyAlignment="1">
      <alignment horizontal="left" vertical="center" wrapText="1" indent="3"/>
    </xf>
    <xf numFmtId="0" fontId="132" fillId="0" borderId="7" xfId="0" applyFont="1" applyBorder="1" applyAlignment="1">
      <alignment vertical="center" wrapText="1"/>
    </xf>
    <xf numFmtId="0" fontId="109" fillId="0" borderId="13" xfId="0" applyFont="1" applyBorder="1" applyAlignment="1">
      <alignment horizontal="center" vertical="center" wrapText="1"/>
    </xf>
    <xf numFmtId="0" fontId="14" fillId="0" borderId="7" xfId="0" applyFont="1" applyBorder="1" applyAlignment="1">
      <alignment horizontal="center" vertical="center" wrapText="1"/>
    </xf>
    <xf numFmtId="0" fontId="109" fillId="0" borderId="0" xfId="0" applyFont="1" applyAlignment="1">
      <alignment vertical="center" wrapText="1"/>
    </xf>
    <xf numFmtId="0" fontId="109" fillId="0" borderId="0" xfId="0" applyFont="1" applyBorder="1" applyAlignment="1">
      <alignment vertical="center" wrapText="1"/>
    </xf>
    <xf numFmtId="0" fontId="139" fillId="0" borderId="0" xfId="0" applyFont="1" applyBorder="1" applyAlignment="1">
      <alignment vertical="center" wrapText="1"/>
    </xf>
    <xf numFmtId="0" fontId="138" fillId="0" borderId="1" xfId="0" applyFont="1" applyBorder="1" applyAlignment="1">
      <alignment horizontal="center" vertical="center" wrapText="1"/>
    </xf>
    <xf numFmtId="0" fontId="181" fillId="0" borderId="0" xfId="0" applyFont="1"/>
    <xf numFmtId="0" fontId="134" fillId="0" borderId="0" xfId="0" applyFont="1" applyBorder="1"/>
    <xf numFmtId="0" fontId="109" fillId="0" borderId="0" xfId="0" applyFont="1" applyAlignment="1">
      <alignment horizontal="center" vertical="center" wrapText="1"/>
    </xf>
    <xf numFmtId="0" fontId="109" fillId="0" borderId="0" xfId="0" applyFont="1" applyBorder="1" applyAlignment="1">
      <alignment horizontal="center" vertical="center"/>
    </xf>
    <xf numFmtId="0" fontId="109" fillId="0" borderId="0" xfId="0" applyFont="1" applyBorder="1" applyAlignment="1">
      <alignment horizontal="center" vertical="center" wrapText="1"/>
    </xf>
    <xf numFmtId="0" fontId="109" fillId="9" borderId="1" xfId="0" applyFont="1" applyFill="1" applyBorder="1" applyAlignment="1">
      <alignment vertical="center"/>
    </xf>
    <xf numFmtId="0" fontId="109" fillId="0" borderId="1" xfId="0" applyFont="1" applyBorder="1" applyAlignment="1">
      <alignment vertical="center"/>
    </xf>
    <xf numFmtId="0" fontId="109" fillId="19" borderId="1" xfId="0" applyFont="1" applyFill="1" applyBorder="1" applyAlignment="1">
      <alignment vertical="center"/>
    </xf>
    <xf numFmtId="0" fontId="14" fillId="0" borderId="1" xfId="0" applyFont="1" applyBorder="1" applyAlignment="1">
      <alignment wrapText="1"/>
    </xf>
    <xf numFmtId="0" fontId="14" fillId="0" borderId="1" xfId="0" applyFont="1" applyBorder="1" applyAlignment="1">
      <alignment horizontal="center" wrapText="1"/>
    </xf>
    <xf numFmtId="0" fontId="14" fillId="0" borderId="0" xfId="0" applyFont="1" applyAlignment="1"/>
    <xf numFmtId="0" fontId="14" fillId="0" borderId="0" xfId="0" applyFont="1"/>
    <xf numFmtId="0" fontId="186" fillId="0" borderId="0" xfId="0" applyFont="1" applyAlignment="1">
      <alignment horizontal="left" vertical="center"/>
    </xf>
    <xf numFmtId="0" fontId="160" fillId="0" borderId="0" xfId="0" applyFont="1"/>
    <xf numFmtId="3" fontId="79" fillId="0" borderId="1" xfId="5" applyFont="1" applyFill="1" applyBorder="1" applyAlignment="1">
      <alignment horizontal="center" vertical="center"/>
      <protection locked="0"/>
    </xf>
    <xf numFmtId="0" fontId="156" fillId="0" borderId="21" xfId="0" applyFont="1" applyBorder="1" applyAlignment="1">
      <alignment horizontal="center" vertical="center" wrapText="1"/>
    </xf>
    <xf numFmtId="0" fontId="168" fillId="8" borderId="33" xfId="0" applyFont="1" applyFill="1" applyBorder="1" applyAlignment="1">
      <alignment horizontal="left" vertical="center" wrapText="1" indent="1"/>
    </xf>
    <xf numFmtId="49" fontId="156" fillId="0" borderId="21" xfId="0" applyNumberFormat="1" applyFont="1" applyBorder="1" applyAlignment="1">
      <alignment horizontal="center" vertical="center" wrapText="1"/>
    </xf>
    <xf numFmtId="49" fontId="168" fillId="8" borderId="32" xfId="0" applyNumberFormat="1" applyFont="1" applyFill="1" applyBorder="1" applyAlignment="1">
      <alignment horizontal="center" vertical="center" wrapText="1"/>
    </xf>
    <xf numFmtId="0" fontId="168" fillId="8" borderId="33" xfId="0" applyFont="1" applyFill="1" applyBorder="1" applyAlignment="1">
      <alignment vertical="center" wrapText="1"/>
    </xf>
    <xf numFmtId="49" fontId="156" fillId="0" borderId="32" xfId="0" applyNumberFormat="1" applyFont="1" applyBorder="1" applyAlignment="1">
      <alignment horizontal="center" vertical="center" wrapText="1"/>
    </xf>
    <xf numFmtId="49" fontId="167" fillId="0" borderId="32" xfId="0" applyNumberFormat="1" applyFont="1" applyBorder="1" applyAlignment="1">
      <alignment horizontal="center" vertical="center" wrapText="1"/>
    </xf>
    <xf numFmtId="0" fontId="156" fillId="10" borderId="28" xfId="0" applyFont="1" applyFill="1" applyBorder="1" applyAlignment="1">
      <alignment horizontal="center" vertical="center" wrapText="1"/>
    </xf>
    <xf numFmtId="0" fontId="156" fillId="0" borderId="28" xfId="0" applyFont="1" applyBorder="1" applyAlignment="1">
      <alignment horizontal="center" vertical="center" wrapText="1"/>
    </xf>
    <xf numFmtId="0" fontId="156" fillId="10" borderId="44" xfId="0" applyFont="1" applyFill="1" applyBorder="1" applyAlignment="1">
      <alignment horizontal="center" vertical="center" wrapText="1"/>
    </xf>
    <xf numFmtId="49" fontId="156" fillId="8" borderId="32" xfId="0" applyNumberFormat="1" applyFont="1" applyFill="1" applyBorder="1" applyAlignment="1">
      <alignment horizontal="center" vertical="center" wrapText="1"/>
    </xf>
    <xf numFmtId="49" fontId="167" fillId="8" borderId="32" xfId="0" applyNumberFormat="1" applyFont="1" applyFill="1" applyBorder="1" applyAlignment="1">
      <alignment horizontal="center" vertical="center" wrapText="1"/>
    </xf>
    <xf numFmtId="49" fontId="162" fillId="0" borderId="21" xfId="0" applyNumberFormat="1" applyFont="1" applyBorder="1" applyAlignment="1">
      <alignment horizontal="center" vertical="center" wrapText="1"/>
    </xf>
    <xf numFmtId="49" fontId="162" fillId="0" borderId="32" xfId="0" applyNumberFormat="1" applyFont="1" applyBorder="1" applyAlignment="1">
      <alignment horizontal="center" vertical="center" wrapText="1"/>
    </xf>
    <xf numFmtId="49" fontId="174" fillId="0" borderId="32" xfId="0" applyNumberFormat="1" applyFont="1" applyBorder="1" applyAlignment="1">
      <alignment horizontal="center" vertical="center" wrapText="1"/>
    </xf>
    <xf numFmtId="49" fontId="187" fillId="0" borderId="32" xfId="0" applyNumberFormat="1" applyFont="1" applyBorder="1" applyAlignment="1">
      <alignment horizontal="center" vertical="center" wrapText="1"/>
    </xf>
    <xf numFmtId="0" fontId="144" fillId="0" borderId="0" xfId="0" applyFont="1" applyFill="1" applyAlignment="1">
      <alignment wrapText="1"/>
    </xf>
    <xf numFmtId="0" fontId="0" fillId="0" borderId="0" xfId="0" applyAlignment="1">
      <alignment wrapText="1"/>
    </xf>
    <xf numFmtId="3" fontId="25" fillId="0" borderId="0" xfId="0" applyNumberFormat="1" applyFont="1" applyAlignment="1">
      <alignment wrapText="1"/>
    </xf>
    <xf numFmtId="3" fontId="0" fillId="0" borderId="0" xfId="0" applyNumberFormat="1" applyFont="1"/>
    <xf numFmtId="3" fontId="0" fillId="0" borderId="1" xfId="0" applyNumberFormat="1" applyFont="1" applyBorder="1" applyAlignment="1">
      <alignment horizontal="center" vertical="center" wrapText="1"/>
    </xf>
    <xf numFmtId="3" fontId="30" fillId="0" borderId="1" xfId="0" applyNumberFormat="1" applyFont="1" applyBorder="1" applyAlignment="1">
      <alignment horizontal="center" vertical="center" wrapText="1"/>
    </xf>
    <xf numFmtId="3" fontId="34" fillId="0" borderId="1" xfId="0" applyNumberFormat="1" applyFont="1" applyBorder="1" applyAlignment="1">
      <alignment horizontal="center" vertical="center" wrapText="1"/>
    </xf>
    <xf numFmtId="3" fontId="25" fillId="0" borderId="0" xfId="0" applyNumberFormat="1" applyFont="1"/>
    <xf numFmtId="3" fontId="0" fillId="0" borderId="0" xfId="0" applyNumberFormat="1"/>
    <xf numFmtId="2" fontId="30" fillId="0" borderId="1" xfId="0" applyNumberFormat="1" applyFont="1" applyBorder="1" applyAlignment="1">
      <alignment horizontal="center" vertical="center" wrapText="1"/>
    </xf>
    <xf numFmtId="0" fontId="144" fillId="0" borderId="0" xfId="0" applyFont="1" applyAlignment="1">
      <alignment horizontal="center" vertical="center" wrapText="1"/>
    </xf>
    <xf numFmtId="0" fontId="13" fillId="0" borderId="0" xfId="21" applyFont="1" applyAlignment="1">
      <alignment wrapText="1"/>
    </xf>
    <xf numFmtId="0" fontId="109" fillId="0" borderId="0" xfId="13" applyFont="1" applyBorder="1" applyAlignment="1" applyProtection="1">
      <alignment wrapText="1"/>
    </xf>
    <xf numFmtId="14" fontId="0" fillId="0" borderId="0" xfId="0" applyNumberFormat="1" applyFont="1"/>
    <xf numFmtId="0" fontId="12" fillId="10" borderId="1" xfId="0" applyFont="1" applyFill="1" applyBorder="1" applyAlignment="1">
      <alignment horizontal="center" vertical="center" wrapText="1"/>
    </xf>
    <xf numFmtId="3" fontId="30" fillId="0" borderId="1" xfId="0" applyNumberFormat="1" applyFont="1" applyFill="1" applyBorder="1" applyAlignment="1">
      <alignment vertical="center" wrapText="1"/>
    </xf>
    <xf numFmtId="0" fontId="0" fillId="0" borderId="1" xfId="0" applyFont="1" applyBorder="1" applyAlignment="1">
      <alignment horizontal="right" vertical="center"/>
    </xf>
    <xf numFmtId="0" fontId="190" fillId="0" borderId="1" xfId="0" applyFont="1" applyBorder="1" applyAlignment="1">
      <alignment horizontal="right" vertical="center"/>
    </xf>
    <xf numFmtId="0" fontId="190" fillId="0" borderId="1" xfId="0" applyFont="1" applyBorder="1" applyAlignment="1">
      <alignment horizontal="left" vertical="center" wrapText="1" indent="4"/>
    </xf>
    <xf numFmtId="3" fontId="190" fillId="0" borderId="1" xfId="0" applyNumberFormat="1" applyFont="1" applyFill="1" applyBorder="1" applyAlignment="1">
      <alignment vertical="center" wrapText="1"/>
    </xf>
    <xf numFmtId="165" fontId="25" fillId="0" borderId="0" xfId="20" applyNumberFormat="1" applyFont="1" applyFill="1" applyAlignment="1">
      <alignment wrapText="1"/>
    </xf>
    <xf numFmtId="165" fontId="0" fillId="0" borderId="0" xfId="20" applyNumberFormat="1" applyFont="1" applyFill="1"/>
    <xf numFmtId="165" fontId="39" fillId="0" borderId="1" xfId="20" applyNumberFormat="1" applyFont="1" applyFill="1" applyBorder="1" applyAlignment="1">
      <alignment horizontal="center" vertical="center" wrapText="1"/>
    </xf>
    <xf numFmtId="165" fontId="38" fillId="0" borderId="1" xfId="20" applyNumberFormat="1" applyFont="1" applyFill="1" applyBorder="1" applyAlignment="1">
      <alignment vertical="center"/>
    </xf>
    <xf numFmtId="165" fontId="63" fillId="0" borderId="1" xfId="20" applyNumberFormat="1" applyFont="1" applyFill="1" applyBorder="1" applyAlignment="1">
      <alignment vertical="center"/>
    </xf>
    <xf numFmtId="165" fontId="38" fillId="0" borderId="1" xfId="20" applyNumberFormat="1" applyFont="1" applyFill="1" applyBorder="1" applyAlignment="1">
      <alignment horizontal="justify" vertical="center" wrapText="1"/>
    </xf>
    <xf numFmtId="165" fontId="38" fillId="0" borderId="1" xfId="20" applyNumberFormat="1" applyFont="1" applyFill="1" applyBorder="1" applyAlignment="1">
      <alignment horizontal="justify" vertical="center"/>
    </xf>
    <xf numFmtId="0" fontId="191" fillId="10" borderId="28" xfId="0" applyFont="1" applyFill="1" applyBorder="1" applyAlignment="1">
      <alignment horizontal="center" vertical="center" wrapText="1"/>
    </xf>
    <xf numFmtId="43" fontId="70" fillId="0" borderId="0" xfId="20" applyNumberFormat="1" applyFont="1" applyFill="1" applyAlignment="1">
      <alignment vertical="center" wrapText="1"/>
    </xf>
    <xf numFmtId="43" fontId="26" fillId="0" borderId="8" xfId="20" applyNumberFormat="1" applyFont="1" applyFill="1" applyBorder="1" applyAlignment="1">
      <alignment horizontal="center" vertical="center"/>
    </xf>
    <xf numFmtId="43" fontId="26" fillId="0" borderId="1" xfId="20" applyNumberFormat="1" applyFont="1" applyFill="1" applyBorder="1" applyAlignment="1">
      <alignment horizontal="center" vertical="center"/>
    </xf>
    <xf numFmtId="43" fontId="0" fillId="0" borderId="0" xfId="20" applyNumberFormat="1" applyFont="1" applyFill="1"/>
    <xf numFmtId="43" fontId="0" fillId="0" borderId="0" xfId="20" applyFont="1"/>
    <xf numFmtId="0" fontId="19" fillId="0" borderId="0" xfId="12"/>
    <xf numFmtId="43" fontId="73" fillId="0" borderId="0" xfId="20" applyFont="1"/>
    <xf numFmtId="43" fontId="142" fillId="0" borderId="21" xfId="20" applyFont="1" applyBorder="1" applyAlignment="1">
      <alignment horizontal="center" vertical="center" wrapText="1"/>
    </xf>
    <xf numFmtId="43" fontId="142" fillId="0" borderId="22" xfId="20" applyFont="1" applyBorder="1" applyAlignment="1">
      <alignment horizontal="center" vertical="center" wrapText="1"/>
    </xf>
    <xf numFmtId="43" fontId="142" fillId="10" borderId="43" xfId="20" applyFont="1" applyFill="1" applyBorder="1" applyAlignment="1">
      <alignment horizontal="center" vertical="center" wrapText="1"/>
    </xf>
    <xf numFmtId="43" fontId="142" fillId="10" borderId="33" xfId="20" applyFont="1" applyFill="1" applyBorder="1" applyAlignment="1">
      <alignment horizontal="center" vertical="center" wrapText="1"/>
    </xf>
    <xf numFmtId="43" fontId="162" fillId="0" borderId="21" xfId="20" applyFont="1" applyBorder="1" applyAlignment="1">
      <alignment horizontal="center" vertical="center" wrapText="1"/>
    </xf>
    <xf numFmtId="43" fontId="162" fillId="0" borderId="22" xfId="20" applyFont="1" applyBorder="1" applyAlignment="1">
      <alignment horizontal="center" vertical="center" wrapText="1"/>
    </xf>
    <xf numFmtId="43" fontId="142" fillId="10" borderId="35" xfId="20" applyFont="1" applyFill="1" applyBorder="1" applyAlignment="1">
      <alignment horizontal="center" vertical="center" wrapText="1"/>
    </xf>
    <xf numFmtId="43" fontId="156" fillId="0" borderId="21" xfId="20" applyFont="1" applyBorder="1" applyAlignment="1">
      <alignment horizontal="center" vertical="center" wrapText="1"/>
    </xf>
    <xf numFmtId="43" fontId="156" fillId="0" borderId="22" xfId="20" applyFont="1" applyBorder="1" applyAlignment="1">
      <alignment horizontal="center" vertical="center" wrapText="1"/>
    </xf>
    <xf numFmtId="43" fontId="156" fillId="10" borderId="16" xfId="20" applyFont="1" applyFill="1" applyBorder="1" applyAlignment="1">
      <alignment horizontal="center" vertical="center" wrapText="1"/>
    </xf>
    <xf numFmtId="43" fontId="156" fillId="10" borderId="33" xfId="20" applyFont="1" applyFill="1" applyBorder="1" applyAlignment="1">
      <alignment horizontal="center" vertical="center" wrapText="1"/>
    </xf>
    <xf numFmtId="43" fontId="156" fillId="0" borderId="25" xfId="20" applyFont="1" applyBorder="1" applyAlignment="1">
      <alignment horizontal="center" vertical="center" wrapText="1"/>
    </xf>
    <xf numFmtId="43" fontId="193" fillId="0" borderId="0" xfId="20" applyFont="1"/>
    <xf numFmtId="0" fontId="97" fillId="0" borderId="0" xfId="12" applyFont="1" applyAlignment="1">
      <alignment vertical="top" wrapText="1"/>
    </xf>
    <xf numFmtId="0" fontId="97" fillId="0" borderId="0" xfId="12" applyFont="1" applyAlignment="1">
      <alignment vertical="top"/>
    </xf>
    <xf numFmtId="0" fontId="98" fillId="10" borderId="0" xfId="12" applyFont="1" applyFill="1" applyAlignment="1">
      <alignment vertical="top" wrapText="1"/>
    </xf>
    <xf numFmtId="0" fontId="98" fillId="10" borderId="0" xfId="12" applyFont="1" applyFill="1" applyAlignment="1">
      <alignment vertical="top"/>
    </xf>
    <xf numFmtId="0" fontId="97" fillId="10" borderId="0" xfId="12" applyFont="1" applyFill="1" applyAlignment="1">
      <alignment vertical="top" wrapText="1"/>
    </xf>
    <xf numFmtId="0" fontId="97" fillId="10" borderId="0" xfId="12" applyFont="1" applyFill="1" applyAlignment="1">
      <alignment vertical="top"/>
    </xf>
    <xf numFmtId="0" fontId="197" fillId="10" borderId="0" xfId="12" applyFont="1" applyFill="1" applyAlignment="1">
      <alignment vertical="top"/>
    </xf>
    <xf numFmtId="165" fontId="0" fillId="0" borderId="0" xfId="20" applyNumberFormat="1" applyFont="1"/>
    <xf numFmtId="165" fontId="73" fillId="0" borderId="0" xfId="20" applyNumberFormat="1" applyFont="1"/>
    <xf numFmtId="165" fontId="142" fillId="0" borderId="21" xfId="20" applyNumberFormat="1" applyFont="1" applyBorder="1" applyAlignment="1">
      <alignment horizontal="center" vertical="center" wrapText="1"/>
    </xf>
    <xf numFmtId="165" fontId="142" fillId="0" borderId="22" xfId="20" applyNumberFormat="1" applyFont="1" applyBorder="1" applyAlignment="1">
      <alignment horizontal="center" vertical="center" wrapText="1"/>
    </xf>
    <xf numFmtId="165" fontId="142" fillId="0" borderId="32" xfId="20" applyNumberFormat="1" applyFont="1" applyBorder="1" applyAlignment="1">
      <alignment horizontal="center" vertical="center" wrapText="1"/>
    </xf>
    <xf numFmtId="165" fontId="162" fillId="0" borderId="32" xfId="20" applyNumberFormat="1" applyFont="1" applyBorder="1" applyAlignment="1">
      <alignment vertical="center" wrapText="1"/>
    </xf>
    <xf numFmtId="165" fontId="162" fillId="0" borderId="33" xfId="20" applyNumberFormat="1" applyFont="1" applyBorder="1" applyAlignment="1">
      <alignment vertical="center" wrapText="1"/>
    </xf>
    <xf numFmtId="0" fontId="73" fillId="0" borderId="0" xfId="12" applyFont="1" applyAlignment="1">
      <alignment vertical="top" wrapText="1"/>
    </xf>
    <xf numFmtId="0" fontId="73" fillId="0" borderId="0" xfId="12" applyFont="1" applyAlignment="1">
      <alignment vertical="top"/>
    </xf>
    <xf numFmtId="0" fontId="193" fillId="0" borderId="0" xfId="0" applyFont="1"/>
    <xf numFmtId="0" fontId="0" fillId="10" borderId="0" xfId="0" applyFill="1"/>
    <xf numFmtId="0" fontId="205" fillId="0" borderId="0" xfId="0" applyNumberFormat="1" applyFont="1" applyFill="1" applyBorder="1"/>
    <xf numFmtId="3" fontId="30" fillId="10" borderId="1" xfId="0" applyNumberFormat="1" applyFont="1" applyFill="1" applyBorder="1" applyAlignment="1">
      <alignment vertical="center" wrapText="1"/>
    </xf>
    <xf numFmtId="0" fontId="30" fillId="10" borderId="1" xfId="0" applyFont="1" applyFill="1" applyBorder="1" applyAlignment="1">
      <alignment horizontal="center" vertical="center" wrapText="1"/>
    </xf>
    <xf numFmtId="165" fontId="162" fillId="10" borderId="32" xfId="20" applyNumberFormat="1" applyFont="1" applyFill="1" applyBorder="1" applyAlignment="1">
      <alignment vertical="center" wrapText="1"/>
    </xf>
    <xf numFmtId="165" fontId="162" fillId="10" borderId="33" xfId="20" applyNumberFormat="1" applyFont="1" applyFill="1" applyBorder="1" applyAlignment="1">
      <alignment vertical="center" wrapText="1"/>
    </xf>
    <xf numFmtId="3" fontId="190" fillId="10" borderId="1" xfId="0" applyNumberFormat="1" applyFont="1" applyFill="1" applyBorder="1" applyAlignment="1">
      <alignment vertical="center" wrapText="1"/>
    </xf>
    <xf numFmtId="165" fontId="29" fillId="0" borderId="1" xfId="20" quotePrefix="1" applyNumberFormat="1" applyFont="1" applyFill="1" applyBorder="1"/>
    <xf numFmtId="165" fontId="0" fillId="0" borderId="1" xfId="20" quotePrefix="1" applyNumberFormat="1" applyFont="1" applyFill="1" applyBorder="1" applyAlignment="1">
      <alignment wrapText="1"/>
    </xf>
    <xf numFmtId="165" fontId="29" fillId="0" borderId="1" xfId="20" quotePrefix="1" applyNumberFormat="1" applyFont="1" applyFill="1" applyBorder="1" applyAlignment="1">
      <alignment wrapText="1"/>
    </xf>
    <xf numFmtId="165" fontId="0" fillId="0" borderId="1" xfId="20" quotePrefix="1" applyNumberFormat="1" applyFont="1" applyFill="1" applyBorder="1"/>
    <xf numFmtId="165" fontId="25" fillId="0" borderId="0" xfId="20" applyNumberFormat="1" applyFont="1" applyAlignment="1">
      <alignment wrapText="1"/>
    </xf>
    <xf numFmtId="165" fontId="29" fillId="0" borderId="1" xfId="20" applyNumberFormat="1" applyFont="1" applyBorder="1" applyAlignment="1">
      <alignment horizontal="center" vertical="center"/>
    </xf>
    <xf numFmtId="165" fontId="0" fillId="6" borderId="1" xfId="20" quotePrefix="1" applyNumberFormat="1" applyFont="1" applyFill="1" applyBorder="1" applyAlignment="1">
      <alignment wrapText="1"/>
    </xf>
    <xf numFmtId="165" fontId="0" fillId="6" borderId="1" xfId="20" applyNumberFormat="1" applyFont="1" applyFill="1" applyBorder="1" applyAlignment="1">
      <alignment horizontal="justify" vertical="top"/>
    </xf>
    <xf numFmtId="165" fontId="39" fillId="6" borderId="1" xfId="20" applyNumberFormat="1" applyFont="1" applyFill="1" applyBorder="1" applyAlignment="1">
      <alignment horizontal="justify" vertical="top"/>
    </xf>
    <xf numFmtId="165" fontId="0" fillId="23" borderId="1" xfId="20" quotePrefix="1" applyNumberFormat="1" applyFont="1" applyFill="1" applyBorder="1"/>
    <xf numFmtId="165" fontId="29" fillId="23" borderId="1" xfId="20" quotePrefix="1" applyNumberFormat="1" applyFont="1" applyFill="1" applyBorder="1"/>
    <xf numFmtId="165" fontId="29" fillId="23" borderId="1" xfId="20" quotePrefix="1" applyNumberFormat="1" applyFont="1" applyFill="1" applyBorder="1" applyAlignment="1">
      <alignment wrapText="1"/>
    </xf>
    <xf numFmtId="165" fontId="0" fillId="23" borderId="1" xfId="20" quotePrefix="1" applyNumberFormat="1" applyFont="1" applyFill="1" applyBorder="1" applyAlignment="1">
      <alignment wrapText="1"/>
    </xf>
    <xf numFmtId="43" fontId="73" fillId="10" borderId="0" xfId="20" applyFont="1" applyFill="1"/>
    <xf numFmtId="165" fontId="0" fillId="0" borderId="0" xfId="20" applyNumberFormat="1" applyFont="1" applyAlignment="1">
      <alignment vertical="center"/>
    </xf>
    <xf numFmtId="165" fontId="0" fillId="0" borderId="20" xfId="20" applyNumberFormat="1" applyFont="1" applyBorder="1" applyAlignment="1">
      <alignment horizontal="center" vertical="center" wrapText="1"/>
    </xf>
    <xf numFmtId="165" fontId="0" fillId="0" borderId="21" xfId="20" applyNumberFormat="1" applyFont="1" applyBorder="1" applyAlignment="1">
      <alignment horizontal="center" vertical="center" wrapText="1"/>
    </xf>
    <xf numFmtId="165" fontId="0" fillId="0" borderId="22" xfId="20" applyNumberFormat="1" applyFont="1" applyBorder="1" applyAlignment="1">
      <alignment horizontal="center" vertical="center" wrapText="1"/>
    </xf>
    <xf numFmtId="165" fontId="0" fillId="0" borderId="24" xfId="20" applyNumberFormat="1" applyFont="1" applyBorder="1" applyAlignment="1">
      <alignment horizontal="center" vertical="center" wrapText="1"/>
    </xf>
    <xf numFmtId="165" fontId="0" fillId="0" borderId="29" xfId="20" applyNumberFormat="1" applyFont="1" applyBorder="1" applyAlignment="1">
      <alignment horizontal="center" vertical="center" wrapText="1"/>
    </xf>
    <xf numFmtId="165" fontId="26" fillId="15" borderId="26" xfId="20" applyNumberFormat="1" applyFont="1" applyFill="1" applyBorder="1" applyAlignment="1">
      <alignment vertical="center"/>
    </xf>
    <xf numFmtId="165" fontId="26" fillId="15" borderId="26" xfId="20" applyNumberFormat="1" applyFont="1" applyFill="1" applyBorder="1" applyAlignment="1">
      <alignment horizontal="center" vertical="center"/>
    </xf>
    <xf numFmtId="165" fontId="26" fillId="17" borderId="20" xfId="20" applyNumberFormat="1" applyFont="1" applyFill="1" applyBorder="1" applyAlignment="1">
      <alignment vertical="center" wrapText="1"/>
    </xf>
    <xf numFmtId="165" fontId="26" fillId="17" borderId="21" xfId="20" applyNumberFormat="1" applyFont="1" applyFill="1" applyBorder="1" applyAlignment="1">
      <alignment vertical="center" wrapText="1"/>
    </xf>
    <xf numFmtId="165" fontId="0" fillId="14" borderId="20" xfId="20" applyNumberFormat="1" applyFont="1" applyFill="1" applyBorder="1" applyAlignment="1">
      <alignment vertical="center"/>
    </xf>
    <xf numFmtId="165" fontId="0" fillId="14" borderId="20" xfId="20" applyNumberFormat="1" applyFont="1" applyFill="1" applyBorder="1" applyAlignment="1">
      <alignment vertical="center" wrapText="1"/>
    </xf>
    <xf numFmtId="165" fontId="26" fillId="14" borderId="20" xfId="20" applyNumberFormat="1" applyFont="1" applyFill="1" applyBorder="1" applyAlignment="1">
      <alignment vertical="center" wrapText="1"/>
    </xf>
    <xf numFmtId="165" fontId="26" fillId="14" borderId="21" xfId="20" applyNumberFormat="1" applyFont="1" applyFill="1" applyBorder="1" applyAlignment="1">
      <alignment vertical="center" wrapText="1"/>
    </xf>
    <xf numFmtId="165" fontId="26" fillId="14" borderId="21" xfId="20" applyNumberFormat="1" applyFont="1" applyFill="1" applyBorder="1" applyAlignment="1">
      <alignment horizontal="center" vertical="center" wrapText="1"/>
    </xf>
    <xf numFmtId="165" fontId="0" fillId="14" borderId="20" xfId="20" applyNumberFormat="1" applyFont="1" applyFill="1" applyBorder="1" applyAlignment="1">
      <alignment horizontal="center" vertical="center" wrapText="1"/>
    </xf>
    <xf numFmtId="165" fontId="0" fillId="18" borderId="20" xfId="20" applyNumberFormat="1" applyFont="1" applyFill="1" applyBorder="1" applyAlignment="1">
      <alignment vertical="center" wrapText="1"/>
    </xf>
    <xf numFmtId="165" fontId="0" fillId="0" borderId="23" xfId="20" applyNumberFormat="1" applyFont="1" applyBorder="1" applyAlignment="1">
      <alignment horizontal="center" vertical="center"/>
    </xf>
    <xf numFmtId="165" fontId="26" fillId="15" borderId="31" xfId="20" applyNumberFormat="1" applyFont="1" applyFill="1" applyBorder="1" applyAlignment="1">
      <alignment vertical="center"/>
    </xf>
    <xf numFmtId="0" fontId="26" fillId="0" borderId="21" xfId="0" applyFont="1" applyBorder="1" applyAlignment="1">
      <alignment horizontal="center" vertical="center"/>
    </xf>
    <xf numFmtId="165" fontId="78" fillId="0" borderId="35" xfId="20" applyNumberFormat="1" applyFont="1" applyBorder="1" applyAlignment="1">
      <alignment vertical="center" wrapText="1"/>
    </xf>
    <xf numFmtId="165" fontId="14" fillId="0" borderId="21" xfId="20" applyNumberFormat="1" applyFont="1" applyBorder="1" applyAlignment="1">
      <alignment horizontal="center" vertical="center" wrapText="1"/>
    </xf>
    <xf numFmtId="165" fontId="14" fillId="0" borderId="33" xfId="20" applyNumberFormat="1" applyFont="1" applyBorder="1" applyAlignment="1">
      <alignment horizontal="center" vertical="center" wrapText="1"/>
    </xf>
    <xf numFmtId="165" fontId="14" fillId="0" borderId="32" xfId="20" applyNumberFormat="1" applyFont="1" applyBorder="1" applyAlignment="1">
      <alignment horizontal="center" vertical="center" wrapText="1"/>
    </xf>
    <xf numFmtId="165" fontId="0" fillId="0" borderId="20" xfId="20" applyNumberFormat="1" applyFont="1" applyBorder="1" applyAlignment="1">
      <alignment horizontal="center" vertical="center" wrapText="1"/>
    </xf>
    <xf numFmtId="165" fontId="142" fillId="10" borderId="33" xfId="20" applyNumberFormat="1" applyFont="1" applyFill="1" applyBorder="1" applyAlignment="1">
      <alignment horizontal="center" vertical="center" wrapText="1"/>
    </xf>
    <xf numFmtId="0" fontId="10" fillId="0" borderId="33" xfId="0" applyFont="1" applyBorder="1" applyAlignment="1">
      <alignment horizontal="left" vertical="center" wrapText="1" indent="1"/>
    </xf>
    <xf numFmtId="0" fontId="0" fillId="10" borderId="0" xfId="0" applyFill="1" applyBorder="1"/>
    <xf numFmtId="165" fontId="10" fillId="0" borderId="33" xfId="20" applyNumberFormat="1" applyFont="1" applyBorder="1" applyAlignment="1">
      <alignment horizontal="center" vertical="center" wrapText="1"/>
    </xf>
    <xf numFmtId="9" fontId="29" fillId="0" borderId="1" xfId="18" applyFont="1" applyFill="1" applyBorder="1" applyAlignment="1" applyProtection="1">
      <alignment horizontal="center" vertical="center" wrapText="1"/>
      <protection locked="0"/>
    </xf>
    <xf numFmtId="10" fontId="29" fillId="0" borderId="1" xfId="18" applyNumberFormat="1" applyFont="1" applyFill="1" applyBorder="1" applyAlignment="1" applyProtection="1">
      <alignment horizontal="center" vertical="center"/>
      <protection locked="0"/>
    </xf>
    <xf numFmtId="0" fontId="0" fillId="0" borderId="0" xfId="0" applyFont="1" applyAlignment="1">
      <alignment wrapText="1"/>
    </xf>
    <xf numFmtId="0" fontId="0" fillId="0" borderId="0" xfId="0" applyFont="1" applyAlignment="1">
      <alignment vertical="center" wrapText="1"/>
    </xf>
    <xf numFmtId="0" fontId="26" fillId="15" borderId="26" xfId="0" applyFont="1" applyFill="1" applyBorder="1" applyAlignment="1">
      <alignment vertical="center" wrapText="1"/>
    </xf>
    <xf numFmtId="0" fontId="50" fillId="0" borderId="33" xfId="0" applyFont="1" applyBorder="1" applyAlignment="1">
      <alignment horizontal="left" vertical="center" wrapText="1"/>
    </xf>
    <xf numFmtId="0" fontId="50" fillId="0" borderId="35" xfId="0" applyFont="1" applyBorder="1" applyAlignment="1">
      <alignment horizontal="left" vertical="center" wrapText="1"/>
    </xf>
    <xf numFmtId="0" fontId="77" fillId="0" borderId="33" xfId="0" applyFont="1" applyBorder="1" applyAlignment="1">
      <alignment horizontal="left" vertical="center" wrapText="1"/>
    </xf>
    <xf numFmtId="165" fontId="26" fillId="5" borderId="20" xfId="20" applyNumberFormat="1" applyFont="1" applyFill="1" applyBorder="1" applyAlignment="1">
      <alignment vertical="center" wrapText="1"/>
    </xf>
    <xf numFmtId="165" fontId="26" fillId="5" borderId="21" xfId="20" applyNumberFormat="1" applyFont="1" applyFill="1" applyBorder="1" applyAlignment="1">
      <alignment vertical="center" wrapText="1"/>
    </xf>
    <xf numFmtId="165" fontId="26" fillId="10" borderId="33" xfId="20" applyNumberFormat="1" applyFont="1" applyFill="1" applyBorder="1" applyAlignment="1">
      <alignment horizontal="center" vertical="center" wrapText="1"/>
    </xf>
    <xf numFmtId="9" fontId="29" fillId="0" borderId="1" xfId="18" quotePrefix="1" applyFont="1" applyFill="1" applyBorder="1" applyAlignment="1">
      <alignment wrapText="1"/>
    </xf>
    <xf numFmtId="9" fontId="29" fillId="10" borderId="1" xfId="18" quotePrefix="1" applyFont="1" applyFill="1" applyBorder="1"/>
    <xf numFmtId="9" fontId="0" fillId="10" borderId="1" xfId="18" quotePrefix="1" applyFont="1" applyFill="1" applyBorder="1"/>
    <xf numFmtId="0" fontId="207" fillId="0" borderId="0" xfId="0" applyFont="1"/>
    <xf numFmtId="0" fontId="30" fillId="10" borderId="0" xfId="0" applyFont="1" applyFill="1" applyBorder="1" applyAlignment="1">
      <alignment horizontal="center" vertical="center" wrapText="1"/>
    </xf>
    <xf numFmtId="0" fontId="33" fillId="10" borderId="0" xfId="0" applyFont="1" applyFill="1" applyBorder="1" applyAlignment="1">
      <alignment horizontal="center" vertical="center" wrapText="1"/>
    </xf>
    <xf numFmtId="49" fontId="98" fillId="10" borderId="54" xfId="0" applyNumberFormat="1" applyFont="1" applyFill="1" applyBorder="1" applyAlignment="1">
      <alignment horizontal="left" vertical="center" wrapText="1"/>
    </xf>
    <xf numFmtId="0" fontId="188" fillId="10" borderId="28" xfId="0" applyFont="1" applyFill="1" applyBorder="1" applyAlignment="1">
      <alignment horizontal="center" vertical="center" wrapText="1"/>
    </xf>
    <xf numFmtId="0" fontId="188" fillId="10" borderId="0" xfId="0" applyFont="1" applyFill="1" applyBorder="1" applyAlignment="1">
      <alignment horizontal="center" vertical="center" wrapText="1"/>
    </xf>
    <xf numFmtId="0" fontId="209" fillId="0" borderId="0" xfId="0" applyFont="1" applyFill="1"/>
    <xf numFmtId="0" fontId="209" fillId="0" borderId="0" xfId="0" applyFont="1"/>
    <xf numFmtId="0" fontId="209" fillId="0" borderId="0" xfId="0" applyFont="1" applyFill="1" applyAlignment="1">
      <alignment vertical="top" wrapText="1"/>
    </xf>
    <xf numFmtId="0" fontId="19" fillId="10" borderId="28" xfId="12" applyFill="1" applyBorder="1"/>
    <xf numFmtId="0" fontId="0" fillId="10" borderId="28" xfId="0" applyFill="1" applyBorder="1"/>
    <xf numFmtId="0" fontId="191" fillId="27" borderId="0" xfId="0" applyFont="1" applyFill="1" applyBorder="1" applyAlignment="1">
      <alignment horizontal="center" vertical="center" wrapText="1"/>
    </xf>
    <xf numFmtId="0" fontId="73" fillId="0" borderId="0" xfId="0" applyFont="1" applyAlignment="1">
      <alignment horizontal="center" vertical="center" wrapText="1"/>
    </xf>
    <xf numFmtId="0" fontId="19" fillId="0" borderId="0" xfId="12" applyAlignment="1">
      <alignment horizontal="center"/>
    </xf>
    <xf numFmtId="165" fontId="162" fillId="10" borderId="33" xfId="20" applyNumberFormat="1" applyFont="1" applyFill="1" applyBorder="1" applyAlignment="1">
      <alignment vertical="center"/>
    </xf>
    <xf numFmtId="165" fontId="162" fillId="0" borderId="33" xfId="20" applyNumberFormat="1" applyFont="1" applyBorder="1" applyAlignment="1">
      <alignment vertical="center"/>
    </xf>
    <xf numFmtId="165" fontId="162" fillId="0" borderId="33" xfId="20" quotePrefix="1" applyNumberFormat="1" applyFont="1" applyBorder="1" applyAlignment="1">
      <alignment vertical="center"/>
    </xf>
    <xf numFmtId="165" fontId="177" fillId="0" borderId="33" xfId="20" applyNumberFormat="1" applyFont="1" applyBorder="1" applyAlignment="1">
      <alignment vertical="center" wrapText="1"/>
    </xf>
    <xf numFmtId="165" fontId="156" fillId="10" borderId="22" xfId="20" applyNumberFormat="1" applyFont="1" applyFill="1" applyBorder="1" applyAlignment="1">
      <alignment vertical="center" wrapText="1"/>
    </xf>
    <xf numFmtId="165" fontId="156" fillId="10" borderId="33" xfId="20" applyNumberFormat="1" applyFont="1" applyFill="1" applyBorder="1" applyAlignment="1">
      <alignment vertical="center" wrapText="1"/>
    </xf>
    <xf numFmtId="165" fontId="156" fillId="10" borderId="21" xfId="20" applyNumberFormat="1" applyFont="1" applyFill="1" applyBorder="1" applyAlignment="1">
      <alignment vertical="center" wrapText="1"/>
    </xf>
    <xf numFmtId="165" fontId="156" fillId="10" borderId="35" xfId="20" applyNumberFormat="1" applyFont="1" applyFill="1" applyBorder="1" applyAlignment="1">
      <alignment vertical="center" wrapText="1"/>
    </xf>
    <xf numFmtId="165" fontId="156" fillId="0" borderId="22" xfId="20" applyNumberFormat="1" applyFont="1" applyBorder="1" applyAlignment="1">
      <alignment vertical="center" wrapText="1"/>
    </xf>
    <xf numFmtId="165" fontId="156" fillId="0" borderId="33" xfId="20" applyNumberFormat="1" applyFont="1" applyBorder="1" applyAlignment="1">
      <alignment vertical="center" wrapText="1"/>
    </xf>
    <xf numFmtId="165" fontId="194" fillId="0" borderId="67" xfId="22" applyNumberFormat="1" applyFont="1" applyFill="1" applyBorder="1" applyAlignment="1">
      <alignment horizontal="right" vertical="center" indent="1"/>
    </xf>
    <xf numFmtId="165" fontId="194" fillId="0" borderId="69" xfId="22" applyNumberFormat="1" applyFont="1" applyFill="1" applyBorder="1" applyAlignment="1">
      <alignment horizontal="right" vertical="center" indent="1"/>
    </xf>
    <xf numFmtId="165" fontId="168" fillId="8" borderId="33" xfId="20" applyNumberFormat="1" applyFont="1" applyFill="1" applyBorder="1" applyAlignment="1">
      <alignment horizontal="left" vertical="center" wrapText="1" indent="1"/>
    </xf>
    <xf numFmtId="165" fontId="167" fillId="0" borderId="33" xfId="20" applyNumberFormat="1" applyFont="1" applyBorder="1" applyAlignment="1">
      <alignment vertical="center" wrapText="1"/>
    </xf>
    <xf numFmtId="165" fontId="167" fillId="10" borderId="33" xfId="20" applyNumberFormat="1" applyFont="1" applyFill="1" applyBorder="1" applyAlignment="1">
      <alignment vertical="center" wrapText="1"/>
    </xf>
    <xf numFmtId="165" fontId="167" fillId="10" borderId="35" xfId="20" applyNumberFormat="1" applyFont="1" applyFill="1" applyBorder="1" applyAlignment="1">
      <alignment vertical="center" wrapText="1"/>
    </xf>
    <xf numFmtId="165" fontId="172" fillId="10" borderId="33" xfId="20" applyNumberFormat="1" applyFont="1" applyFill="1" applyBorder="1" applyAlignment="1">
      <alignment horizontal="center" vertical="center" wrapText="1"/>
    </xf>
    <xf numFmtId="0" fontId="8" fillId="0" borderId="33" xfId="0" applyFont="1" applyBorder="1" applyAlignment="1">
      <alignment horizontal="left" vertical="center" wrapText="1" indent="1"/>
    </xf>
    <xf numFmtId="165" fontId="142" fillId="10" borderId="33" xfId="20" applyNumberFormat="1" applyFont="1" applyFill="1" applyBorder="1" applyAlignment="1">
      <alignment vertical="center" wrapText="1"/>
    </xf>
    <xf numFmtId="0" fontId="209" fillId="10" borderId="0" xfId="0" applyFont="1" applyFill="1"/>
    <xf numFmtId="0" fontId="212" fillId="0" borderId="0" xfId="0" applyFont="1"/>
    <xf numFmtId="0" fontId="29" fillId="0" borderId="0" xfId="0" applyFont="1" applyAlignment="1">
      <alignment horizontal="left"/>
    </xf>
    <xf numFmtId="0" fontId="7" fillId="0" borderId="1" xfId="0" applyFont="1" applyBorder="1" applyAlignment="1">
      <alignment vertical="center" wrapText="1"/>
    </xf>
    <xf numFmtId="0" fontId="105" fillId="17" borderId="0" xfId="0" applyFont="1" applyFill="1" applyBorder="1" applyAlignment="1">
      <alignment horizontal="center" vertical="center"/>
    </xf>
    <xf numFmtId="0" fontId="29" fillId="17" borderId="0" xfId="0" applyFont="1" applyFill="1" applyAlignment="1">
      <alignment horizontal="left"/>
    </xf>
    <xf numFmtId="0" fontId="29" fillId="0" borderId="0" xfId="0" applyFont="1" applyAlignment="1">
      <alignment vertical="center"/>
    </xf>
    <xf numFmtId="0" fontId="105" fillId="0" borderId="5" xfId="0" applyFont="1" applyFill="1" applyBorder="1" applyAlignment="1">
      <alignment horizontal="center" vertical="center"/>
    </xf>
    <xf numFmtId="0" fontId="105" fillId="17" borderId="0" xfId="0" applyFont="1" applyFill="1" applyAlignment="1">
      <alignment horizontal="center" vertical="center"/>
    </xf>
    <xf numFmtId="0" fontId="29" fillId="17" borderId="0" xfId="0" applyFont="1" applyFill="1" applyBorder="1" applyAlignment="1">
      <alignment horizontal="left" vertical="center"/>
    </xf>
    <xf numFmtId="0" fontId="29" fillId="0" borderId="5" xfId="0" applyFont="1" applyBorder="1" applyAlignment="1">
      <alignment horizontal="left" vertical="center"/>
    </xf>
    <xf numFmtId="0" fontId="29" fillId="0" borderId="0" xfId="0" applyFont="1" applyBorder="1" applyAlignment="1">
      <alignment vertical="center"/>
    </xf>
    <xf numFmtId="0" fontId="0" fillId="17" borderId="0" xfId="0" applyFill="1"/>
    <xf numFmtId="165" fontId="29" fillId="0" borderId="1" xfId="20" applyNumberFormat="1" applyFont="1" applyBorder="1"/>
    <xf numFmtId="165" fontId="29" fillId="6" borderId="1" xfId="20" applyNumberFormat="1" applyFont="1" applyFill="1" applyBorder="1"/>
    <xf numFmtId="165" fontId="29" fillId="0" borderId="8" xfId="20" applyNumberFormat="1" applyFont="1" applyBorder="1"/>
    <xf numFmtId="0" fontId="107" fillId="0" borderId="1" xfId="20" applyNumberFormat="1" applyFont="1" applyBorder="1"/>
    <xf numFmtId="165" fontId="0" fillId="0" borderId="1" xfId="20" applyNumberFormat="1" applyFont="1" applyBorder="1"/>
    <xf numFmtId="0" fontId="29" fillId="0" borderId="1" xfId="15" applyFont="1" applyFill="1" applyBorder="1" applyAlignment="1">
      <alignment horizontal="center" vertical="center" wrapText="1"/>
    </xf>
    <xf numFmtId="0" fontId="36" fillId="0" borderId="9" xfId="6" quotePrefix="1" applyBorder="1"/>
    <xf numFmtId="0" fontId="0" fillId="0" borderId="10" xfId="0" applyBorder="1"/>
    <xf numFmtId="0" fontId="0" fillId="0" borderId="11" xfId="0" applyBorder="1"/>
    <xf numFmtId="0" fontId="36" fillId="0" borderId="12" xfId="6" quotePrefix="1" applyBorder="1"/>
    <xf numFmtId="0" fontId="0" fillId="0" borderId="5" xfId="0" applyBorder="1"/>
    <xf numFmtId="0" fontId="0" fillId="0" borderId="6" xfId="0" applyBorder="1"/>
    <xf numFmtId="0" fontId="29" fillId="0" borderId="1" xfId="0" applyFont="1" applyBorder="1" applyAlignment="1">
      <alignment vertical="center"/>
    </xf>
    <xf numFmtId="0" fontId="109" fillId="0" borderId="1" xfId="15" applyFont="1" applyFill="1" applyBorder="1" applyAlignment="1">
      <alignment horizontal="center" vertical="center" wrapText="1"/>
    </xf>
    <xf numFmtId="14" fontId="0" fillId="0" borderId="0" xfId="0" applyNumberFormat="1" applyFont="1" applyAlignment="1">
      <alignment horizontal="right"/>
    </xf>
    <xf numFmtId="43" fontId="0" fillId="0" borderId="0" xfId="20" applyFont="1" applyFill="1"/>
    <xf numFmtId="0" fontId="98" fillId="0" borderId="0" xfId="12" applyFont="1" applyFill="1" applyAlignment="1">
      <alignment vertical="top"/>
    </xf>
    <xf numFmtId="2" fontId="30" fillId="0" borderId="1" xfId="0" applyNumberFormat="1" applyFont="1" applyFill="1" applyBorder="1" applyAlignment="1">
      <alignment horizontal="center" vertical="center" wrapText="1"/>
    </xf>
    <xf numFmtId="165" fontId="29" fillId="10" borderId="1" xfId="18" quotePrefix="1" applyNumberFormat="1" applyFont="1" applyFill="1" applyBorder="1"/>
    <xf numFmtId="165" fontId="142" fillId="0" borderId="33" xfId="20" applyNumberFormat="1" applyFont="1" applyFill="1" applyBorder="1" applyAlignment="1">
      <alignment horizontal="center" vertical="center" wrapText="1"/>
    </xf>
    <xf numFmtId="165" fontId="142" fillId="0" borderId="33" xfId="20" applyNumberFormat="1" applyFont="1" applyFill="1" applyBorder="1" applyAlignment="1">
      <alignment horizontal="center" vertical="center"/>
    </xf>
    <xf numFmtId="165" fontId="142" fillId="0" borderId="33" xfId="20" applyNumberFormat="1" applyFont="1" applyFill="1" applyBorder="1" applyAlignment="1">
      <alignment vertical="center"/>
    </xf>
    <xf numFmtId="165" fontId="172" fillId="0" borderId="33" xfId="20" applyNumberFormat="1" applyFont="1" applyFill="1" applyBorder="1" applyAlignment="1">
      <alignment vertical="center"/>
    </xf>
    <xf numFmtId="0" fontId="109" fillId="0" borderId="1" xfId="0" applyFont="1" applyBorder="1" applyAlignment="1">
      <alignment vertical="center" wrapText="1"/>
    </xf>
    <xf numFmtId="0" fontId="29" fillId="0" borderId="0" xfId="0" applyFont="1" applyBorder="1" applyAlignment="1">
      <alignment horizontal="left"/>
    </xf>
    <xf numFmtId="0" fontId="29" fillId="0" borderId="0" xfId="0" applyFont="1" applyBorder="1" applyAlignment="1">
      <alignment horizontal="left" wrapText="1"/>
    </xf>
    <xf numFmtId="0" fontId="29" fillId="0" borderId="10" xfId="0" applyFont="1" applyBorder="1" applyAlignment="1">
      <alignment horizontal="center" vertical="center"/>
    </xf>
    <xf numFmtId="0" fontId="29" fillId="0" borderId="0" xfId="0" applyFont="1" applyBorder="1" applyAlignment="1">
      <alignment horizontal="center" vertical="center"/>
    </xf>
    <xf numFmtId="0" fontId="29" fillId="0" borderId="0" xfId="0" applyFont="1" applyAlignment="1">
      <alignment horizontal="center" vertical="center"/>
    </xf>
    <xf numFmtId="0" fontId="29" fillId="0" borderId="0" xfId="0" applyFont="1" applyAlignment="1">
      <alignment horizontal="left" wrapText="1"/>
    </xf>
    <xf numFmtId="0" fontId="29" fillId="0" borderId="0" xfId="0" applyFont="1" applyAlignment="1">
      <alignment horizontal="left" vertical="center" wrapText="1"/>
    </xf>
    <xf numFmtId="0" fontId="29" fillId="0" borderId="5" xfId="0" applyFont="1" applyBorder="1" applyAlignment="1">
      <alignment horizontal="center" vertical="center"/>
    </xf>
    <xf numFmtId="0" fontId="29" fillId="0" borderId="5" xfId="0" applyFont="1" applyBorder="1" applyAlignment="1">
      <alignment horizontal="left" wrapText="1"/>
    </xf>
    <xf numFmtId="0" fontId="29" fillId="17" borderId="0" xfId="0" applyFont="1" applyFill="1" applyBorder="1" applyAlignment="1">
      <alignment horizontal="left"/>
    </xf>
    <xf numFmtId="0" fontId="29" fillId="0" borderId="0" xfId="0" applyFont="1" applyFill="1" applyAlignment="1">
      <alignment horizontal="left"/>
    </xf>
    <xf numFmtId="0" fontId="73" fillId="0" borderId="1" xfId="0" applyFont="1" applyFill="1" applyBorder="1" applyAlignment="1">
      <alignment horizontal="justify" vertical="center" wrapText="1"/>
    </xf>
    <xf numFmtId="0" fontId="37" fillId="0" borderId="1" xfId="0" applyFont="1" applyFill="1" applyBorder="1" applyAlignment="1">
      <alignment vertical="center" wrapText="1"/>
    </xf>
    <xf numFmtId="0" fontId="37" fillId="8" borderId="1" xfId="0" applyFont="1" applyFill="1" applyBorder="1" applyAlignment="1">
      <alignment vertical="top" wrapText="1"/>
    </xf>
    <xf numFmtId="2" fontId="29" fillId="0" borderId="1" xfId="15" applyNumberFormat="1" applyFont="1" applyFill="1" applyBorder="1" applyAlignment="1">
      <alignment horizontal="right" vertical="center" wrapText="1"/>
    </xf>
    <xf numFmtId="165" fontId="29" fillId="0" borderId="1" xfId="20" applyNumberFormat="1" applyFont="1" applyFill="1" applyBorder="1"/>
    <xf numFmtId="3" fontId="30" fillId="0" borderId="1" xfId="0" applyNumberFormat="1" applyFont="1" applyFill="1" applyBorder="1" applyAlignment="1">
      <alignment horizontal="center" vertical="center" wrapText="1"/>
    </xf>
    <xf numFmtId="3" fontId="29" fillId="0" borderId="1" xfId="0" applyNumberFormat="1" applyFont="1" applyFill="1" applyBorder="1" applyAlignment="1">
      <alignment horizontal="center" vertical="center" wrapText="1"/>
    </xf>
    <xf numFmtId="164" fontId="29" fillId="0" borderId="1" xfId="0" applyNumberFormat="1" applyFont="1" applyFill="1" applyBorder="1" applyAlignment="1">
      <alignment horizontal="center" vertical="center" wrapText="1"/>
    </xf>
    <xf numFmtId="2" fontId="30" fillId="0" borderId="1" xfId="20" applyNumberFormat="1" applyFont="1" applyFill="1" applyBorder="1" applyAlignment="1">
      <alignment horizontal="center" vertical="center" wrapText="1"/>
    </xf>
    <xf numFmtId="0" fontId="0" fillId="0" borderId="1" xfId="0" applyFont="1" applyBorder="1" applyAlignment="1">
      <alignment horizontal="center" vertical="center" wrapText="1"/>
    </xf>
    <xf numFmtId="0" fontId="30" fillId="0" borderId="1" xfId="0" applyFont="1" applyFill="1" applyBorder="1" applyAlignment="1">
      <alignment vertical="center" wrapText="1"/>
    </xf>
    <xf numFmtId="0" fontId="30" fillId="0" borderId="1" xfId="0" applyFont="1" applyFill="1" applyBorder="1" applyAlignment="1">
      <alignment horizontal="center" vertical="center" wrapText="1"/>
    </xf>
    <xf numFmtId="0" fontId="30" fillId="0" borderId="1" xfId="0" applyFont="1" applyFill="1" applyBorder="1" applyAlignment="1">
      <alignment vertical="center"/>
    </xf>
    <xf numFmtId="0" fontId="0" fillId="0" borderId="1" xfId="0" applyFont="1" applyBorder="1" applyAlignment="1">
      <alignment horizontal="center"/>
    </xf>
    <xf numFmtId="0" fontId="29" fillId="0" borderId="1" xfId="0" applyFont="1" applyBorder="1" applyAlignment="1">
      <alignment horizontal="center" vertical="center" wrapText="1"/>
    </xf>
    <xf numFmtId="0" fontId="0" fillId="0" borderId="1" xfId="0" applyBorder="1" applyAlignment="1">
      <alignment horizontal="center" vertical="center"/>
    </xf>
    <xf numFmtId="168" fontId="38" fillId="0" borderId="1" xfId="20" applyNumberFormat="1" applyFont="1" applyFill="1" applyBorder="1" applyAlignment="1">
      <alignment vertical="center"/>
    </xf>
    <xf numFmtId="0" fontId="0" fillId="0" borderId="15" xfId="0" applyFill="1" applyBorder="1"/>
    <xf numFmtId="49" fontId="210" fillId="0" borderId="1" xfId="0" applyNumberFormat="1" applyFont="1" applyFill="1" applyBorder="1" applyAlignment="1">
      <alignment horizontal="left" vertical="center" wrapText="1"/>
    </xf>
    <xf numFmtId="3" fontId="210" fillId="0" borderId="1" xfId="0" applyNumberFormat="1" applyFont="1" applyFill="1" applyBorder="1" applyAlignment="1">
      <alignment horizontal="right" vertical="center" wrapText="1" indent="2"/>
    </xf>
    <xf numFmtId="0" fontId="211" fillId="0" borderId="1" xfId="0" applyNumberFormat="1" applyFont="1" applyFill="1" applyBorder="1" applyAlignment="1">
      <alignment horizontal="right" vertical="center" indent="2"/>
    </xf>
    <xf numFmtId="3" fontId="38" fillId="0" borderId="1" xfId="5" applyFont="1" applyFill="1" applyBorder="1" applyAlignment="1">
      <alignment horizontal="right" vertical="center"/>
      <protection locked="0"/>
    </xf>
    <xf numFmtId="3" fontId="38" fillId="0" borderId="1" xfId="5" applyFont="1" applyFill="1" applyBorder="1" applyAlignment="1">
      <alignment horizontal="right" vertical="center" wrapText="1"/>
      <protection locked="0"/>
    </xf>
    <xf numFmtId="3" fontId="38" fillId="0" borderId="1" xfId="5" quotePrefix="1" applyFont="1" applyFill="1" applyBorder="1" applyAlignment="1">
      <alignment horizontal="right" vertical="center" wrapText="1"/>
      <protection locked="0"/>
    </xf>
    <xf numFmtId="169" fontId="25" fillId="0" borderId="1" xfId="18" applyNumberFormat="1" applyFont="1" applyFill="1" applyBorder="1" applyAlignment="1">
      <alignment horizontal="right"/>
    </xf>
    <xf numFmtId="169" fontId="38" fillId="0" borderId="1" xfId="5" applyNumberFormat="1" applyFont="1" applyFill="1" applyBorder="1" applyAlignment="1">
      <alignment horizontal="right" vertical="center" wrapText="1"/>
      <protection locked="0"/>
    </xf>
    <xf numFmtId="169" fontId="38" fillId="0" borderId="1" xfId="18" quotePrefix="1" applyNumberFormat="1" applyFont="1" applyFill="1" applyBorder="1" applyAlignment="1" applyProtection="1">
      <alignment horizontal="right" vertical="center" wrapText="1"/>
      <protection locked="0"/>
    </xf>
    <xf numFmtId="165" fontId="29" fillId="0" borderId="1" xfId="20" quotePrefix="1" applyNumberFormat="1" applyFont="1" applyFill="1" applyBorder="1" applyAlignment="1">
      <alignment horizontal="right"/>
    </xf>
    <xf numFmtId="165" fontId="0" fillId="0" borderId="1" xfId="20" quotePrefix="1" applyNumberFormat="1" applyFont="1" applyFill="1" applyBorder="1" applyAlignment="1">
      <alignment horizontal="right" wrapText="1"/>
    </xf>
    <xf numFmtId="165" fontId="34" fillId="0" borderId="1" xfId="20" quotePrefix="1" applyNumberFormat="1" applyFont="1" applyFill="1" applyBorder="1" applyAlignment="1">
      <alignment horizontal="right" wrapText="1"/>
    </xf>
    <xf numFmtId="165" fontId="29" fillId="0" borderId="1" xfId="20" quotePrefix="1" applyNumberFormat="1" applyFont="1" applyFill="1" applyBorder="1" applyAlignment="1">
      <alignment horizontal="right" wrapText="1"/>
    </xf>
    <xf numFmtId="165" fontId="34" fillId="0" borderId="1" xfId="20" quotePrefix="1" applyNumberFormat="1" applyFont="1" applyFill="1" applyBorder="1"/>
    <xf numFmtId="9" fontId="29" fillId="0" borderId="1" xfId="18" quotePrefix="1" applyFont="1" applyFill="1" applyBorder="1"/>
    <xf numFmtId="9" fontId="0" fillId="0" borderId="1" xfId="18" quotePrefix="1" applyFont="1" applyFill="1" applyBorder="1"/>
    <xf numFmtId="3" fontId="29" fillId="0" borderId="1" xfId="0" quotePrefix="1" applyNumberFormat="1" applyFont="1" applyFill="1" applyBorder="1" applyAlignment="1">
      <alignment wrapText="1"/>
    </xf>
    <xf numFmtId="165" fontId="29" fillId="0" borderId="1" xfId="20" quotePrefix="1" applyNumberFormat="1" applyFont="1" applyFill="1" applyBorder="1" applyAlignment="1"/>
    <xf numFmtId="165" fontId="29" fillId="10" borderId="1" xfId="20" quotePrefix="1" applyNumberFormat="1" applyFont="1" applyFill="1" applyBorder="1" applyAlignment="1"/>
    <xf numFmtId="3" fontId="0" fillId="0" borderId="1" xfId="0" quotePrefix="1" applyNumberFormat="1" applyFont="1" applyFill="1" applyBorder="1" applyAlignment="1">
      <alignment wrapText="1"/>
    </xf>
    <xf numFmtId="0" fontId="0" fillId="0" borderId="1" xfId="0" quotePrefix="1" applyFont="1" applyFill="1" applyBorder="1"/>
    <xf numFmtId="3" fontId="0" fillId="0" borderId="1" xfId="0" quotePrefix="1" applyNumberFormat="1" applyFont="1" applyFill="1" applyBorder="1"/>
    <xf numFmtId="0" fontId="86" fillId="0" borderId="0" xfId="0" applyFont="1" applyAlignment="1">
      <alignment vertical="center"/>
    </xf>
    <xf numFmtId="0" fontId="129" fillId="0" borderId="0" xfId="0" applyFont="1" applyAlignment="1">
      <alignment vertical="center"/>
    </xf>
    <xf numFmtId="0" fontId="87" fillId="8" borderId="1" xfId="0" applyFont="1" applyFill="1" applyBorder="1" applyAlignment="1">
      <alignment vertical="center" wrapText="1"/>
    </xf>
    <xf numFmtId="0" fontId="87" fillId="8" borderId="0" xfId="0" applyFont="1" applyFill="1" applyBorder="1" applyAlignment="1">
      <alignment vertical="center" wrapText="1"/>
    </xf>
    <xf numFmtId="0" fontId="86" fillId="0" borderId="0" xfId="0" applyFont="1" applyBorder="1" applyAlignment="1">
      <alignment vertical="center"/>
    </xf>
    <xf numFmtId="0" fontId="68" fillId="0" borderId="0" xfId="0" applyFont="1" applyBorder="1"/>
    <xf numFmtId="0" fontId="68" fillId="0" borderId="1" xfId="0" applyFont="1" applyBorder="1"/>
    <xf numFmtId="14" fontId="68" fillId="0" borderId="1" xfId="0" applyNumberFormat="1" applyFont="1" applyBorder="1" applyAlignment="1">
      <alignment horizontal="center" vertical="center" wrapText="1"/>
    </xf>
    <xf numFmtId="0" fontId="68" fillId="8" borderId="1" xfId="0" applyFont="1" applyFill="1" applyBorder="1" applyAlignment="1">
      <alignment vertical="center" wrapText="1"/>
    </xf>
    <xf numFmtId="0" fontId="87" fillId="8" borderId="1" xfId="0" applyFont="1" applyFill="1" applyBorder="1" applyAlignment="1">
      <alignment horizontal="center" vertical="center" wrapText="1"/>
    </xf>
    <xf numFmtId="3" fontId="68" fillId="8" borderId="1" xfId="0" applyNumberFormat="1" applyFont="1" applyFill="1" applyBorder="1" applyAlignment="1">
      <alignment vertical="center" wrapText="1"/>
    </xf>
    <xf numFmtId="3" fontId="68" fillId="10" borderId="1" xfId="0" applyNumberFormat="1" applyFont="1" applyFill="1" applyBorder="1" applyAlignment="1">
      <alignment vertical="center" wrapText="1"/>
    </xf>
    <xf numFmtId="0" fontId="130" fillId="8" borderId="1" xfId="0" applyFont="1" applyFill="1" applyBorder="1" applyAlignment="1">
      <alignment vertical="center" wrapText="1"/>
    </xf>
    <xf numFmtId="0" fontId="68" fillId="10" borderId="1" xfId="0" applyFont="1" applyFill="1" applyBorder="1" applyAlignment="1">
      <alignment vertical="center" wrapText="1"/>
    </xf>
    <xf numFmtId="3" fontId="68" fillId="0" borderId="1" xfId="0" applyNumberFormat="1" applyFont="1" applyFill="1" applyBorder="1" applyAlignment="1">
      <alignment vertical="center" wrapText="1"/>
    </xf>
    <xf numFmtId="3" fontId="111" fillId="10" borderId="1" xfId="0" applyNumberFormat="1" applyFont="1" applyFill="1" applyBorder="1" applyAlignment="1">
      <alignment vertical="center" wrapText="1"/>
    </xf>
    <xf numFmtId="3" fontId="68" fillId="0" borderId="1" xfId="0" applyNumberFormat="1" applyFont="1" applyFill="1" applyBorder="1" applyAlignment="1">
      <alignment vertical="center"/>
    </xf>
    <xf numFmtId="3" fontId="68" fillId="10" borderId="1" xfId="0" applyNumberFormat="1" applyFont="1" applyFill="1" applyBorder="1" applyAlignment="1">
      <alignment vertical="center"/>
    </xf>
    <xf numFmtId="0" fontId="87" fillId="0" borderId="1" xfId="0" applyFont="1" applyFill="1" applyBorder="1" applyAlignment="1">
      <alignment horizontal="center" vertical="center"/>
    </xf>
    <xf numFmtId="0" fontId="87" fillId="0" borderId="1" xfId="0" applyFont="1" applyFill="1" applyBorder="1" applyAlignment="1">
      <alignment vertical="center"/>
    </xf>
    <xf numFmtId="3" fontId="87" fillId="0" borderId="1" xfId="0" applyNumberFormat="1" applyFont="1" applyFill="1" applyBorder="1" applyAlignment="1">
      <alignment vertical="center"/>
    </xf>
    <xf numFmtId="0" fontId="87" fillId="0" borderId="1" xfId="0" applyFont="1" applyFill="1" applyBorder="1" applyAlignment="1">
      <alignment vertical="center" wrapText="1"/>
    </xf>
    <xf numFmtId="167" fontId="87" fillId="0" borderId="1" xfId="20" applyNumberFormat="1" applyFont="1" applyFill="1" applyBorder="1" applyAlignment="1">
      <alignment vertical="center"/>
    </xf>
    <xf numFmtId="167" fontId="87" fillId="10" borderId="1" xfId="20" applyNumberFormat="1" applyFont="1" applyFill="1" applyBorder="1" applyAlignment="1">
      <alignment vertical="center"/>
    </xf>
    <xf numFmtId="165" fontId="26" fillId="17" borderId="20" xfId="20" applyNumberFormat="1" applyFont="1" applyFill="1" applyBorder="1" applyAlignment="1">
      <alignment horizontal="right" vertical="top" wrapText="1"/>
    </xf>
    <xf numFmtId="165" fontId="26" fillId="17" borderId="21" xfId="20" applyNumberFormat="1" applyFont="1" applyFill="1" applyBorder="1" applyAlignment="1">
      <alignment horizontal="right" vertical="top" wrapText="1"/>
    </xf>
    <xf numFmtId="165" fontId="0" fillId="0" borderId="32" xfId="20" applyNumberFormat="1" applyFont="1" applyBorder="1" applyAlignment="1">
      <alignment horizontal="right" vertical="center" wrapText="1"/>
    </xf>
    <xf numFmtId="165" fontId="50" fillId="14" borderId="20" xfId="20" applyNumberFormat="1" applyFont="1" applyFill="1" applyBorder="1" applyAlignment="1">
      <alignment horizontal="right" vertical="center" wrapText="1"/>
    </xf>
    <xf numFmtId="165" fontId="0" fillId="0" borderId="20" xfId="20" applyNumberFormat="1" applyFont="1" applyBorder="1" applyAlignment="1">
      <alignment horizontal="right" vertical="center" wrapText="1"/>
    </xf>
    <xf numFmtId="165" fontId="0" fillId="0" borderId="21" xfId="20" applyNumberFormat="1" applyFont="1" applyBorder="1" applyAlignment="1">
      <alignment horizontal="right" vertical="center" wrapText="1"/>
    </xf>
    <xf numFmtId="165" fontId="26" fillId="17" borderId="20" xfId="20" applyNumberFormat="1" applyFont="1" applyFill="1" applyBorder="1" applyAlignment="1">
      <alignment horizontal="right" vertical="center" wrapText="1"/>
    </xf>
    <xf numFmtId="165" fontId="26" fillId="17" borderId="21" xfId="20" applyNumberFormat="1" applyFont="1" applyFill="1" applyBorder="1" applyAlignment="1">
      <alignment horizontal="right" vertical="center" wrapText="1"/>
    </xf>
    <xf numFmtId="165" fontId="26" fillId="17" borderId="32" xfId="20" applyNumberFormat="1" applyFont="1" applyFill="1" applyBorder="1" applyAlignment="1">
      <alignment horizontal="right" vertical="center" wrapText="1"/>
    </xf>
    <xf numFmtId="165" fontId="0" fillId="10" borderId="20" xfId="20" applyNumberFormat="1" applyFont="1" applyFill="1" applyBorder="1" applyAlignment="1">
      <alignment horizontal="right" vertical="center" wrapText="1"/>
    </xf>
    <xf numFmtId="165" fontId="50" fillId="14" borderId="21" xfId="20" applyNumberFormat="1" applyFont="1" applyFill="1" applyBorder="1" applyAlignment="1">
      <alignment horizontal="right" vertical="center" wrapText="1"/>
    </xf>
    <xf numFmtId="165" fontId="50" fillId="14" borderId="33" xfId="20" applyNumberFormat="1" applyFont="1" applyFill="1" applyBorder="1" applyAlignment="1">
      <alignment horizontal="right" vertical="center" wrapText="1"/>
    </xf>
    <xf numFmtId="165" fontId="0" fillId="18" borderId="34" xfId="20" applyNumberFormat="1" applyFont="1" applyFill="1" applyBorder="1" applyAlignment="1">
      <alignment horizontal="right" vertical="center" wrapText="1"/>
    </xf>
    <xf numFmtId="165" fontId="0" fillId="14" borderId="20" xfId="20" applyNumberFormat="1" applyFont="1" applyFill="1" applyBorder="1" applyAlignment="1">
      <alignment horizontal="right" vertical="center"/>
    </xf>
    <xf numFmtId="165" fontId="0" fillId="14" borderId="21" xfId="20" applyNumberFormat="1" applyFont="1" applyFill="1" applyBorder="1" applyAlignment="1">
      <alignment horizontal="right" vertical="center"/>
    </xf>
    <xf numFmtId="165" fontId="0" fillId="14" borderId="22" xfId="20" applyNumberFormat="1" applyFont="1" applyFill="1" applyBorder="1" applyAlignment="1">
      <alignment horizontal="right" vertical="center"/>
    </xf>
    <xf numFmtId="165" fontId="26" fillId="5" borderId="33" xfId="20" applyNumberFormat="1" applyFont="1" applyFill="1" applyBorder="1" applyAlignment="1">
      <alignment horizontal="right" vertical="center" wrapText="1"/>
    </xf>
    <xf numFmtId="165" fontId="0" fillId="0" borderId="34" xfId="20" applyNumberFormat="1" applyFont="1" applyBorder="1" applyAlignment="1">
      <alignment horizontal="right" vertical="center" wrapText="1"/>
    </xf>
    <xf numFmtId="165" fontId="0" fillId="10" borderId="21" xfId="20" applyNumberFormat="1" applyFont="1" applyFill="1" applyBorder="1" applyAlignment="1">
      <alignment horizontal="right" vertical="center" wrapText="1"/>
    </xf>
    <xf numFmtId="165" fontId="26" fillId="17" borderId="34" xfId="20" applyNumberFormat="1" applyFont="1" applyFill="1" applyBorder="1" applyAlignment="1">
      <alignment horizontal="right" vertical="center" wrapText="1"/>
    </xf>
    <xf numFmtId="165" fontId="0" fillId="14" borderId="20" xfId="20" applyNumberFormat="1" applyFont="1" applyFill="1" applyBorder="1" applyAlignment="1">
      <alignment horizontal="right" vertical="center" wrapText="1"/>
    </xf>
    <xf numFmtId="165" fontId="0" fillId="14" borderId="21" xfId="20" applyNumberFormat="1" applyFont="1" applyFill="1" applyBorder="1" applyAlignment="1">
      <alignment horizontal="right" vertical="center" wrapText="1"/>
    </xf>
    <xf numFmtId="165" fontId="0" fillId="10" borderId="34" xfId="20" applyNumberFormat="1" applyFont="1" applyFill="1" applyBorder="1" applyAlignment="1">
      <alignment horizontal="right" vertical="center" wrapText="1"/>
    </xf>
    <xf numFmtId="0" fontId="0" fillId="10" borderId="21" xfId="20" applyNumberFormat="1" applyFont="1" applyFill="1" applyBorder="1" applyAlignment="1">
      <alignment horizontal="right" vertical="center" wrapText="1"/>
    </xf>
    <xf numFmtId="165" fontId="0" fillId="26" borderId="20" xfId="20" applyNumberFormat="1" applyFont="1" applyFill="1" applyBorder="1" applyAlignment="1">
      <alignment horizontal="right" vertical="center" wrapText="1"/>
    </xf>
    <xf numFmtId="165" fontId="29" fillId="10" borderId="20" xfId="20" applyNumberFormat="1" applyFont="1" applyFill="1" applyBorder="1" applyAlignment="1">
      <alignment horizontal="right" vertical="center" wrapText="1"/>
    </xf>
    <xf numFmtId="165" fontId="29" fillId="10" borderId="21" xfId="20" applyNumberFormat="1" applyFont="1" applyFill="1" applyBorder="1" applyAlignment="1">
      <alignment horizontal="right" vertical="center" wrapText="1"/>
    </xf>
    <xf numFmtId="165" fontId="26" fillId="10" borderId="20" xfId="20" applyNumberFormat="1" applyFont="1" applyFill="1" applyBorder="1" applyAlignment="1">
      <alignment horizontal="right" vertical="center" wrapText="1"/>
    </xf>
    <xf numFmtId="165" fontId="26" fillId="10" borderId="21" xfId="20" applyNumberFormat="1" applyFont="1" applyFill="1" applyBorder="1" applyAlignment="1">
      <alignment horizontal="right" vertical="center" wrapText="1"/>
    </xf>
    <xf numFmtId="9" fontId="0" fillId="0" borderId="22" xfId="18" applyFont="1" applyBorder="1" applyAlignment="1">
      <alignment horizontal="right" vertical="center"/>
    </xf>
    <xf numFmtId="165" fontId="132" fillId="0" borderId="21" xfId="20" applyNumberFormat="1" applyFont="1" applyBorder="1" applyAlignment="1">
      <alignment horizontal="right" vertical="center" wrapText="1"/>
    </xf>
    <xf numFmtId="165" fontId="109" fillId="0" borderId="58" xfId="20" applyNumberFormat="1" applyFont="1" applyFill="1" applyBorder="1" applyAlignment="1">
      <alignment horizontal="right" wrapText="1"/>
    </xf>
    <xf numFmtId="165" fontId="109" fillId="0" borderId="61" xfId="20" applyNumberFormat="1" applyFont="1" applyFill="1" applyBorder="1" applyAlignment="1">
      <alignment horizontal="right" wrapText="1"/>
    </xf>
    <xf numFmtId="165" fontId="109" fillId="0" borderId="62" xfId="20" applyNumberFormat="1" applyFont="1" applyFill="1" applyBorder="1" applyAlignment="1">
      <alignment horizontal="right" wrapText="1"/>
    </xf>
    <xf numFmtId="165" fontId="109" fillId="0" borderId="63" xfId="20" applyNumberFormat="1" applyFont="1" applyFill="1" applyBorder="1" applyAlignment="1">
      <alignment horizontal="right" wrapText="1"/>
    </xf>
    <xf numFmtId="165" fontId="109" fillId="10" borderId="59" xfId="20" applyNumberFormat="1" applyFont="1" applyFill="1" applyBorder="1" applyAlignment="1">
      <alignment horizontal="right" wrapText="1"/>
    </xf>
    <xf numFmtId="165" fontId="109" fillId="10" borderId="60" xfId="20" applyNumberFormat="1" applyFont="1" applyFill="1" applyBorder="1" applyAlignment="1">
      <alignment horizontal="right" wrapText="1"/>
    </xf>
    <xf numFmtId="165" fontId="109" fillId="0" borderId="59" xfId="20" applyNumberFormat="1" applyFont="1" applyFill="1" applyBorder="1" applyAlignment="1">
      <alignment horizontal="right" wrapText="1"/>
    </xf>
    <xf numFmtId="165" fontId="109" fillId="0" borderId="60" xfId="20" applyNumberFormat="1" applyFont="1" applyFill="1" applyBorder="1" applyAlignment="1">
      <alignment horizontal="right" wrapText="1"/>
    </xf>
    <xf numFmtId="165" fontId="109" fillId="0" borderId="64" xfId="20" applyNumberFormat="1" applyFont="1" applyFill="1" applyBorder="1" applyAlignment="1">
      <alignment horizontal="right" wrapText="1"/>
    </xf>
    <xf numFmtId="165" fontId="109" fillId="0" borderId="65" xfId="20" applyNumberFormat="1" applyFont="1" applyFill="1" applyBorder="1" applyAlignment="1">
      <alignment horizontal="right" wrapText="1"/>
    </xf>
    <xf numFmtId="165" fontId="138" fillId="0" borderId="57" xfId="20" applyNumberFormat="1" applyFont="1" applyFill="1" applyBorder="1" applyAlignment="1">
      <alignment horizontal="right" wrapText="1"/>
    </xf>
    <xf numFmtId="3" fontId="29" fillId="0" borderId="1" xfId="5" applyFont="1" applyFill="1" applyBorder="1" applyAlignment="1">
      <alignment horizontal="right" vertical="center"/>
      <protection locked="0"/>
    </xf>
    <xf numFmtId="3" fontId="29" fillId="20" borderId="1" xfId="5" applyFont="1" applyFill="1" applyBorder="1" applyAlignment="1">
      <alignment horizontal="right" vertical="center"/>
      <protection locked="0"/>
    </xf>
    <xf numFmtId="3" fontId="29" fillId="20" borderId="8" xfId="5" applyFont="1" applyFill="1" applyBorder="1" applyAlignment="1">
      <alignment horizontal="right" vertical="center"/>
      <protection locked="0"/>
    </xf>
    <xf numFmtId="3" fontId="29" fillId="0" borderId="8" xfId="5" applyFont="1" applyFill="1" applyBorder="1" applyAlignment="1">
      <alignment horizontal="right" vertical="center"/>
      <protection locked="0"/>
    </xf>
    <xf numFmtId="3" fontId="107" fillId="20" borderId="1" xfId="5" applyFont="1" applyFill="1" applyBorder="1" applyAlignment="1">
      <alignment horizontal="right" vertical="center"/>
      <protection locked="0"/>
    </xf>
    <xf numFmtId="3" fontId="107" fillId="20" borderId="8" xfId="5" applyFont="1" applyFill="1" applyBorder="1" applyAlignment="1">
      <alignment horizontal="right" vertical="center"/>
      <protection locked="0"/>
    </xf>
    <xf numFmtId="0" fontId="4" fillId="22" borderId="25" xfId="12" applyFont="1" applyFill="1" applyBorder="1" applyAlignment="1"/>
    <xf numFmtId="0" fontId="6" fillId="22" borderId="22" xfId="12" applyFont="1" applyFill="1" applyBorder="1" applyAlignment="1"/>
    <xf numFmtId="0" fontId="143" fillId="22" borderId="16" xfId="13" applyFont="1" applyFill="1" applyBorder="1" applyAlignment="1" applyProtection="1">
      <alignment horizontal="left" vertical="center" wrapText="1"/>
    </xf>
    <xf numFmtId="0" fontId="132" fillId="0" borderId="22" xfId="12" applyFont="1" applyFill="1" applyBorder="1" applyAlignment="1">
      <alignment horizontal="center" vertical="center" wrapText="1"/>
    </xf>
    <xf numFmtId="0" fontId="147" fillId="22" borderId="16" xfId="13" applyFont="1" applyFill="1" applyBorder="1" applyAlignment="1" applyProtection="1">
      <alignment horizontal="center" vertical="center" wrapText="1"/>
    </xf>
    <xf numFmtId="0" fontId="109" fillId="0" borderId="16" xfId="13" applyFont="1" applyFill="1" applyBorder="1" applyAlignment="1" applyProtection="1">
      <alignment vertical="center" wrapText="1"/>
    </xf>
    <xf numFmtId="0" fontId="109" fillId="0" borderId="16" xfId="13" applyFont="1" applyFill="1" applyBorder="1" applyAlignment="1" applyProtection="1">
      <alignment wrapText="1"/>
    </xf>
    <xf numFmtId="49" fontId="141" fillId="21" borderId="25" xfId="12" applyNumberFormat="1" applyFont="1" applyFill="1" applyBorder="1" applyAlignment="1">
      <alignment horizontal="left" vertical="center"/>
    </xf>
    <xf numFmtId="0" fontId="109" fillId="0" borderId="70" xfId="13" applyFont="1" applyFill="1" applyBorder="1" applyAlignment="1" applyProtection="1">
      <alignment vertical="center" wrapText="1"/>
    </xf>
    <xf numFmtId="3" fontId="109" fillId="0" borderId="1" xfId="5" applyFont="1" applyFill="1" applyBorder="1" applyAlignment="1">
      <alignment horizontal="left" vertical="top" wrapText="1"/>
      <protection locked="0"/>
    </xf>
    <xf numFmtId="0" fontId="68" fillId="0" borderId="13" xfId="0" applyFont="1" applyBorder="1" applyAlignment="1">
      <alignment horizontal="center" vertical="center" wrapText="1"/>
    </xf>
    <xf numFmtId="0" fontId="216" fillId="0" borderId="1" xfId="0" applyFont="1" applyBorder="1" applyAlignment="1">
      <alignment horizontal="right" vertical="center" wrapText="1" indent="5"/>
    </xf>
    <xf numFmtId="0" fontId="216" fillId="10" borderId="1" xfId="0" applyFont="1" applyFill="1" applyBorder="1" applyAlignment="1">
      <alignment horizontal="right" vertical="center" wrapText="1" indent="5"/>
    </xf>
    <xf numFmtId="0" fontId="111" fillId="10" borderId="1" xfId="0" applyFont="1" applyFill="1" applyBorder="1" applyAlignment="1">
      <alignment horizontal="right" vertical="center" wrapText="1" indent="5"/>
    </xf>
    <xf numFmtId="0" fontId="68" fillId="0" borderId="1" xfId="0" applyFont="1" applyBorder="1" applyAlignment="1">
      <alignment horizontal="center" vertical="center" wrapText="1"/>
    </xf>
    <xf numFmtId="0" fontId="73" fillId="0" borderId="0" xfId="0" applyFont="1" applyAlignment="1">
      <alignment vertical="center" wrapText="1"/>
    </xf>
    <xf numFmtId="0" fontId="170" fillId="10" borderId="20" xfId="0" applyFont="1" applyFill="1" applyBorder="1" applyAlignment="1">
      <alignment horizontal="center" vertical="center"/>
    </xf>
    <xf numFmtId="0" fontId="170" fillId="10" borderId="22" xfId="0" applyFont="1" applyFill="1" applyBorder="1" applyAlignment="1">
      <alignment horizontal="center" vertical="center"/>
    </xf>
    <xf numFmtId="0" fontId="142" fillId="0" borderId="22" xfId="0" applyFont="1" applyBorder="1" applyAlignment="1">
      <alignment horizontal="center" vertical="center" wrapText="1"/>
    </xf>
    <xf numFmtId="0" fontId="142" fillId="0" borderId="28" xfId="0" applyFont="1" applyBorder="1" applyAlignment="1">
      <alignment horizontal="center" vertical="center" wrapText="1"/>
    </xf>
    <xf numFmtId="0" fontId="164" fillId="0" borderId="22" xfId="0" applyFont="1" applyBorder="1" applyAlignment="1">
      <alignment vertical="center" wrapText="1"/>
    </xf>
    <xf numFmtId="0" fontId="73" fillId="0" borderId="0" xfId="0" applyFont="1"/>
    <xf numFmtId="3" fontId="29" fillId="0" borderId="1" xfId="0" applyNumberFormat="1" applyFont="1" applyBorder="1" applyAlignment="1">
      <alignment vertical="center" wrapText="1"/>
    </xf>
    <xf numFmtId="3" fontId="29" fillId="5" borderId="1" xfId="0" applyNumberFormat="1" applyFont="1" applyFill="1" applyBorder="1" applyAlignment="1">
      <alignment vertical="center" wrapText="1"/>
    </xf>
    <xf numFmtId="3" fontId="29" fillId="0" borderId="1" xfId="0" applyNumberFormat="1" applyFont="1" applyFill="1" applyBorder="1" applyAlignment="1">
      <alignment vertical="center" wrapText="1"/>
    </xf>
    <xf numFmtId="3" fontId="39" fillId="0" borderId="1" xfId="0" applyNumberFormat="1" applyFont="1" applyBorder="1" applyAlignment="1">
      <alignment vertical="center" wrapText="1"/>
    </xf>
    <xf numFmtId="0" fontId="218" fillId="0" borderId="0" xfId="0" applyFont="1"/>
    <xf numFmtId="0" fontId="73" fillId="0" borderId="35" xfId="0" applyFont="1" applyBorder="1" applyAlignment="1"/>
    <xf numFmtId="3" fontId="164" fillId="0" borderId="22" xfId="0" applyNumberFormat="1" applyFont="1" applyBorder="1" applyAlignment="1">
      <alignment horizontal="right" vertical="center" wrapText="1"/>
    </xf>
    <xf numFmtId="3" fontId="142" fillId="0" borderId="33" xfId="0" applyNumberFormat="1" applyFont="1" applyBorder="1" applyAlignment="1">
      <alignment vertical="center" wrapText="1"/>
    </xf>
    <xf numFmtId="49" fontId="164" fillId="8" borderId="32" xfId="0" applyNumberFormat="1" applyFont="1" applyFill="1" applyBorder="1" applyAlignment="1">
      <alignment horizontal="center" vertical="center" wrapText="1"/>
    </xf>
    <xf numFmtId="3" fontId="164" fillId="0" borderId="33" xfId="0" applyNumberFormat="1" applyFont="1" applyBorder="1" applyAlignment="1">
      <alignment horizontal="right" vertical="center" wrapText="1"/>
    </xf>
    <xf numFmtId="3" fontId="164" fillId="0" borderId="33" xfId="0" applyNumberFormat="1" applyFont="1" applyBorder="1" applyAlignment="1">
      <alignment vertical="center" wrapText="1"/>
    </xf>
    <xf numFmtId="0" fontId="152" fillId="0" borderId="0" xfId="0" applyFont="1"/>
    <xf numFmtId="3" fontId="156" fillId="0" borderId="33" xfId="0" applyNumberFormat="1" applyFont="1" applyBorder="1" applyAlignment="1">
      <alignment vertical="center" wrapText="1"/>
    </xf>
    <xf numFmtId="3" fontId="219" fillId="0" borderId="33" xfId="0" applyNumberFormat="1" applyFont="1" applyBorder="1" applyAlignment="1">
      <alignment vertical="center" wrapText="1"/>
    </xf>
    <xf numFmtId="3" fontId="0" fillId="0" borderId="8" xfId="0" applyNumberFormat="1" applyFont="1" applyFill="1" applyBorder="1" applyAlignment="1">
      <alignment wrapText="1"/>
    </xf>
    <xf numFmtId="3" fontId="0" fillId="0" borderId="1" xfId="0" applyNumberFormat="1" applyFont="1" applyFill="1" applyBorder="1" applyAlignment="1">
      <alignment wrapText="1"/>
    </xf>
    <xf numFmtId="10" fontId="0" fillId="0" borderId="1" xfId="0" applyNumberFormat="1" applyFont="1" applyFill="1" applyBorder="1" applyAlignment="1">
      <alignment wrapText="1"/>
    </xf>
    <xf numFmtId="3" fontId="132" fillId="0" borderId="8" xfId="0" applyNumberFormat="1" applyFont="1" applyFill="1" applyBorder="1" applyAlignment="1">
      <alignment wrapText="1"/>
    </xf>
    <xf numFmtId="3" fontId="132" fillId="0" borderId="1" xfId="0" applyNumberFormat="1" applyFont="1" applyFill="1" applyBorder="1" applyAlignment="1">
      <alignment wrapText="1"/>
    </xf>
    <xf numFmtId="10" fontId="132" fillId="0" borderId="1" xfId="0" applyNumberFormat="1" applyFont="1" applyFill="1" applyBorder="1" applyAlignment="1">
      <alignment wrapText="1"/>
    </xf>
    <xf numFmtId="0" fontId="30" fillId="0" borderId="1" xfId="0" applyFont="1" applyFill="1" applyBorder="1" applyAlignment="1">
      <alignment horizontal="center" vertical="center" wrapText="1"/>
    </xf>
    <xf numFmtId="3" fontId="29" fillId="0" borderId="1" xfId="2" applyNumberFormat="1" applyFont="1" applyFill="1" applyBorder="1" applyAlignment="1">
      <alignment horizontal="right" vertical="center" wrapText="1"/>
    </xf>
    <xf numFmtId="4" fontId="29" fillId="0" borderId="1" xfId="2" applyNumberFormat="1" applyFont="1" applyFill="1" applyBorder="1" applyAlignment="1">
      <alignment horizontal="right" vertical="center" wrapText="1"/>
    </xf>
    <xf numFmtId="0" fontId="3" fillId="0" borderId="1" xfId="0" applyFont="1" applyBorder="1" applyAlignment="1">
      <alignment horizontal="left" wrapText="1"/>
    </xf>
    <xf numFmtId="0" fontId="3" fillId="0" borderId="1" xfId="0" applyFont="1" applyBorder="1" applyAlignment="1">
      <alignment horizontal="left" vertical="center" wrapText="1"/>
    </xf>
    <xf numFmtId="0" fontId="3" fillId="0" borderId="1" xfId="0" applyFont="1" applyBorder="1" applyAlignment="1">
      <alignment vertical="center" wrapText="1"/>
    </xf>
    <xf numFmtId="0" fontId="3" fillId="0" borderId="1" xfId="0" applyFont="1" applyBorder="1" applyAlignment="1">
      <alignment wrapText="1"/>
    </xf>
    <xf numFmtId="0" fontId="63" fillId="0" borderId="1" xfId="3" applyFont="1" applyFill="1" applyBorder="1" applyAlignment="1">
      <alignment horizontal="left" vertical="center" wrapText="1" indent="1"/>
    </xf>
    <xf numFmtId="0" fontId="0" fillId="10" borderId="1" xfId="0" applyFont="1" applyFill="1" applyBorder="1" applyAlignment="1">
      <alignment vertical="center" wrapText="1"/>
    </xf>
    <xf numFmtId="0" fontId="132" fillId="0" borderId="1" xfId="0" applyFont="1" applyBorder="1" applyAlignment="1">
      <alignment horizontal="center" vertical="center" wrapText="1"/>
    </xf>
    <xf numFmtId="3" fontId="67" fillId="0" borderId="8" xfId="0" applyNumberFormat="1" applyFont="1" applyFill="1" applyBorder="1" applyAlignment="1">
      <alignment wrapText="1"/>
    </xf>
    <xf numFmtId="3" fontId="67" fillId="0" borderId="1" xfId="0" applyNumberFormat="1" applyFont="1" applyFill="1" applyBorder="1" applyAlignment="1">
      <alignment wrapText="1"/>
    </xf>
    <xf numFmtId="3" fontId="220" fillId="0" borderId="1" xfId="0" applyNumberFormat="1" applyFont="1" applyFill="1" applyBorder="1" applyAlignment="1">
      <alignment wrapText="1"/>
    </xf>
    <xf numFmtId="0" fontId="67" fillId="0" borderId="8" xfId="0" applyFont="1" applyFill="1" applyBorder="1" applyAlignment="1">
      <alignment wrapText="1"/>
    </xf>
    <xf numFmtId="0" fontId="67" fillId="0" borderId="1" xfId="0" applyFont="1" applyFill="1" applyBorder="1" applyAlignment="1">
      <alignment wrapText="1"/>
    </xf>
    <xf numFmtId="3" fontId="220" fillId="0" borderId="8" xfId="0" applyNumberFormat="1" applyFont="1" applyFill="1" applyBorder="1" applyAlignment="1">
      <alignment wrapText="1"/>
    </xf>
    <xf numFmtId="3" fontId="2" fillId="0" borderId="1" xfId="0" applyNumberFormat="1" applyFont="1" applyBorder="1" applyAlignment="1">
      <alignment vertical="center" wrapText="1"/>
    </xf>
    <xf numFmtId="0" fontId="2" fillId="0" borderId="1" xfId="0" applyFont="1" applyBorder="1" applyAlignment="1">
      <alignment horizontal="center" vertical="center" wrapText="1"/>
    </xf>
    <xf numFmtId="3" fontId="138" fillId="0" borderId="1" xfId="0" applyNumberFormat="1" applyFont="1" applyBorder="1" applyAlignment="1">
      <alignment vertical="center" wrapText="1"/>
    </xf>
    <xf numFmtId="3" fontId="132" fillId="0" borderId="1" xfId="0" applyNumberFormat="1" applyFont="1" applyBorder="1" applyAlignment="1">
      <alignment horizontal="center" vertical="center" wrapText="1"/>
    </xf>
    <xf numFmtId="3" fontId="29" fillId="0" borderId="1" xfId="15" applyNumberFormat="1" applyFont="1" applyFill="1" applyBorder="1" applyAlignment="1">
      <alignment horizontal="right" vertical="center" wrapText="1"/>
    </xf>
    <xf numFmtId="0" fontId="29" fillId="0" borderId="1" xfId="15" applyFont="1" applyFill="1" applyBorder="1" applyAlignment="1">
      <alignment horizontal="right" vertical="center" wrapText="1"/>
    </xf>
    <xf numFmtId="165" fontId="156" fillId="0" borderId="1" xfId="20" applyNumberFormat="1" applyFont="1" applyBorder="1" applyAlignment="1">
      <alignment horizontal="center"/>
    </xf>
    <xf numFmtId="165" fontId="156" fillId="0" borderId="1" xfId="20" applyNumberFormat="1" applyFont="1" applyBorder="1"/>
    <xf numFmtId="165" fontId="166" fillId="0" borderId="1" xfId="20" applyNumberFormat="1" applyFont="1" applyBorder="1"/>
    <xf numFmtId="3" fontId="142" fillId="0" borderId="1" xfId="0" applyNumberFormat="1" applyFont="1" applyFill="1" applyBorder="1" applyAlignment="1">
      <alignment vertical="center" wrapText="1"/>
    </xf>
    <xf numFmtId="165" fontId="167" fillId="20" borderId="33" xfId="20" applyNumberFormat="1" applyFont="1" applyFill="1" applyBorder="1" applyAlignment="1">
      <alignment vertical="center" wrapText="1"/>
    </xf>
    <xf numFmtId="165" fontId="142" fillId="20" borderId="33" xfId="20" applyNumberFormat="1" applyFont="1" applyFill="1" applyBorder="1" applyAlignment="1">
      <alignment vertical="center" wrapText="1"/>
    </xf>
    <xf numFmtId="165" fontId="171" fillId="20" borderId="33" xfId="20" applyNumberFormat="1" applyFont="1" applyFill="1" applyBorder="1" applyAlignment="1">
      <alignment vertical="center" wrapText="1"/>
    </xf>
    <xf numFmtId="165" fontId="162" fillId="20" borderId="33" xfId="20" applyNumberFormat="1" applyFont="1" applyFill="1" applyBorder="1" applyAlignment="1">
      <alignment vertical="center" wrapText="1"/>
    </xf>
    <xf numFmtId="0" fontId="164" fillId="20" borderId="33" xfId="0" applyFont="1" applyFill="1" applyBorder="1" applyAlignment="1">
      <alignment horizontal="center" vertical="center" wrapText="1"/>
    </xf>
    <xf numFmtId="0" fontId="142" fillId="20" borderId="33" xfId="0" applyFont="1" applyFill="1" applyBorder="1" applyAlignment="1">
      <alignment vertical="center" wrapText="1"/>
    </xf>
    <xf numFmtId="0" fontId="164" fillId="20" borderId="22" xfId="0" applyFont="1" applyFill="1" applyBorder="1" applyAlignment="1">
      <alignment horizontal="center" vertical="center" wrapText="1"/>
    </xf>
    <xf numFmtId="0" fontId="156" fillId="20" borderId="33" xfId="0" applyFont="1" applyFill="1" applyBorder="1" applyAlignment="1">
      <alignment vertical="center" wrapText="1"/>
    </xf>
    <xf numFmtId="0" fontId="161" fillId="20" borderId="33" xfId="0" applyFont="1" applyFill="1" applyBorder="1" applyAlignment="1">
      <alignment vertical="center"/>
    </xf>
    <xf numFmtId="0" fontId="0" fillId="20" borderId="0" xfId="0" applyFill="1"/>
    <xf numFmtId="0" fontId="185" fillId="20" borderId="1" xfId="0" applyFont="1" applyFill="1" applyBorder="1" applyAlignment="1">
      <alignment vertical="center" wrapText="1"/>
    </xf>
    <xf numFmtId="0" fontId="185" fillId="20" borderId="14" xfId="0" applyFont="1" applyFill="1" applyBorder="1" applyAlignment="1">
      <alignment vertical="center" wrapText="1"/>
    </xf>
    <xf numFmtId="0" fontId="14" fillId="20" borderId="1" xfId="0" applyFont="1" applyFill="1" applyBorder="1" applyAlignment="1">
      <alignment vertical="center" wrapText="1"/>
    </xf>
    <xf numFmtId="165" fontId="109" fillId="20" borderId="56" xfId="20" applyNumberFormat="1" applyFont="1" applyFill="1" applyBorder="1" applyAlignment="1">
      <alignment wrapText="1"/>
    </xf>
    <xf numFmtId="165" fontId="109" fillId="20" borderId="59" xfId="20" applyNumberFormat="1" applyFont="1" applyFill="1" applyBorder="1" applyAlignment="1">
      <alignment wrapText="1"/>
    </xf>
    <xf numFmtId="165" fontId="109" fillId="20" borderId="60" xfId="20" applyNumberFormat="1" applyFont="1" applyFill="1" applyBorder="1" applyAlignment="1">
      <alignment wrapText="1"/>
    </xf>
    <xf numFmtId="165" fontId="138" fillId="20" borderId="60" xfId="20" applyNumberFormat="1" applyFont="1" applyFill="1" applyBorder="1" applyAlignment="1">
      <alignment horizontal="center" wrapText="1"/>
    </xf>
    <xf numFmtId="49" fontId="136" fillId="0" borderId="44" xfId="13" applyNumberFormat="1" applyFont="1" applyFill="1" applyBorder="1" applyAlignment="1" applyProtection="1">
      <alignment vertical="center" wrapText="1"/>
    </xf>
    <xf numFmtId="49" fontId="141" fillId="21" borderId="24" xfId="12" applyNumberFormat="1" applyFont="1" applyFill="1" applyBorder="1" applyAlignment="1">
      <alignment horizontal="left" vertical="center"/>
    </xf>
    <xf numFmtId="0" fontId="16" fillId="22" borderId="22" xfId="12" applyFont="1" applyFill="1" applyBorder="1" applyAlignment="1">
      <alignment horizontal="left" vertical="top" wrapText="1"/>
    </xf>
    <xf numFmtId="0" fontId="134" fillId="21" borderId="20" xfId="12" applyFont="1" applyFill="1" applyBorder="1" applyAlignment="1">
      <alignment horizontal="left" vertical="center"/>
    </xf>
    <xf numFmtId="0" fontId="16" fillId="0" borderId="22" xfId="0" applyFont="1" applyBorder="1" applyAlignment="1">
      <alignment vertical="center"/>
    </xf>
    <xf numFmtId="49" fontId="157" fillId="21" borderId="20" xfId="12" applyNumberFormat="1" applyFont="1" applyFill="1" applyBorder="1" applyAlignment="1">
      <alignment horizontal="left" vertical="center"/>
    </xf>
    <xf numFmtId="0" fontId="158" fillId="0" borderId="22" xfId="0" applyFont="1" applyBorder="1" applyAlignment="1">
      <alignment horizontal="left" vertical="center"/>
    </xf>
    <xf numFmtId="0" fontId="37" fillId="0" borderId="0" xfId="0" applyFont="1" applyBorder="1" applyAlignment="1">
      <alignment horizontal="left" vertical="center"/>
    </xf>
    <xf numFmtId="0" fontId="36" fillId="0" borderId="0" xfId="6" applyBorder="1" applyAlignment="1">
      <alignment horizontal="left" vertical="center"/>
    </xf>
    <xf numFmtId="0" fontId="36" fillId="0" borderId="9" xfId="6" applyBorder="1"/>
    <xf numFmtId="0" fontId="36" fillId="0" borderId="10" xfId="6" applyBorder="1"/>
    <xf numFmtId="0" fontId="36" fillId="0" borderId="11" xfId="6" applyBorder="1"/>
    <xf numFmtId="0" fontId="36" fillId="0" borderId="2" xfId="6" applyBorder="1" applyAlignment="1">
      <alignment horizontal="left" vertical="center"/>
    </xf>
    <xf numFmtId="0" fontId="36" fillId="0" borderId="4" xfId="6" applyBorder="1" applyAlignment="1">
      <alignment horizontal="left" vertical="center"/>
    </xf>
    <xf numFmtId="0" fontId="36" fillId="0" borderId="12" xfId="6" applyBorder="1" applyAlignment="1">
      <alignment horizontal="left" vertical="center"/>
    </xf>
    <xf numFmtId="0" fontId="36" fillId="0" borderId="5" xfId="6" applyBorder="1" applyAlignment="1">
      <alignment horizontal="left" vertical="center"/>
    </xf>
    <xf numFmtId="0" fontId="36" fillId="0" borderId="6" xfId="6" applyBorder="1" applyAlignment="1">
      <alignment horizontal="left" vertical="center"/>
    </xf>
    <xf numFmtId="0" fontId="29" fillId="0" borderId="1" xfId="0" applyFont="1" applyFill="1" applyBorder="1" applyAlignment="1">
      <alignment horizontal="center" vertical="center" wrapText="1"/>
    </xf>
    <xf numFmtId="0" fontId="29" fillId="0" borderId="0" xfId="0" applyFont="1" applyBorder="1" applyAlignment="1">
      <alignment horizontal="center" vertical="center" wrapText="1"/>
    </xf>
    <xf numFmtId="0" fontId="29" fillId="0" borderId="4" xfId="0" applyFont="1" applyBorder="1" applyAlignment="1">
      <alignment horizontal="center" vertical="center" wrapText="1"/>
    </xf>
    <xf numFmtId="0" fontId="29" fillId="0" borderId="5" xfId="0" applyFont="1" applyBorder="1" applyAlignment="1">
      <alignment horizontal="center" vertical="center" wrapText="1"/>
    </xf>
    <xf numFmtId="0" fontId="29" fillId="0" borderId="6" xfId="0" applyFont="1" applyBorder="1" applyAlignment="1">
      <alignment horizontal="center" vertical="center" wrapText="1"/>
    </xf>
    <xf numFmtId="0" fontId="33" fillId="2" borderId="7" xfId="0" applyFont="1" applyFill="1" applyBorder="1" applyAlignment="1">
      <alignment horizontal="left" vertical="center" wrapText="1"/>
    </xf>
    <xf numFmtId="0" fontId="33" fillId="2" borderId="3" xfId="0" applyFont="1" applyFill="1" applyBorder="1" applyAlignment="1">
      <alignment horizontal="left" vertical="center" wrapText="1"/>
    </xf>
    <xf numFmtId="0" fontId="33" fillId="2" borderId="8" xfId="0" applyFont="1" applyFill="1" applyBorder="1" applyAlignment="1">
      <alignment horizontal="left" vertical="center" wrapText="1"/>
    </xf>
    <xf numFmtId="0" fontId="26" fillId="2" borderId="7" xfId="0" applyFont="1" applyFill="1" applyBorder="1" applyAlignment="1">
      <alignment horizontal="left" vertical="center" wrapText="1"/>
    </xf>
    <xf numFmtId="0" fontId="26" fillId="2" borderId="3" xfId="0" applyFont="1" applyFill="1" applyBorder="1" applyAlignment="1">
      <alignment horizontal="left" vertical="center" wrapText="1"/>
    </xf>
    <xf numFmtId="0" fontId="26" fillId="2" borderId="8" xfId="0" applyFont="1" applyFill="1" applyBorder="1" applyAlignment="1">
      <alignment horizontal="left" vertical="center" wrapText="1"/>
    </xf>
    <xf numFmtId="0" fontId="33" fillId="6" borderId="7" xfId="0" applyFont="1" applyFill="1" applyBorder="1" applyAlignment="1">
      <alignment horizontal="left" vertical="center" wrapText="1"/>
    </xf>
    <xf numFmtId="0" fontId="33" fillId="6" borderId="3" xfId="0" applyFont="1" applyFill="1" applyBorder="1" applyAlignment="1">
      <alignment horizontal="left" vertical="center" wrapText="1"/>
    </xf>
    <xf numFmtId="0" fontId="33" fillId="6" borderId="8" xfId="0" applyFont="1" applyFill="1" applyBorder="1" applyAlignment="1">
      <alignment horizontal="left" vertical="center" wrapText="1"/>
    </xf>
    <xf numFmtId="0" fontId="39" fillId="6" borderId="7" xfId="0" applyFont="1" applyFill="1" applyBorder="1" applyAlignment="1">
      <alignment horizontal="left" vertical="center" wrapText="1"/>
    </xf>
    <xf numFmtId="0" fontId="39" fillId="6" borderId="3" xfId="0" applyFont="1" applyFill="1" applyBorder="1" applyAlignment="1">
      <alignment horizontal="left" vertical="center" wrapText="1"/>
    </xf>
    <xf numFmtId="0" fontId="39" fillId="6" borderId="8" xfId="0" applyFont="1" applyFill="1" applyBorder="1" applyAlignment="1">
      <alignment horizontal="left" vertical="center" wrapText="1"/>
    </xf>
    <xf numFmtId="0" fontId="26" fillId="0" borderId="0" xfId="0" applyFont="1" applyFill="1" applyBorder="1" applyAlignment="1">
      <alignment vertical="center" wrapText="1"/>
    </xf>
    <xf numFmtId="0" fontId="68" fillId="0" borderId="7" xfId="0" applyFont="1" applyBorder="1" applyAlignment="1">
      <alignment vertical="center" wrapText="1"/>
    </xf>
    <xf numFmtId="0" fontId="68" fillId="0" borderId="3" xfId="0" applyFont="1" applyBorder="1" applyAlignment="1">
      <alignment vertical="center" wrapText="1"/>
    </xf>
    <xf numFmtId="0" fontId="68" fillId="0" borderId="8" xfId="0" applyFont="1" applyBorder="1" applyAlignment="1">
      <alignment vertical="center" wrapText="1"/>
    </xf>
    <xf numFmtId="0" fontId="68" fillId="0" borderId="2" xfId="0" applyFont="1" applyBorder="1" applyAlignment="1">
      <alignment horizontal="left" vertical="center" wrapText="1"/>
    </xf>
    <xf numFmtId="0" fontId="68" fillId="0" borderId="0" xfId="0" applyFont="1" applyBorder="1" applyAlignment="1">
      <alignment horizontal="left" vertical="center" wrapText="1"/>
    </xf>
    <xf numFmtId="0" fontId="68" fillId="0" borderId="4" xfId="0" applyFont="1" applyBorder="1" applyAlignment="1">
      <alignment horizontal="left" vertical="center" wrapText="1"/>
    </xf>
    <xf numFmtId="0" fontId="68" fillId="0" borderId="13" xfId="0" applyFont="1" applyBorder="1" applyAlignment="1">
      <alignment horizontal="center" vertical="center" wrapText="1"/>
    </xf>
    <xf numFmtId="0" fontId="68" fillId="0" borderId="15" xfId="0" applyFont="1" applyBorder="1" applyAlignment="1">
      <alignment horizontal="center" vertical="center" wrapText="1"/>
    </xf>
    <xf numFmtId="0" fontId="68" fillId="0" borderId="14" xfId="0" applyFont="1" applyBorder="1" applyAlignment="1">
      <alignment horizontal="center" vertical="center" wrapText="1"/>
    </xf>
    <xf numFmtId="0" fontId="68" fillId="0" borderId="9" xfId="0" applyFont="1" applyBorder="1" applyAlignment="1">
      <alignment horizontal="center" vertical="center" wrapText="1"/>
    </xf>
    <xf numFmtId="0" fontId="68" fillId="0" borderId="2" xfId="0" applyFont="1" applyBorder="1" applyAlignment="1">
      <alignment horizontal="center" vertical="center" wrapText="1"/>
    </xf>
    <xf numFmtId="0" fontId="68" fillId="0" borderId="12" xfId="0" applyFont="1" applyBorder="1" applyAlignment="1">
      <alignment horizontal="center" vertical="center" wrapText="1"/>
    </xf>
    <xf numFmtId="0" fontId="216" fillId="0" borderId="1" xfId="0" applyFont="1" applyFill="1" applyBorder="1" applyAlignment="1">
      <alignment horizontal="left" vertical="center" wrapText="1"/>
    </xf>
    <xf numFmtId="0" fontId="68" fillId="0" borderId="7" xfId="0" applyFont="1" applyBorder="1" applyAlignment="1">
      <alignment horizontal="left" vertical="top" wrapText="1"/>
    </xf>
    <xf numFmtId="0" fontId="68" fillId="0" borderId="3" xfId="0" applyFont="1" applyBorder="1" applyAlignment="1">
      <alignment horizontal="left" vertical="top" wrapText="1"/>
    </xf>
    <xf numFmtId="0" fontId="68" fillId="0" borderId="8" xfId="0" applyFont="1" applyBorder="1" applyAlignment="1">
      <alignment horizontal="left" vertical="top" wrapText="1"/>
    </xf>
    <xf numFmtId="0" fontId="216" fillId="10" borderId="1" xfId="0" applyFont="1" applyFill="1" applyBorder="1" applyAlignment="1">
      <alignment horizontal="left" vertical="center" wrapText="1"/>
    </xf>
    <xf numFmtId="0" fontId="68" fillId="10" borderId="1" xfId="0" applyFont="1" applyFill="1" applyBorder="1" applyAlignment="1">
      <alignment horizontal="left" vertical="center" wrapText="1"/>
    </xf>
    <xf numFmtId="0" fontId="217" fillId="10" borderId="1" xfId="0" applyFont="1" applyFill="1" applyBorder="1" applyAlignment="1">
      <alignment horizontal="left" vertical="center" wrapText="1"/>
    </xf>
    <xf numFmtId="0" fontId="36" fillId="0" borderId="9" xfId="6" applyBorder="1" applyAlignment="1"/>
    <xf numFmtId="0" fontId="36" fillId="0" borderId="10" xfId="6" applyBorder="1" applyAlignment="1"/>
    <xf numFmtId="0" fontId="36" fillId="0" borderId="11" xfId="6" applyBorder="1" applyAlignment="1"/>
    <xf numFmtId="0" fontId="47" fillId="0" borderId="0" xfId="0" applyFont="1" applyAlignment="1">
      <alignment horizontal="justify" vertical="center" wrapText="1"/>
    </xf>
    <xf numFmtId="0" fontId="0" fillId="8" borderId="1" xfId="0" applyFont="1" applyFill="1" applyBorder="1" applyAlignment="1">
      <alignment horizontal="center" vertical="center" wrapText="1"/>
    </xf>
    <xf numFmtId="0" fontId="26" fillId="0" borderId="0" xfId="0" applyFont="1" applyAlignment="1">
      <alignment horizontal="justify" vertical="center" wrapText="1"/>
    </xf>
    <xf numFmtId="0" fontId="0" fillId="0" borderId="0" xfId="0" applyFont="1" applyAlignment="1">
      <alignment horizontal="justify" vertical="center" wrapText="1"/>
    </xf>
    <xf numFmtId="0" fontId="44" fillId="0" borderId="0" xfId="0" applyFont="1" applyAlignment="1">
      <alignment horizontal="justify" vertical="center" wrapText="1"/>
    </xf>
    <xf numFmtId="0" fontId="44" fillId="25" borderId="0" xfId="0" applyFont="1" applyFill="1" applyAlignment="1">
      <alignment horizontal="justify" vertical="center" wrapText="1"/>
    </xf>
    <xf numFmtId="0" fontId="45" fillId="0" borderId="0" xfId="0" applyFont="1" applyAlignment="1">
      <alignment horizontal="justify" vertical="center" wrapText="1"/>
    </xf>
    <xf numFmtId="0" fontId="45" fillId="25" borderId="0" xfId="0" applyFont="1" applyFill="1" applyAlignment="1">
      <alignment horizontal="justify" vertical="center" wrapText="1"/>
    </xf>
    <xf numFmtId="0" fontId="46" fillId="0" borderId="0" xfId="0" applyFont="1" applyAlignment="1">
      <alignment horizontal="justify" vertical="center" wrapText="1"/>
    </xf>
    <xf numFmtId="0" fontId="0" fillId="0" borderId="1" xfId="0" applyFont="1" applyBorder="1" applyAlignment="1">
      <alignment horizontal="center" vertical="center"/>
    </xf>
    <xf numFmtId="0" fontId="0" fillId="0" borderId="1" xfId="0" applyFont="1" applyBorder="1" applyAlignment="1">
      <alignment horizontal="center" vertical="center" wrapText="1"/>
    </xf>
    <xf numFmtId="0" fontId="0" fillId="0" borderId="7" xfId="0" applyFont="1" applyBorder="1" applyAlignment="1">
      <alignment horizontal="center" vertical="center"/>
    </xf>
    <xf numFmtId="0" fontId="0" fillId="0" borderId="3" xfId="0" applyFont="1" applyBorder="1" applyAlignment="1">
      <alignment horizontal="center" vertical="center"/>
    </xf>
    <xf numFmtId="0" fontId="0" fillId="0" borderId="8" xfId="0" applyFont="1" applyBorder="1" applyAlignment="1">
      <alignment horizontal="center" vertical="center"/>
    </xf>
    <xf numFmtId="0" fontId="55" fillId="0" borderId="7" xfId="0" applyFont="1" applyBorder="1" applyAlignment="1">
      <alignment horizontal="center" vertical="center" wrapText="1"/>
    </xf>
    <xf numFmtId="0" fontId="55" fillId="0" borderId="3" xfId="0" applyFont="1" applyBorder="1" applyAlignment="1">
      <alignment horizontal="center" vertical="center" wrapText="1"/>
    </xf>
    <xf numFmtId="0" fontId="55" fillId="0" borderId="8" xfId="0" applyFont="1" applyBorder="1" applyAlignment="1">
      <alignment horizontal="center" vertical="center" wrapText="1"/>
    </xf>
    <xf numFmtId="0" fontId="56" fillId="10" borderId="7" xfId="0" applyFont="1" applyFill="1" applyBorder="1" applyAlignment="1">
      <alignment horizontal="center" vertical="center" wrapText="1"/>
    </xf>
    <xf numFmtId="0" fontId="56" fillId="10" borderId="8" xfId="0" applyFont="1" applyFill="1" applyBorder="1" applyAlignment="1">
      <alignment horizontal="center" vertical="center" wrapText="1"/>
    </xf>
    <xf numFmtId="0" fontId="57" fillId="0" borderId="9" xfId="0" applyFont="1" applyBorder="1" applyAlignment="1">
      <alignment horizontal="center" vertical="center" wrapText="1"/>
    </xf>
    <xf numFmtId="0" fontId="58" fillId="0" borderId="14" xfId="0" applyFont="1" applyBorder="1" applyAlignment="1">
      <alignment horizontal="center" vertical="center" wrapText="1"/>
    </xf>
    <xf numFmtId="0" fontId="63" fillId="6" borderId="7" xfId="0" applyFont="1" applyFill="1" applyBorder="1" applyAlignment="1">
      <alignment horizontal="center" vertical="center"/>
    </xf>
    <xf numFmtId="0" fontId="63" fillId="6" borderId="3" xfId="0" applyFont="1" applyFill="1" applyBorder="1" applyAlignment="1">
      <alignment horizontal="center" vertical="center"/>
    </xf>
    <xf numFmtId="0" fontId="63" fillId="6" borderId="8" xfId="0" applyFont="1" applyFill="1" applyBorder="1" applyAlignment="1">
      <alignment horizontal="center" vertical="center"/>
    </xf>
    <xf numFmtId="0" fontId="63" fillId="6" borderId="7" xfId="0" applyFont="1" applyFill="1" applyBorder="1" applyAlignment="1">
      <alignment horizontal="center" vertical="center" wrapText="1"/>
    </xf>
    <xf numFmtId="0" fontId="63" fillId="6" borderId="3" xfId="0" applyFont="1" applyFill="1" applyBorder="1" applyAlignment="1">
      <alignment horizontal="center" vertical="center" wrapText="1"/>
    </xf>
    <xf numFmtId="0" fontId="63" fillId="6" borderId="8" xfId="0" applyFont="1" applyFill="1" applyBorder="1" applyAlignment="1">
      <alignment horizontal="center" vertical="center" wrapText="1"/>
    </xf>
    <xf numFmtId="0" fontId="63" fillId="6" borderId="12" xfId="0" applyFont="1" applyFill="1" applyBorder="1" applyAlignment="1">
      <alignment horizontal="center" vertical="center"/>
    </xf>
    <xf numFmtId="0" fontId="63" fillId="6" borderId="5" xfId="0" applyFont="1" applyFill="1" applyBorder="1" applyAlignment="1">
      <alignment horizontal="center" vertical="center"/>
    </xf>
    <xf numFmtId="0" fontId="63" fillId="6" borderId="6" xfId="0" applyFont="1" applyFill="1" applyBorder="1" applyAlignment="1">
      <alignment horizontal="center" vertical="center"/>
    </xf>
    <xf numFmtId="0" fontId="66" fillId="6" borderId="7" xfId="0" applyFont="1" applyFill="1" applyBorder="1" applyAlignment="1">
      <alignment horizontal="center" vertical="center"/>
    </xf>
    <xf numFmtId="0" fontId="66" fillId="6" borderId="3" xfId="0" applyFont="1" applyFill="1" applyBorder="1" applyAlignment="1">
      <alignment horizontal="center" vertical="center"/>
    </xf>
    <xf numFmtId="0" fontId="66" fillId="6" borderId="8" xfId="0" applyFont="1" applyFill="1" applyBorder="1" applyAlignment="1">
      <alignment horizontal="center" vertical="center"/>
    </xf>
    <xf numFmtId="0" fontId="38" fillId="0" borderId="13" xfId="0" applyFont="1" applyFill="1" applyBorder="1" applyAlignment="1">
      <alignment horizontal="center" vertical="center"/>
    </xf>
    <xf numFmtId="0" fontId="38" fillId="0" borderId="15" xfId="0" applyFont="1" applyFill="1" applyBorder="1" applyAlignment="1">
      <alignment horizontal="center" vertical="center"/>
    </xf>
    <xf numFmtId="0" fontId="38" fillId="0" borderId="14" xfId="0" applyFont="1" applyFill="1" applyBorder="1" applyAlignment="1">
      <alignment horizontal="center" vertical="center"/>
    </xf>
    <xf numFmtId="0" fontId="38" fillId="0" borderId="13" xfId="0" applyFont="1" applyFill="1" applyBorder="1" applyAlignment="1">
      <alignment horizontal="left" vertical="center" wrapText="1"/>
    </xf>
    <xf numFmtId="0" fontId="38" fillId="0" borderId="15" xfId="0" applyFont="1" applyFill="1" applyBorder="1" applyAlignment="1">
      <alignment horizontal="left" vertical="center" wrapText="1"/>
    </xf>
    <xf numFmtId="0" fontId="38" fillId="0" borderId="14" xfId="0" applyFont="1" applyFill="1" applyBorder="1" applyAlignment="1">
      <alignment horizontal="left" vertical="center" wrapText="1"/>
    </xf>
    <xf numFmtId="165" fontId="38" fillId="0" borderId="13" xfId="20" applyNumberFormat="1" applyFont="1" applyFill="1" applyBorder="1" applyAlignment="1">
      <alignment horizontal="center" vertical="center"/>
    </xf>
    <xf numFmtId="165" fontId="38" fillId="0" borderId="15" xfId="20" applyNumberFormat="1" applyFont="1" applyFill="1" applyBorder="1" applyAlignment="1">
      <alignment horizontal="center" vertical="center"/>
    </xf>
    <xf numFmtId="165" fontId="38" fillId="0" borderId="14" xfId="20" applyNumberFormat="1" applyFont="1" applyFill="1" applyBorder="1" applyAlignment="1">
      <alignment horizontal="center" vertical="center"/>
    </xf>
    <xf numFmtId="0" fontId="30" fillId="0" borderId="0" xfId="0" applyFont="1" applyBorder="1" applyAlignment="1">
      <alignment vertical="center" wrapText="1"/>
    </xf>
    <xf numFmtId="0" fontId="33" fillId="9" borderId="7" xfId="0" applyFont="1" applyFill="1" applyBorder="1" applyAlignment="1">
      <alignment horizontal="center" vertical="center" wrapText="1"/>
    </xf>
    <xf numFmtId="0" fontId="33" fillId="9" borderId="3" xfId="0" applyFont="1" applyFill="1" applyBorder="1" applyAlignment="1">
      <alignment horizontal="center" vertical="center" wrapText="1"/>
    </xf>
    <xf numFmtId="0" fontId="33" fillId="9" borderId="8" xfId="0" applyFont="1" applyFill="1" applyBorder="1" applyAlignment="1">
      <alignment horizontal="center" vertical="center" wrapText="1"/>
    </xf>
    <xf numFmtId="0" fontId="33" fillId="25" borderId="3" xfId="0" applyFont="1" applyFill="1" applyBorder="1" applyAlignment="1">
      <alignment horizontal="center" vertical="center" wrapText="1"/>
    </xf>
    <xf numFmtId="0" fontId="30" fillId="10" borderId="0" xfId="0" applyFont="1" applyFill="1" applyBorder="1" applyAlignment="1">
      <alignment horizontal="left" vertical="center" wrapText="1"/>
    </xf>
    <xf numFmtId="0" fontId="30" fillId="0" borderId="1" xfId="0" applyFont="1" applyFill="1" applyBorder="1" applyAlignment="1">
      <alignment vertical="center" wrapText="1"/>
    </xf>
    <xf numFmtId="0" fontId="30" fillId="0" borderId="1" xfId="0" applyFont="1" applyFill="1" applyBorder="1" applyAlignment="1">
      <alignment horizontal="center" vertical="center" wrapText="1"/>
    </xf>
    <xf numFmtId="0" fontId="30" fillId="0" borderId="1" xfId="0" applyFont="1" applyFill="1" applyBorder="1" applyAlignment="1">
      <alignment vertical="center"/>
    </xf>
    <xf numFmtId="0" fontId="30" fillId="0" borderId="13" xfId="0" applyFont="1" applyFill="1" applyBorder="1" applyAlignment="1">
      <alignment vertical="center"/>
    </xf>
    <xf numFmtId="0" fontId="30" fillId="0" borderId="14" xfId="0" applyFont="1" applyFill="1" applyBorder="1" applyAlignment="1">
      <alignment vertical="center"/>
    </xf>
    <xf numFmtId="0" fontId="25" fillId="8" borderId="13" xfId="0" applyFont="1" applyFill="1" applyBorder="1" applyAlignment="1">
      <alignment horizontal="center" vertical="center" wrapText="1"/>
    </xf>
    <xf numFmtId="0" fontId="25" fillId="8" borderId="15" xfId="0" applyFont="1" applyFill="1" applyBorder="1" applyAlignment="1">
      <alignment horizontal="center" vertical="center" wrapText="1"/>
    </xf>
    <xf numFmtId="0" fontId="25" fillId="8" borderId="14" xfId="0" applyFont="1" applyFill="1" applyBorder="1" applyAlignment="1">
      <alignment horizontal="center" vertical="center" wrapText="1"/>
    </xf>
    <xf numFmtId="0" fontId="25" fillId="8" borderId="9" xfId="0" applyFont="1" applyFill="1" applyBorder="1" applyAlignment="1">
      <alignment horizontal="center" vertical="center" wrapText="1"/>
    </xf>
    <xf numFmtId="0" fontId="25" fillId="8" borderId="11" xfId="0" applyFont="1" applyFill="1" applyBorder="1" applyAlignment="1">
      <alignment horizontal="center" vertical="center" wrapText="1"/>
    </xf>
    <xf numFmtId="0" fontId="25" fillId="8" borderId="12" xfId="0" applyFont="1" applyFill="1" applyBorder="1" applyAlignment="1">
      <alignment horizontal="center" vertical="center" wrapText="1"/>
    </xf>
    <xf numFmtId="0" fontId="25" fillId="8" borderId="6" xfId="0" applyFont="1" applyFill="1" applyBorder="1" applyAlignment="1">
      <alignment horizontal="center" vertical="center" wrapText="1"/>
    </xf>
    <xf numFmtId="0" fontId="25" fillId="8" borderId="10" xfId="0" applyFont="1" applyFill="1" applyBorder="1" applyAlignment="1">
      <alignment horizontal="center" vertical="center" wrapText="1"/>
    </xf>
    <xf numFmtId="0" fontId="25" fillId="8" borderId="5" xfId="0" applyFont="1" applyFill="1" applyBorder="1" applyAlignment="1">
      <alignment horizontal="center" vertical="center" wrapText="1"/>
    </xf>
    <xf numFmtId="0" fontId="25" fillId="8" borderId="4" xfId="0" applyFont="1" applyFill="1" applyBorder="1" applyAlignment="1">
      <alignment horizontal="center" vertical="center" wrapText="1"/>
    </xf>
    <xf numFmtId="0" fontId="41" fillId="0" borderId="0" xfId="0" applyFont="1" applyAlignment="1">
      <alignment wrapText="1"/>
    </xf>
    <xf numFmtId="0" fontId="0" fillId="0" borderId="0" xfId="0" applyAlignment="1">
      <alignment wrapText="1"/>
    </xf>
    <xf numFmtId="0" fontId="26" fillId="15" borderId="7" xfId="0" applyFont="1" applyFill="1" applyBorder="1" applyAlignment="1">
      <alignment horizontal="center" vertical="center" wrapText="1"/>
    </xf>
    <xf numFmtId="0" fontId="26" fillId="15" borderId="3" xfId="0" applyFont="1" applyFill="1" applyBorder="1" applyAlignment="1">
      <alignment horizontal="center" vertical="center" wrapText="1"/>
    </xf>
    <xf numFmtId="0" fontId="26" fillId="15" borderId="8" xfId="0" applyFont="1" applyFill="1" applyBorder="1" applyAlignment="1">
      <alignment horizontal="center" vertical="center" wrapText="1"/>
    </xf>
    <xf numFmtId="0" fontId="26" fillId="15" borderId="7" xfId="0" applyFont="1" applyFill="1" applyBorder="1" applyAlignment="1">
      <alignment horizontal="center"/>
    </xf>
    <xf numFmtId="0" fontId="26" fillId="15" borderId="3" xfId="0" applyFont="1" applyFill="1" applyBorder="1" applyAlignment="1">
      <alignment horizontal="center"/>
    </xf>
    <xf numFmtId="0" fontId="26" fillId="25" borderId="3" xfId="0" applyFont="1" applyFill="1" applyBorder="1" applyAlignment="1">
      <alignment horizontal="center"/>
    </xf>
    <xf numFmtId="0" fontId="26" fillId="15" borderId="8" xfId="0" applyFont="1" applyFill="1" applyBorder="1" applyAlignment="1">
      <alignment horizontal="center"/>
    </xf>
    <xf numFmtId="165" fontId="26" fillId="0" borderId="1" xfId="20" applyNumberFormat="1" applyFont="1" applyBorder="1" applyAlignment="1">
      <alignment horizontal="center" wrapText="1"/>
    </xf>
    <xf numFmtId="0" fontId="0" fillId="0" borderId="9" xfId="0" applyFont="1" applyBorder="1" applyAlignment="1">
      <alignment horizontal="center"/>
    </xf>
    <xf numFmtId="0" fontId="0" fillId="0" borderId="11" xfId="0" applyFont="1" applyBorder="1" applyAlignment="1">
      <alignment horizontal="center"/>
    </xf>
    <xf numFmtId="0" fontId="0" fillId="0" borderId="12" xfId="0" applyFont="1" applyBorder="1" applyAlignment="1">
      <alignment horizontal="center"/>
    </xf>
    <xf numFmtId="0" fontId="0" fillId="0" borderId="6" xfId="0" applyFont="1" applyBorder="1" applyAlignment="1">
      <alignment horizontal="center"/>
    </xf>
    <xf numFmtId="0" fontId="39" fillId="15" borderId="7" xfId="0" applyFont="1" applyFill="1" applyBorder="1" applyAlignment="1">
      <alignment horizontal="center"/>
    </xf>
    <xf numFmtId="0" fontId="39" fillId="15" borderId="3" xfId="0" applyFont="1" applyFill="1" applyBorder="1" applyAlignment="1">
      <alignment horizontal="center"/>
    </xf>
    <xf numFmtId="0" fontId="39" fillId="15" borderId="8" xfId="0" applyFont="1" applyFill="1" applyBorder="1" applyAlignment="1">
      <alignment horizontal="center"/>
    </xf>
    <xf numFmtId="0" fontId="39" fillId="15" borderId="7" xfId="0" applyFont="1" applyFill="1" applyBorder="1" applyAlignment="1">
      <alignment horizontal="center" vertical="center" wrapText="1"/>
    </xf>
    <xf numFmtId="0" fontId="39" fillId="15" borderId="3" xfId="0" applyFont="1" applyFill="1" applyBorder="1" applyAlignment="1">
      <alignment horizontal="center" vertical="center" wrapText="1"/>
    </xf>
    <xf numFmtId="0" fontId="39" fillId="15" borderId="8" xfId="0" applyFont="1" applyFill="1" applyBorder="1" applyAlignment="1">
      <alignment horizontal="center" vertical="center" wrapText="1"/>
    </xf>
    <xf numFmtId="0" fontId="70" fillId="0" borderId="0" xfId="0" applyFont="1" applyAlignment="1">
      <alignment horizontal="center" vertical="center" wrapText="1"/>
    </xf>
    <xf numFmtId="0" fontId="0" fillId="0" borderId="1" xfId="0" applyFont="1" applyBorder="1" applyAlignment="1">
      <alignment horizontal="center"/>
    </xf>
    <xf numFmtId="0" fontId="73" fillId="0" borderId="1" xfId="0" applyFont="1" applyBorder="1" applyAlignment="1">
      <alignment horizontal="left" vertical="top" wrapText="1"/>
    </xf>
    <xf numFmtId="0" fontId="215" fillId="6" borderId="17" xfId="0" applyFont="1" applyFill="1" applyBorder="1" applyAlignment="1">
      <alignment vertical="center" wrapText="1"/>
    </xf>
    <xf numFmtId="0" fontId="87" fillId="8" borderId="1" xfId="0" applyFont="1" applyFill="1" applyBorder="1" applyAlignment="1">
      <alignment horizontal="center" vertical="center" wrapText="1"/>
    </xf>
    <xf numFmtId="0" fontId="87" fillId="8" borderId="7" xfId="0" applyFont="1" applyFill="1" applyBorder="1" applyAlignment="1">
      <alignment horizontal="center" vertical="center" wrapText="1"/>
    </xf>
    <xf numFmtId="0" fontId="87" fillId="8" borderId="3" xfId="0" applyFont="1" applyFill="1" applyBorder="1" applyAlignment="1">
      <alignment horizontal="center" vertical="center" wrapText="1"/>
    </xf>
    <xf numFmtId="0" fontId="87" fillId="8" borderId="8" xfId="0" applyFont="1" applyFill="1" applyBorder="1" applyAlignment="1">
      <alignment horizontal="center" vertical="center" wrapText="1"/>
    </xf>
    <xf numFmtId="0" fontId="87" fillId="16" borderId="7" xfId="0" applyFont="1" applyFill="1" applyBorder="1" applyAlignment="1">
      <alignment horizontal="left" vertical="center" wrapText="1"/>
    </xf>
    <xf numFmtId="0" fontId="87" fillId="16" borderId="3" xfId="0" applyFont="1" applyFill="1" applyBorder="1" applyAlignment="1">
      <alignment horizontal="left" vertical="center" wrapText="1"/>
    </xf>
    <xf numFmtId="0" fontId="87" fillId="16" borderId="8" xfId="0" applyFont="1" applyFill="1" applyBorder="1" applyAlignment="1">
      <alignment horizontal="left" vertical="center" wrapText="1"/>
    </xf>
    <xf numFmtId="0" fontId="68" fillId="6" borderId="17" xfId="0" applyFont="1" applyFill="1" applyBorder="1" applyAlignment="1">
      <alignment vertical="center" wrapText="1"/>
    </xf>
    <xf numFmtId="0" fontId="87" fillId="16" borderId="1" xfId="0" applyFont="1" applyFill="1" applyBorder="1" applyAlignment="1">
      <alignment vertical="center" wrapText="1"/>
    </xf>
    <xf numFmtId="0" fontId="87" fillId="8" borderId="1" xfId="0" applyFont="1" applyFill="1" applyBorder="1" applyAlignment="1">
      <alignment vertical="center" wrapText="1"/>
    </xf>
    <xf numFmtId="3" fontId="68" fillId="8" borderId="1" xfId="0" applyNumberFormat="1" applyFont="1" applyFill="1" applyBorder="1" applyAlignment="1">
      <alignment vertical="center" wrapText="1"/>
    </xf>
    <xf numFmtId="0" fontId="68" fillId="8" borderId="1" xfId="0" applyFont="1" applyFill="1" applyBorder="1" applyAlignment="1">
      <alignment vertical="center" wrapText="1"/>
    </xf>
    <xf numFmtId="0" fontId="130" fillId="8" borderId="1" xfId="0" applyFont="1" applyFill="1" applyBorder="1" applyAlignment="1">
      <alignment vertical="center" wrapText="1"/>
    </xf>
    <xf numFmtId="3" fontId="68" fillId="10" borderId="13" xfId="0" applyNumberFormat="1" applyFont="1" applyFill="1" applyBorder="1" applyAlignment="1">
      <alignment vertical="center" wrapText="1"/>
    </xf>
    <xf numFmtId="3" fontId="68" fillId="10" borderId="14" xfId="0" applyNumberFormat="1" applyFont="1" applyFill="1" applyBorder="1" applyAlignment="1">
      <alignment vertical="center" wrapText="1"/>
    </xf>
    <xf numFmtId="0" fontId="68" fillId="25" borderId="17" xfId="0" applyFont="1" applyFill="1" applyBorder="1" applyAlignment="1">
      <alignment vertical="center" wrapText="1"/>
    </xf>
    <xf numFmtId="0" fontId="68" fillId="6" borderId="7" xfId="0" applyFont="1" applyFill="1" applyBorder="1" applyAlignment="1">
      <alignment horizontal="left"/>
    </xf>
    <xf numFmtId="0" fontId="68" fillId="6" borderId="3" xfId="0" applyFont="1" applyFill="1" applyBorder="1" applyAlignment="1">
      <alignment horizontal="left"/>
    </xf>
    <xf numFmtId="0" fontId="68" fillId="6" borderId="8" xfId="0" applyFont="1" applyFill="1" applyBorder="1" applyAlignment="1">
      <alignment horizontal="left"/>
    </xf>
    <xf numFmtId="0" fontId="87" fillId="6" borderId="17" xfId="0" applyFont="1" applyFill="1" applyBorder="1" applyAlignment="1">
      <alignment horizontal="center" vertical="center"/>
    </xf>
    <xf numFmtId="0" fontId="68" fillId="8" borderId="7" xfId="0" applyFont="1" applyFill="1" applyBorder="1" applyAlignment="1">
      <alignment vertical="center" wrapText="1"/>
    </xf>
    <xf numFmtId="0" fontId="0" fillId="0" borderId="7" xfId="0" applyFont="1" applyBorder="1" applyAlignment="1">
      <alignment horizontal="center" vertical="center" wrapText="1"/>
    </xf>
    <xf numFmtId="0" fontId="0" fillId="0" borderId="8" xfId="0" applyFont="1" applyBorder="1" applyAlignment="1">
      <alignment horizontal="center" vertical="center" wrapText="1"/>
    </xf>
    <xf numFmtId="0" fontId="50" fillId="0" borderId="18" xfId="0" applyFont="1" applyBorder="1" applyAlignment="1">
      <alignment vertical="center"/>
    </xf>
    <xf numFmtId="0" fontId="50" fillId="0" borderId="19" xfId="0" applyFont="1" applyBorder="1" applyAlignment="1">
      <alignment vertical="center"/>
    </xf>
    <xf numFmtId="0" fontId="50" fillId="0" borderId="24" xfId="0" applyFont="1" applyBorder="1" applyAlignment="1">
      <alignment vertical="center"/>
    </xf>
    <xf numFmtId="0" fontId="50" fillId="0" borderId="25" xfId="0" applyFont="1" applyBorder="1" applyAlignment="1">
      <alignment vertical="center"/>
    </xf>
    <xf numFmtId="0" fontId="50" fillId="0" borderId="28" xfId="0" applyFont="1" applyBorder="1" applyAlignment="1">
      <alignment vertical="center"/>
    </xf>
    <xf numFmtId="0" fontId="50" fillId="0" borderId="16" xfId="0" applyFont="1" applyBorder="1" applyAlignment="1">
      <alignment vertical="center"/>
    </xf>
    <xf numFmtId="165" fontId="0" fillId="0" borderId="20" xfId="20" applyNumberFormat="1" applyFont="1" applyBorder="1" applyAlignment="1">
      <alignment horizontal="center" vertical="center" wrapText="1"/>
    </xf>
    <xf numFmtId="165" fontId="0" fillId="0" borderId="26" xfId="20" applyNumberFormat="1" applyFont="1" applyBorder="1" applyAlignment="1">
      <alignment horizontal="center" vertical="center" wrapText="1"/>
    </xf>
    <xf numFmtId="165" fontId="0" fillId="0" borderId="22" xfId="20" applyNumberFormat="1" applyFont="1" applyBorder="1" applyAlignment="1">
      <alignment horizontal="center" vertical="center" wrapText="1"/>
    </xf>
    <xf numFmtId="165" fontId="0" fillId="10" borderId="27" xfId="20" applyNumberFormat="1" applyFont="1" applyFill="1" applyBorder="1" applyAlignment="1">
      <alignment horizontal="center" vertical="center" wrapText="1"/>
    </xf>
    <xf numFmtId="165" fontId="0" fillId="10" borderId="30" xfId="20" applyNumberFormat="1" applyFont="1" applyFill="1" applyBorder="1" applyAlignment="1">
      <alignment horizontal="center" vertical="center" wrapText="1"/>
    </xf>
    <xf numFmtId="0" fontId="26" fillId="15" borderId="20" xfId="0" applyFont="1" applyFill="1" applyBorder="1" applyAlignment="1">
      <alignment horizontal="left" vertical="center"/>
    </xf>
    <xf numFmtId="0" fontId="26" fillId="15" borderId="26" xfId="0" applyFont="1" applyFill="1" applyBorder="1" applyAlignment="1">
      <alignment horizontal="left" vertical="center"/>
    </xf>
    <xf numFmtId="0" fontId="26" fillId="15" borderId="22" xfId="0" applyFont="1" applyFill="1" applyBorder="1" applyAlignment="1">
      <alignment horizontal="left" vertical="center"/>
    </xf>
    <xf numFmtId="0" fontId="0" fillId="0" borderId="1" xfId="0" applyBorder="1" applyAlignment="1">
      <alignment horizontal="center" vertical="center"/>
    </xf>
    <xf numFmtId="0" fontId="0" fillId="0" borderId="9" xfId="0" applyBorder="1" applyAlignment="1">
      <alignment horizontal="left" vertical="center" wrapText="1"/>
    </xf>
    <xf numFmtId="0" fontId="0" fillId="0" borderId="10" xfId="0" applyBorder="1" applyAlignment="1">
      <alignment horizontal="left" vertical="center" wrapText="1"/>
    </xf>
    <xf numFmtId="0" fontId="0" fillId="0" borderId="11" xfId="0" applyBorder="1" applyAlignment="1">
      <alignment horizontal="left" vertical="center" wrapText="1"/>
    </xf>
    <xf numFmtId="0" fontId="0" fillId="0" borderId="12" xfId="0" applyBorder="1" applyAlignment="1">
      <alignment horizontal="left" vertical="center" wrapText="1"/>
    </xf>
    <xf numFmtId="0" fontId="0" fillId="0" borderId="5" xfId="0" applyBorder="1" applyAlignment="1">
      <alignment horizontal="left" vertical="center" wrapText="1"/>
    </xf>
    <xf numFmtId="0" fontId="0" fillId="0" borderId="6" xfId="0" applyBorder="1" applyAlignment="1">
      <alignment horizontal="left" vertical="center" wrapText="1"/>
    </xf>
    <xf numFmtId="0" fontId="0" fillId="0" borderId="0" xfId="0" applyAlignment="1">
      <alignment horizontal="left"/>
    </xf>
    <xf numFmtId="0" fontId="0" fillId="17" borderId="1" xfId="0" applyFill="1" applyBorder="1" applyAlignment="1">
      <alignment horizontal="left"/>
    </xf>
    <xf numFmtId="0" fontId="0" fillId="0" borderId="7" xfId="0" applyBorder="1" applyAlignment="1">
      <alignment horizontal="left" vertical="center" wrapText="1"/>
    </xf>
    <xf numFmtId="0" fontId="0" fillId="0" borderId="3" xfId="0" applyBorder="1" applyAlignment="1">
      <alignment horizontal="left" vertical="center" wrapText="1"/>
    </xf>
    <xf numFmtId="0" fontId="0" fillId="0" borderId="8" xfId="0" applyBorder="1" applyAlignment="1">
      <alignment horizontal="left" vertical="center" wrapText="1"/>
    </xf>
    <xf numFmtId="0" fontId="0" fillId="0" borderId="1" xfId="0" applyBorder="1" applyAlignment="1">
      <alignment horizontal="left" vertical="center" wrapText="1"/>
    </xf>
    <xf numFmtId="2" fontId="0" fillId="0" borderId="1" xfId="0" applyNumberFormat="1" applyBorder="1" applyAlignment="1">
      <alignment horizontal="center" vertical="center"/>
    </xf>
    <xf numFmtId="0" fontId="0" fillId="17" borderId="7" xfId="0" applyFill="1" applyBorder="1" applyAlignment="1">
      <alignment horizontal="left" vertical="center" wrapText="1"/>
    </xf>
    <xf numFmtId="0" fontId="0" fillId="17" borderId="3" xfId="0" applyFill="1" applyBorder="1" applyAlignment="1">
      <alignment horizontal="left" vertical="center" wrapText="1"/>
    </xf>
    <xf numFmtId="0" fontId="0" fillId="17" borderId="8" xfId="0" applyFill="1" applyBorder="1" applyAlignment="1">
      <alignment horizontal="left" vertical="center" wrapText="1"/>
    </xf>
    <xf numFmtId="0" fontId="9" fillId="0" borderId="9" xfId="0" applyFont="1" applyBorder="1" applyAlignment="1">
      <alignment horizontal="left" vertical="top" wrapText="1"/>
    </xf>
    <xf numFmtId="0" fontId="0" fillId="0" borderId="10" xfId="0" applyBorder="1" applyAlignment="1">
      <alignment horizontal="left" vertical="top" wrapText="1"/>
    </xf>
    <xf numFmtId="0" fontId="0" fillId="0" borderId="11" xfId="0" applyBorder="1" applyAlignment="1">
      <alignment horizontal="left" vertical="top" wrapText="1"/>
    </xf>
    <xf numFmtId="0" fontId="0" fillId="0" borderId="2" xfId="0" applyBorder="1" applyAlignment="1">
      <alignment horizontal="left" vertical="top" wrapText="1"/>
    </xf>
    <xf numFmtId="0" fontId="0" fillId="0" borderId="0" xfId="0" applyBorder="1" applyAlignment="1">
      <alignment horizontal="left" vertical="top" wrapText="1"/>
    </xf>
    <xf numFmtId="0" fontId="0" fillId="0" borderId="4" xfId="0" applyBorder="1" applyAlignment="1">
      <alignment horizontal="left" vertical="top" wrapText="1"/>
    </xf>
    <xf numFmtId="0" fontId="0" fillId="25" borderId="0" xfId="0" applyFill="1" applyBorder="1" applyAlignment="1">
      <alignment horizontal="left" vertical="top" wrapText="1"/>
    </xf>
    <xf numFmtId="0" fontId="0" fillId="0" borderId="12" xfId="0" applyBorder="1" applyAlignment="1">
      <alignment horizontal="left" vertical="top" wrapText="1"/>
    </xf>
    <xf numFmtId="0" fontId="0" fillId="0" borderId="5" xfId="0" applyBorder="1" applyAlignment="1">
      <alignment horizontal="left" vertical="top" wrapText="1"/>
    </xf>
    <xf numFmtId="0" fontId="0" fillId="0" borderId="6" xfId="0" applyBorder="1" applyAlignment="1">
      <alignment horizontal="left" vertical="top" wrapText="1"/>
    </xf>
    <xf numFmtId="0" fontId="0" fillId="0" borderId="13" xfId="0" applyBorder="1" applyAlignment="1">
      <alignment horizontal="center" vertical="center"/>
    </xf>
    <xf numFmtId="0" fontId="0" fillId="0" borderId="15" xfId="0" applyBorder="1" applyAlignment="1">
      <alignment horizontal="center" vertical="center"/>
    </xf>
    <xf numFmtId="0" fontId="0" fillId="0" borderId="14" xfId="0" applyBorder="1" applyAlignment="1">
      <alignment horizontal="center" vertical="center"/>
    </xf>
    <xf numFmtId="0" fontId="6" fillId="10" borderId="1" xfId="0" applyFont="1" applyFill="1" applyBorder="1" applyAlignment="1">
      <alignment horizontal="left" vertical="center" wrapText="1"/>
    </xf>
    <xf numFmtId="0" fontId="0" fillId="10" borderId="1" xfId="0" applyFill="1" applyBorder="1" applyAlignment="1">
      <alignment horizontal="left" vertical="center" wrapText="1"/>
    </xf>
    <xf numFmtId="0" fontId="11" fillId="0" borderId="1" xfId="0" applyFont="1" applyBorder="1" applyAlignment="1">
      <alignment horizontal="left" vertical="center" wrapText="1"/>
    </xf>
    <xf numFmtId="0" fontId="5" fillId="10" borderId="9" xfId="0" applyFont="1" applyFill="1" applyBorder="1" applyAlignment="1">
      <alignment horizontal="left" vertical="top" wrapText="1"/>
    </xf>
    <xf numFmtId="0" fontId="0" fillId="10" borderId="10" xfId="0" applyFill="1" applyBorder="1" applyAlignment="1">
      <alignment horizontal="left" vertical="top" wrapText="1"/>
    </xf>
    <xf numFmtId="0" fontId="0" fillId="10" borderId="11" xfId="0" applyFill="1" applyBorder="1" applyAlignment="1">
      <alignment horizontal="left" vertical="top" wrapText="1"/>
    </xf>
    <xf numFmtId="0" fontId="0" fillId="10" borderId="12" xfId="0" applyFill="1" applyBorder="1" applyAlignment="1">
      <alignment horizontal="left" vertical="top" wrapText="1"/>
    </xf>
    <xf numFmtId="0" fontId="0" fillId="10" borderId="5" xfId="0" applyFill="1" applyBorder="1" applyAlignment="1">
      <alignment horizontal="left" vertical="top" wrapText="1"/>
    </xf>
    <xf numFmtId="0" fontId="0" fillId="10" borderId="6" xfId="0" applyFill="1" applyBorder="1" applyAlignment="1">
      <alignment horizontal="left" vertical="top" wrapText="1"/>
    </xf>
    <xf numFmtId="0" fontId="202" fillId="10" borderId="0" xfId="12" applyFont="1" applyFill="1" applyAlignment="1">
      <alignment horizontal="left" vertical="top" wrapText="1"/>
    </xf>
    <xf numFmtId="0" fontId="201" fillId="10" borderId="0" xfId="12" applyFont="1" applyFill="1" applyAlignment="1">
      <alignment horizontal="left" vertical="top" wrapText="1"/>
    </xf>
    <xf numFmtId="0" fontId="195" fillId="10" borderId="0" xfId="12" applyFont="1" applyFill="1" applyAlignment="1">
      <alignment horizontal="justify" vertical="top" wrapText="1"/>
    </xf>
    <xf numFmtId="0" fontId="196" fillId="10" borderId="0" xfId="12" applyFont="1" applyFill="1" applyAlignment="1">
      <alignment horizontal="left" vertical="top" wrapText="1"/>
    </xf>
    <xf numFmtId="0" fontId="198" fillId="10" borderId="0" xfId="12" applyFont="1" applyFill="1" applyAlignment="1">
      <alignment horizontal="left" vertical="top" wrapText="1"/>
    </xf>
    <xf numFmtId="0" fontId="199" fillId="10" borderId="0" xfId="12" applyFont="1" applyFill="1" applyAlignment="1">
      <alignment horizontal="left" vertical="top" wrapText="1"/>
    </xf>
    <xf numFmtId="0" fontId="200" fillId="10" borderId="0" xfId="12" applyFont="1" applyFill="1" applyAlignment="1">
      <alignment horizontal="left" vertical="top" wrapText="1"/>
    </xf>
    <xf numFmtId="43" fontId="156" fillId="0" borderId="20" xfId="20" applyFont="1" applyBorder="1" applyAlignment="1">
      <alignment horizontal="center" vertical="center" wrapText="1"/>
    </xf>
    <xf numFmtId="43" fontId="156" fillId="0" borderId="26" xfId="20" applyFont="1" applyBorder="1" applyAlignment="1">
      <alignment horizontal="center" vertical="center" wrapText="1"/>
    </xf>
    <xf numFmtId="43" fontId="156" fillId="0" borderId="31" xfId="20" applyFont="1" applyBorder="1" applyAlignment="1">
      <alignment horizontal="center" vertical="center" wrapText="1"/>
    </xf>
    <xf numFmtId="43" fontId="156" fillId="0" borderId="36" xfId="20" applyFont="1" applyBorder="1" applyAlignment="1">
      <alignment horizontal="center" vertical="center" wrapText="1"/>
    </xf>
    <xf numFmtId="43" fontId="156" fillId="0" borderId="37" xfId="20" applyFont="1" applyBorder="1" applyAlignment="1">
      <alignment horizontal="center" vertical="center" wrapText="1"/>
    </xf>
    <xf numFmtId="43" fontId="156" fillId="0" borderId="41" xfId="20" applyFont="1" applyBorder="1" applyAlignment="1">
      <alignment horizontal="center" vertical="center" wrapText="1"/>
    </xf>
    <xf numFmtId="43" fontId="156" fillId="0" borderId="24" xfId="20" applyFont="1" applyBorder="1" applyAlignment="1">
      <alignment horizontal="center" vertical="center" wrapText="1"/>
    </xf>
    <xf numFmtId="43" fontId="156" fillId="0" borderId="38" xfId="20" applyFont="1" applyBorder="1" applyAlignment="1">
      <alignment horizontal="center" vertical="center" wrapText="1"/>
    </xf>
    <xf numFmtId="43" fontId="156" fillId="0" borderId="39" xfId="20" applyFont="1" applyBorder="1" applyAlignment="1">
      <alignment horizontal="center" vertical="center" wrapText="1"/>
    </xf>
    <xf numFmtId="43" fontId="156" fillId="0" borderId="40" xfId="20" applyFont="1" applyBorder="1" applyAlignment="1">
      <alignment horizontal="center" vertical="center" wrapText="1"/>
    </xf>
    <xf numFmtId="43" fontId="156" fillId="0" borderId="29" xfId="20" applyFont="1" applyBorder="1" applyAlignment="1">
      <alignment horizontal="center" vertical="center" wrapText="1"/>
    </xf>
    <xf numFmtId="43" fontId="156" fillId="0" borderId="42" xfId="20" applyFont="1" applyBorder="1" applyAlignment="1">
      <alignment horizontal="center" vertical="center" wrapText="1"/>
    </xf>
    <xf numFmtId="43" fontId="156" fillId="0" borderId="68" xfId="20" applyFont="1" applyBorder="1" applyAlignment="1">
      <alignment horizontal="center" vertical="center" wrapText="1"/>
    </xf>
    <xf numFmtId="0" fontId="0" fillId="0" borderId="1" xfId="0" applyBorder="1" applyAlignment="1">
      <alignment horizontal="center"/>
    </xf>
    <xf numFmtId="43" fontId="142" fillId="0" borderId="20" xfId="20" applyFont="1" applyBorder="1" applyAlignment="1">
      <alignment horizontal="center" vertical="center" wrapText="1"/>
    </xf>
    <xf numFmtId="43" fontId="142" fillId="0" borderId="26" xfId="20" applyFont="1" applyBorder="1" applyAlignment="1">
      <alignment horizontal="center" vertical="center" wrapText="1"/>
    </xf>
    <xf numFmtId="43" fontId="142" fillId="0" borderId="22" xfId="20" applyFont="1" applyBorder="1" applyAlignment="1">
      <alignment horizontal="center" vertical="center" wrapText="1"/>
    </xf>
    <xf numFmtId="43" fontId="162" fillId="0" borderId="20" xfId="20" applyFont="1" applyBorder="1" applyAlignment="1">
      <alignment horizontal="center" vertical="center" wrapText="1"/>
    </xf>
    <xf numFmtId="43" fontId="162" fillId="0" borderId="31" xfId="20" applyFont="1" applyBorder="1" applyAlignment="1">
      <alignment horizontal="center" vertical="center" wrapText="1"/>
    </xf>
    <xf numFmtId="43" fontId="142" fillId="0" borderId="40" xfId="20" applyFont="1" applyBorder="1" applyAlignment="1">
      <alignment horizontal="center" vertical="center" wrapText="1"/>
    </xf>
    <xf numFmtId="43" fontId="142" fillId="0" borderId="39" xfId="20" applyFont="1" applyBorder="1" applyAlignment="1">
      <alignment horizontal="center" vertical="center" wrapText="1"/>
    </xf>
    <xf numFmtId="43" fontId="162" fillId="0" borderId="29" xfId="20" applyFont="1" applyBorder="1" applyAlignment="1">
      <alignment horizontal="center" vertical="center" wrapText="1"/>
    </xf>
    <xf numFmtId="43" fontId="162" fillId="0" borderId="42" xfId="20" applyFont="1" applyBorder="1" applyAlignment="1">
      <alignment horizontal="center" vertical="center" wrapText="1"/>
    </xf>
    <xf numFmtId="43" fontId="142" fillId="0" borderId="24" xfId="20" applyFont="1" applyBorder="1" applyAlignment="1">
      <alignment horizontal="center" vertical="center" wrapText="1"/>
    </xf>
    <xf numFmtId="43" fontId="142" fillId="0" borderId="38" xfId="20" applyFont="1" applyBorder="1" applyAlignment="1">
      <alignment horizontal="center" vertical="center" wrapText="1"/>
    </xf>
    <xf numFmtId="43" fontId="142" fillId="0" borderId="25" xfId="20" applyFont="1" applyBorder="1" applyAlignment="1">
      <alignment horizontal="center" vertical="center" wrapText="1"/>
    </xf>
    <xf numFmtId="43" fontId="142" fillId="0" borderId="29" xfId="20" applyFont="1" applyBorder="1" applyAlignment="1">
      <alignment horizontal="center" vertical="center" wrapText="1"/>
    </xf>
    <xf numFmtId="43" fontId="142" fillId="0" borderId="42" xfId="20" applyFont="1" applyBorder="1" applyAlignment="1">
      <alignment horizontal="center" vertical="center" wrapText="1"/>
    </xf>
    <xf numFmtId="43" fontId="142" fillId="0" borderId="32" xfId="20" applyFont="1" applyBorder="1" applyAlignment="1">
      <alignment horizontal="center" vertical="center" wrapText="1"/>
    </xf>
    <xf numFmtId="0" fontId="14" fillId="0" borderId="29" xfId="0" applyFont="1" applyBorder="1" applyAlignment="1">
      <alignment horizontal="center" vertical="center" wrapText="1"/>
    </xf>
    <xf numFmtId="0" fontId="14" fillId="0" borderId="32" xfId="0" applyFont="1" applyBorder="1" applyAlignment="1">
      <alignment horizontal="center" vertical="center" wrapText="1"/>
    </xf>
    <xf numFmtId="0" fontId="85" fillId="0" borderId="0" xfId="0" applyFont="1" applyAlignment="1">
      <alignment horizontal="justify" vertical="center" wrapText="1"/>
    </xf>
    <xf numFmtId="0" fontId="201" fillId="0" borderId="0" xfId="12" applyFont="1" applyAlignment="1">
      <alignment horizontal="justify" vertical="top" wrapText="1"/>
    </xf>
    <xf numFmtId="0" fontId="202" fillId="0" borderId="0" xfId="12" applyFont="1" applyAlignment="1">
      <alignment horizontal="justify" vertical="top" wrapText="1"/>
    </xf>
    <xf numFmtId="0" fontId="200" fillId="0" borderId="0" xfId="12" applyFont="1" applyAlignment="1">
      <alignment horizontal="justify" vertical="top" wrapText="1"/>
    </xf>
    <xf numFmtId="0" fontId="204" fillId="0" borderId="0" xfId="12" applyFont="1" applyAlignment="1">
      <alignment horizontal="justify" vertical="top" wrapText="1"/>
    </xf>
    <xf numFmtId="0" fontId="198" fillId="0" borderId="0" xfId="13" applyFont="1" applyBorder="1" applyAlignment="1" applyProtection="1">
      <alignment horizontal="left" vertical="top" wrapText="1"/>
    </xf>
    <xf numFmtId="0" fontId="195" fillId="0" borderId="0" xfId="12" applyFont="1" applyAlignment="1">
      <alignment horizontal="justify" vertical="top" wrapText="1"/>
    </xf>
    <xf numFmtId="0" fontId="73" fillId="0" borderId="0" xfId="0" applyFont="1" applyAlignment="1">
      <alignment vertical="center" wrapText="1"/>
    </xf>
    <xf numFmtId="0" fontId="73" fillId="0" borderId="16" xfId="0" applyFont="1" applyBorder="1" applyAlignment="1">
      <alignment vertical="center" wrapText="1"/>
    </xf>
    <xf numFmtId="165" fontId="142" fillId="10" borderId="43" xfId="20" applyNumberFormat="1" applyFont="1" applyFill="1" applyBorder="1" applyAlignment="1">
      <alignment horizontal="center" vertical="center" wrapText="1"/>
    </xf>
    <xf numFmtId="165" fontId="142" fillId="0" borderId="29" xfId="20" applyNumberFormat="1" applyFont="1" applyBorder="1" applyAlignment="1">
      <alignment horizontal="center" vertical="center" wrapText="1"/>
    </xf>
    <xf numFmtId="165" fontId="142" fillId="0" borderId="43" xfId="20" applyNumberFormat="1" applyFont="1" applyBorder="1" applyAlignment="1">
      <alignment horizontal="center" vertical="center" wrapText="1"/>
    </xf>
    <xf numFmtId="165" fontId="142" fillId="0" borderId="32" xfId="20" applyNumberFormat="1" applyFont="1" applyBorder="1" applyAlignment="1">
      <alignment horizontal="center" vertical="center" wrapText="1"/>
    </xf>
    <xf numFmtId="165" fontId="142" fillId="0" borderId="42" xfId="20" applyNumberFormat="1" applyFont="1" applyBorder="1" applyAlignment="1">
      <alignment horizontal="center" vertical="center" wrapText="1"/>
    </xf>
    <xf numFmtId="165" fontId="162" fillId="0" borderId="20" xfId="20" applyNumberFormat="1" applyFont="1" applyBorder="1" applyAlignment="1">
      <alignment horizontal="center" vertical="center" wrapText="1"/>
    </xf>
    <xf numFmtId="165" fontId="162" fillId="0" borderId="26" xfId="20" applyNumberFormat="1" applyFont="1" applyBorder="1" applyAlignment="1">
      <alignment horizontal="center" vertical="center" wrapText="1"/>
    </xf>
    <xf numFmtId="165" fontId="162" fillId="0" borderId="22" xfId="20" applyNumberFormat="1" applyFont="1" applyBorder="1" applyAlignment="1">
      <alignment horizontal="center" vertical="center" wrapText="1"/>
    </xf>
    <xf numFmtId="165" fontId="142" fillId="0" borderId="24" xfId="20" applyNumberFormat="1" applyFont="1" applyBorder="1" applyAlignment="1">
      <alignment horizontal="center" vertical="center" wrapText="1"/>
    </xf>
    <xf numFmtId="165" fontId="142" fillId="0" borderId="38" xfId="20" applyNumberFormat="1" applyFont="1" applyBorder="1" applyAlignment="1">
      <alignment horizontal="center" vertical="center" wrapText="1"/>
    </xf>
    <xf numFmtId="165" fontId="142" fillId="0" borderId="39" xfId="20" applyNumberFormat="1" applyFont="1" applyBorder="1" applyAlignment="1">
      <alignment horizontal="center" vertical="center" wrapText="1"/>
    </xf>
    <xf numFmtId="165" fontId="142" fillId="0" borderId="40" xfId="20" applyNumberFormat="1" applyFont="1" applyBorder="1" applyAlignment="1">
      <alignment horizontal="center" vertical="center" wrapText="1"/>
    </xf>
    <xf numFmtId="165" fontId="142" fillId="0" borderId="25" xfId="20" applyNumberFormat="1" applyFont="1" applyBorder="1" applyAlignment="1">
      <alignment horizontal="center" vertical="center" wrapText="1"/>
    </xf>
    <xf numFmtId="165" fontId="142" fillId="10" borderId="42" xfId="20" applyNumberFormat="1" applyFont="1" applyFill="1" applyBorder="1" applyAlignment="1">
      <alignment horizontal="center" vertical="center" wrapText="1"/>
    </xf>
    <xf numFmtId="0" fontId="164" fillId="20" borderId="20" xfId="0" applyFont="1" applyFill="1" applyBorder="1" applyAlignment="1">
      <alignment horizontal="center" vertical="center" wrapText="1"/>
    </xf>
    <xf numFmtId="0" fontId="164" fillId="20" borderId="22" xfId="0" applyFont="1" applyFill="1" applyBorder="1" applyAlignment="1">
      <alignment horizontal="center" vertical="center" wrapText="1"/>
    </xf>
    <xf numFmtId="0" fontId="169" fillId="0" borderId="20" xfId="0" applyFont="1" applyBorder="1" applyAlignment="1">
      <alignment horizontal="center" vertical="center"/>
    </xf>
    <xf numFmtId="0" fontId="169" fillId="0" borderId="22" xfId="0" applyFont="1" applyBorder="1" applyAlignment="1">
      <alignment horizontal="center" vertical="center"/>
    </xf>
    <xf numFmtId="0" fontId="170" fillId="10" borderId="20" xfId="0" applyFont="1" applyFill="1" applyBorder="1" applyAlignment="1">
      <alignment horizontal="center" vertical="center"/>
    </xf>
    <xf numFmtId="0" fontId="170" fillId="10" borderId="22" xfId="0" applyFont="1" applyFill="1" applyBorder="1" applyAlignment="1">
      <alignment horizontal="center" vertical="center"/>
    </xf>
    <xf numFmtId="0" fontId="142" fillId="0" borderId="20" xfId="0" applyFont="1" applyBorder="1" applyAlignment="1">
      <alignment horizontal="center" vertical="center" wrapText="1"/>
    </xf>
    <xf numFmtId="0" fontId="142" fillId="0" borderId="22" xfId="0" applyFont="1" applyBorder="1" applyAlignment="1">
      <alignment horizontal="center" vertical="center" wrapText="1"/>
    </xf>
    <xf numFmtId="0" fontId="142" fillId="0" borderId="24" xfId="0" applyFont="1" applyBorder="1" applyAlignment="1">
      <alignment horizontal="center" vertical="center" wrapText="1"/>
    </xf>
    <xf numFmtId="0" fontId="142" fillId="0" borderId="38" xfId="0" applyFont="1" applyBorder="1" applyAlignment="1">
      <alignment horizontal="center" vertical="center" wrapText="1"/>
    </xf>
    <xf numFmtId="0" fontId="142" fillId="0" borderId="39" xfId="0" applyFont="1" applyBorder="1" applyAlignment="1">
      <alignment horizontal="center" vertical="center" wrapText="1"/>
    </xf>
    <xf numFmtId="0" fontId="142" fillId="0" borderId="25" xfId="0" applyFont="1" applyBorder="1" applyAlignment="1">
      <alignment horizontal="center" vertical="center" wrapText="1"/>
    </xf>
    <xf numFmtId="0" fontId="142" fillId="0" borderId="16" xfId="0" applyFont="1" applyBorder="1" applyAlignment="1">
      <alignment horizontal="center" vertical="center" wrapText="1"/>
    </xf>
    <xf numFmtId="0" fontId="142" fillId="0" borderId="29" xfId="0" applyFont="1" applyBorder="1" applyAlignment="1">
      <alignment horizontal="center" vertical="center" wrapText="1"/>
    </xf>
    <xf numFmtId="0" fontId="142" fillId="0" borderId="43" xfId="0" applyFont="1" applyBorder="1" applyAlignment="1">
      <alignment horizontal="center" vertical="center" wrapText="1"/>
    </xf>
    <xf numFmtId="0" fontId="142" fillId="0" borderId="32" xfId="0" applyFont="1" applyBorder="1" applyAlignment="1">
      <alignment horizontal="center" vertical="center" wrapText="1"/>
    </xf>
    <xf numFmtId="0" fontId="142" fillId="0" borderId="28" xfId="0" applyFont="1" applyBorder="1" applyAlignment="1">
      <alignment horizontal="center" vertical="center" wrapText="1"/>
    </xf>
    <xf numFmtId="0" fontId="142" fillId="0" borderId="44" xfId="0" applyFont="1" applyBorder="1" applyAlignment="1">
      <alignment horizontal="center" vertical="center" wrapText="1"/>
    </xf>
    <xf numFmtId="0" fontId="142" fillId="0" borderId="33" xfId="0" applyFont="1" applyBorder="1" applyAlignment="1">
      <alignment horizontal="center" vertical="center" wrapText="1"/>
    </xf>
    <xf numFmtId="0" fontId="142" fillId="0" borderId="29" xfId="0" applyFont="1" applyBorder="1" applyAlignment="1">
      <alignment horizontal="center" vertical="top" wrapText="1"/>
    </xf>
    <xf numFmtId="0" fontId="142" fillId="0" borderId="43" xfId="0" applyFont="1" applyBorder="1" applyAlignment="1">
      <alignment horizontal="center" vertical="top" wrapText="1"/>
    </xf>
    <xf numFmtId="0" fontId="142" fillId="0" borderId="32" xfId="0" applyFont="1" applyBorder="1" applyAlignment="1">
      <alignment horizontal="center" vertical="top" wrapText="1"/>
    </xf>
    <xf numFmtId="0" fontId="142" fillId="0" borderId="43" xfId="0" applyFont="1" applyBorder="1" applyAlignment="1">
      <alignment vertical="center" wrapText="1"/>
    </xf>
    <xf numFmtId="0" fontId="142" fillId="0" borderId="32" xfId="0" applyFont="1" applyBorder="1" applyAlignment="1">
      <alignment vertical="center" wrapText="1"/>
    </xf>
    <xf numFmtId="0" fontId="169" fillId="10" borderId="20" xfId="0" applyFont="1" applyFill="1" applyBorder="1" applyAlignment="1">
      <alignment horizontal="center" vertical="center" wrapText="1"/>
    </xf>
    <xf numFmtId="0" fontId="169" fillId="10" borderId="22" xfId="0" applyFont="1" applyFill="1" applyBorder="1" applyAlignment="1">
      <alignment horizontal="center" vertical="center" wrapText="1"/>
    </xf>
    <xf numFmtId="3" fontId="170" fillId="10" borderId="20" xfId="0" applyNumberFormat="1" applyFont="1" applyFill="1" applyBorder="1" applyAlignment="1">
      <alignment horizontal="center" vertical="center"/>
    </xf>
    <xf numFmtId="0" fontId="73" fillId="0" borderId="35" xfId="0" applyFont="1" applyBorder="1"/>
    <xf numFmtId="0" fontId="156" fillId="0" borderId="24" xfId="0" applyFont="1" applyBorder="1" applyAlignment="1">
      <alignment horizontal="center" vertical="center" wrapText="1"/>
    </xf>
    <xf numFmtId="0" fontId="156" fillId="0" borderId="38" xfId="0" applyFont="1" applyBorder="1" applyAlignment="1">
      <alignment horizontal="center" vertical="center" wrapText="1"/>
    </xf>
    <xf numFmtId="0" fontId="156" fillId="0" borderId="39" xfId="0" applyFont="1" applyBorder="1" applyAlignment="1">
      <alignment horizontal="center" vertical="center" wrapText="1"/>
    </xf>
    <xf numFmtId="0" fontId="156" fillId="0" borderId="25" xfId="0" applyFont="1" applyBorder="1" applyAlignment="1">
      <alignment horizontal="center" vertical="center" wrapText="1"/>
    </xf>
    <xf numFmtId="0" fontId="156" fillId="0" borderId="16" xfId="0" applyFont="1" applyBorder="1" applyAlignment="1">
      <alignment horizontal="center" vertical="center" wrapText="1"/>
    </xf>
    <xf numFmtId="0" fontId="156" fillId="0" borderId="45" xfId="0" applyFont="1" applyBorder="1" applyAlignment="1">
      <alignment horizontal="center" vertical="center" wrapText="1"/>
    </xf>
    <xf numFmtId="0" fontId="156" fillId="0" borderId="29" xfId="0" applyFont="1" applyBorder="1" applyAlignment="1">
      <alignment horizontal="center" vertical="center" wrapText="1"/>
    </xf>
    <xf numFmtId="0" fontId="156" fillId="0" borderId="43" xfId="0" applyFont="1" applyBorder="1" applyAlignment="1">
      <alignment horizontal="center" vertical="center" wrapText="1"/>
    </xf>
    <xf numFmtId="0" fontId="156" fillId="0" borderId="42" xfId="0" applyFont="1" applyBorder="1" applyAlignment="1">
      <alignment horizontal="center" vertical="center" wrapText="1"/>
    </xf>
    <xf numFmtId="0" fontId="156" fillId="10" borderId="43" xfId="0" applyFont="1" applyFill="1" applyBorder="1" applyAlignment="1">
      <alignment vertical="center" wrapText="1"/>
    </xf>
    <xf numFmtId="0" fontId="156" fillId="10" borderId="32" xfId="0" applyFont="1" applyFill="1" applyBorder="1" applyAlignment="1">
      <alignment vertical="center" wrapText="1"/>
    </xf>
    <xf numFmtId="0" fontId="156" fillId="0" borderId="32" xfId="0" applyFont="1" applyBorder="1" applyAlignment="1">
      <alignment horizontal="center" vertical="center" wrapText="1"/>
    </xf>
    <xf numFmtId="0" fontId="156" fillId="10" borderId="42" xfId="0" applyFont="1" applyFill="1" applyBorder="1" applyAlignment="1">
      <alignment vertical="center" wrapText="1"/>
    </xf>
    <xf numFmtId="0" fontId="156" fillId="0" borderId="24" xfId="0" applyFont="1" applyBorder="1" applyAlignment="1">
      <alignment vertical="top" wrapText="1"/>
    </xf>
    <xf numFmtId="0" fontId="156" fillId="0" borderId="38" xfId="0" applyFont="1" applyBorder="1" applyAlignment="1">
      <alignment vertical="top" wrapText="1"/>
    </xf>
    <xf numFmtId="0" fontId="156" fillId="0" borderId="39" xfId="0" applyFont="1" applyBorder="1" applyAlignment="1">
      <alignment vertical="top" wrapText="1"/>
    </xf>
    <xf numFmtId="0" fontId="163" fillId="8" borderId="20" xfId="0" applyFont="1" applyFill="1" applyBorder="1" applyAlignment="1">
      <alignment horizontal="left" vertical="center" wrapText="1" indent="2"/>
    </xf>
    <xf numFmtId="0" fontId="163" fillId="8" borderId="22" xfId="0" applyFont="1" applyFill="1" applyBorder="1" applyAlignment="1">
      <alignment horizontal="left" vertical="center" wrapText="1" indent="2"/>
    </xf>
    <xf numFmtId="0" fontId="164" fillId="0" borderId="20" xfId="0" applyFont="1" applyBorder="1" applyAlignment="1">
      <alignment vertical="center" wrapText="1"/>
    </xf>
    <xf numFmtId="0" fontId="164" fillId="0" borderId="22" xfId="0" applyFont="1" applyBorder="1" applyAlignment="1">
      <alignment vertical="center" wrapText="1"/>
    </xf>
    <xf numFmtId="0" fontId="142" fillId="0" borderId="20" xfId="0" applyFont="1" applyBorder="1" applyAlignment="1">
      <alignment vertical="center" wrapText="1"/>
    </xf>
    <xf numFmtId="0" fontId="142" fillId="0" borderId="22" xfId="0" applyFont="1" applyBorder="1" applyAlignment="1">
      <alignment vertical="center" wrapText="1"/>
    </xf>
    <xf numFmtId="0" fontId="73" fillId="0" borderId="0" xfId="0" applyFont="1"/>
    <xf numFmtId="0" fontId="156" fillId="0" borderId="20" xfId="0" applyFont="1" applyBorder="1" applyAlignment="1">
      <alignment vertical="center" wrapText="1"/>
    </xf>
    <xf numFmtId="0" fontId="156" fillId="0" borderId="22" xfId="0" applyFont="1" applyBorder="1" applyAlignment="1">
      <alignment vertical="center" wrapText="1"/>
    </xf>
    <xf numFmtId="0" fontId="156" fillId="0" borderId="26" xfId="0" applyFont="1" applyBorder="1" applyAlignment="1">
      <alignment vertical="center" wrapText="1"/>
    </xf>
    <xf numFmtId="0" fontId="156" fillId="20" borderId="22" xfId="0" applyFont="1" applyFill="1" applyBorder="1" applyAlignment="1">
      <alignment vertical="center" wrapText="1"/>
    </xf>
    <xf numFmtId="0" fontId="156" fillId="20" borderId="20" xfId="0" applyFont="1" applyFill="1" applyBorder="1" applyAlignment="1">
      <alignment vertical="center" wrapText="1"/>
    </xf>
    <xf numFmtId="0" fontId="156" fillId="20" borderId="26" xfId="0" applyFont="1" applyFill="1" applyBorder="1" applyAlignment="1">
      <alignment vertical="center" wrapText="1"/>
    </xf>
    <xf numFmtId="0" fontId="156" fillId="19" borderId="20" xfId="0" applyFont="1" applyFill="1" applyBorder="1" applyAlignment="1">
      <alignment vertical="center" wrapText="1"/>
    </xf>
    <xf numFmtId="0" fontId="156" fillId="19" borderId="22" xfId="0" applyFont="1" applyFill="1" applyBorder="1" applyAlignment="1">
      <alignment vertical="center" wrapText="1"/>
    </xf>
    <xf numFmtId="0" fontId="156" fillId="19" borderId="26" xfId="0" applyFont="1" applyFill="1" applyBorder="1" applyAlignment="1">
      <alignment vertical="center" wrapText="1"/>
    </xf>
    <xf numFmtId="0" fontId="156" fillId="0" borderId="20" xfId="0" applyFont="1" applyBorder="1" applyAlignment="1">
      <alignment horizontal="center" vertical="center" wrapText="1"/>
    </xf>
    <xf numFmtId="0" fontId="156" fillId="0" borderId="22" xfId="0" applyFont="1" applyBorder="1" applyAlignment="1">
      <alignment horizontal="center" vertical="center" wrapText="1"/>
    </xf>
    <xf numFmtId="0" fontId="156" fillId="0" borderId="26" xfId="0" applyFont="1" applyBorder="1" applyAlignment="1">
      <alignment horizontal="center" vertical="center" wrapText="1"/>
    </xf>
    <xf numFmtId="0" fontId="156" fillId="0" borderId="24" xfId="0" applyFont="1" applyBorder="1" applyAlignment="1">
      <alignment horizontal="center" vertical="center"/>
    </xf>
    <xf numFmtId="0" fontId="156" fillId="0" borderId="38" xfId="0" applyFont="1" applyBorder="1" applyAlignment="1">
      <alignment horizontal="center" vertical="center"/>
    </xf>
    <xf numFmtId="0" fontId="156" fillId="0" borderId="25" xfId="0" applyFont="1" applyBorder="1" applyAlignment="1">
      <alignment horizontal="center" vertical="center"/>
    </xf>
    <xf numFmtId="0" fontId="156" fillId="0" borderId="44" xfId="0" applyFont="1" applyBorder="1" applyAlignment="1">
      <alignment horizontal="center" vertical="center"/>
    </xf>
    <xf numFmtId="0" fontId="156" fillId="0" borderId="35" xfId="0" applyFont="1" applyBorder="1" applyAlignment="1">
      <alignment horizontal="center" vertical="center"/>
    </xf>
    <xf numFmtId="0" fontId="156" fillId="0" borderId="33" xfId="0" applyFont="1" applyBorder="1" applyAlignment="1">
      <alignment horizontal="center" vertical="center"/>
    </xf>
    <xf numFmtId="0" fontId="156" fillId="0" borderId="24" xfId="0" applyFont="1" applyBorder="1" applyAlignment="1">
      <alignment horizontal="left" vertical="center"/>
    </xf>
    <xf numFmtId="0" fontId="156" fillId="0" borderId="38" xfId="0" applyFont="1" applyBorder="1" applyAlignment="1">
      <alignment horizontal="left" vertical="center"/>
    </xf>
    <xf numFmtId="0" fontId="156" fillId="10" borderId="26" xfId="0" applyFont="1" applyFill="1" applyBorder="1" applyAlignment="1">
      <alignment vertical="center"/>
    </xf>
    <xf numFmtId="0" fontId="156" fillId="10" borderId="22" xfId="0" applyFont="1" applyFill="1" applyBorder="1" applyAlignment="1">
      <alignment vertical="center"/>
    </xf>
    <xf numFmtId="0" fontId="156" fillId="10" borderId="44" xfId="0" applyFont="1" applyFill="1" applyBorder="1"/>
    <xf numFmtId="0" fontId="156" fillId="10" borderId="35" xfId="0" applyFont="1" applyFill="1" applyBorder="1"/>
    <xf numFmtId="0" fontId="156" fillId="10" borderId="33" xfId="0" applyFont="1" applyFill="1" applyBorder="1"/>
    <xf numFmtId="0" fontId="156" fillId="0" borderId="31" xfId="0" applyFont="1" applyBorder="1" applyAlignment="1">
      <alignment horizontal="center" vertical="center" wrapText="1"/>
    </xf>
    <xf numFmtId="0" fontId="156" fillId="0" borderId="36" xfId="0" applyFont="1" applyBorder="1" applyAlignment="1">
      <alignment horizontal="center" vertical="center" wrapText="1"/>
    </xf>
    <xf numFmtId="0" fontId="156" fillId="0" borderId="20" xfId="0" applyFont="1" applyBorder="1" applyAlignment="1">
      <alignment horizontal="center" vertical="center"/>
    </xf>
    <xf numFmtId="0" fontId="156" fillId="0" borderId="22" xfId="0" applyFont="1" applyBorder="1" applyAlignment="1">
      <alignment horizontal="center" vertical="center"/>
    </xf>
    <xf numFmtId="0" fontId="156" fillId="0" borderId="26" xfId="0" applyFont="1" applyBorder="1" applyAlignment="1">
      <alignment horizontal="center" vertical="center"/>
    </xf>
    <xf numFmtId="0" fontId="36" fillId="0" borderId="12" xfId="6" applyBorder="1" applyAlignment="1">
      <alignment horizontal="left" vertical="center" wrapText="1"/>
    </xf>
    <xf numFmtId="0" fontId="36" fillId="0" borderId="5" xfId="6" applyBorder="1" applyAlignment="1">
      <alignment horizontal="left" vertical="center" wrapText="1"/>
    </xf>
    <xf numFmtId="0" fontId="36" fillId="0" borderId="6" xfId="6" applyBorder="1" applyAlignment="1">
      <alignment horizontal="left" vertical="center" wrapText="1"/>
    </xf>
    <xf numFmtId="0" fontId="51" fillId="0" borderId="0" xfId="0" applyFont="1" applyFill="1" applyAlignment="1">
      <alignment vertical="center" wrapText="1"/>
    </xf>
    <xf numFmtId="0" fontId="159" fillId="0" borderId="0" xfId="0" applyFont="1" applyAlignment="1">
      <alignment vertical="center"/>
    </xf>
    <xf numFmtId="0" fontId="41" fillId="0" borderId="0" xfId="0" applyFont="1" applyFill="1" applyAlignment="1">
      <alignment horizontal="left" vertical="center" wrapText="1"/>
    </xf>
    <xf numFmtId="0" fontId="26" fillId="0" borderId="1"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26" fillId="0" borderId="7" xfId="0" applyFont="1" applyFill="1" applyBorder="1" applyAlignment="1">
      <alignment horizontal="center" vertical="center" wrapText="1"/>
    </xf>
    <xf numFmtId="0" fontId="39" fillId="0" borderId="7" xfId="0" applyFont="1" applyFill="1" applyBorder="1" applyAlignment="1">
      <alignment horizontal="center" vertical="center" wrapText="1"/>
    </xf>
    <xf numFmtId="0" fontId="39" fillId="0" borderId="8" xfId="0" applyFont="1" applyFill="1" applyBorder="1" applyAlignment="1">
      <alignment horizontal="center" vertical="center" wrapText="1"/>
    </xf>
    <xf numFmtId="0" fontId="26" fillId="0" borderId="3" xfId="0" applyFont="1" applyFill="1" applyBorder="1" applyAlignment="1">
      <alignment horizontal="center" vertical="center" wrapText="1"/>
    </xf>
    <xf numFmtId="9" fontId="39" fillId="0" borderId="1" xfId="0" applyNumberFormat="1" applyFont="1" applyFill="1" applyBorder="1" applyAlignment="1">
      <alignment horizontal="center" vertical="center" wrapText="1"/>
    </xf>
    <xf numFmtId="0" fontId="26" fillId="10" borderId="7" xfId="0" applyFont="1" applyFill="1" applyBorder="1" applyAlignment="1">
      <alignment horizontal="center" vertical="center" wrapText="1"/>
    </xf>
    <xf numFmtId="0" fontId="26" fillId="10" borderId="8" xfId="0" applyFont="1" applyFill="1" applyBorder="1" applyAlignment="1">
      <alignment horizontal="center" vertical="center" wrapText="1"/>
    </xf>
    <xf numFmtId="0" fontId="0" fillId="0" borderId="13" xfId="0" applyFill="1" applyBorder="1" applyAlignment="1">
      <alignment horizontal="center" vertical="center" wrapText="1"/>
    </xf>
    <xf numFmtId="0" fontId="0" fillId="0" borderId="14" xfId="0" applyFill="1" applyBorder="1" applyAlignment="1">
      <alignment horizontal="center" vertical="center" wrapText="1"/>
    </xf>
    <xf numFmtId="0" fontId="29" fillId="10" borderId="7" xfId="0" applyFont="1" applyFill="1" applyBorder="1" applyAlignment="1">
      <alignment horizontal="center" vertical="center" wrapText="1"/>
    </xf>
    <xf numFmtId="0" fontId="29" fillId="10" borderId="8" xfId="0" applyFont="1" applyFill="1" applyBorder="1" applyAlignment="1">
      <alignment horizontal="center" vertical="center" wrapText="1"/>
    </xf>
    <xf numFmtId="0" fontId="0" fillId="10" borderId="13" xfId="0" applyFill="1" applyBorder="1" applyAlignment="1">
      <alignment horizontal="center" vertical="center" wrapText="1"/>
    </xf>
    <xf numFmtId="0" fontId="0" fillId="10" borderId="14" xfId="0" applyFill="1" applyBorder="1" applyAlignment="1">
      <alignment horizontal="center" vertical="center" wrapText="1"/>
    </xf>
    <xf numFmtId="0" fontId="178" fillId="0" borderId="0" xfId="0" applyFont="1" applyFill="1" applyAlignment="1">
      <alignment wrapText="1"/>
    </xf>
    <xf numFmtId="0" fontId="179" fillId="0" borderId="0" xfId="0" applyFont="1" applyAlignment="1">
      <alignment wrapText="1"/>
    </xf>
    <xf numFmtId="0" fontId="179" fillId="0" borderId="0" xfId="0" applyFont="1" applyAlignment="1"/>
    <xf numFmtId="0" fontId="120" fillId="0" borderId="0" xfId="0" applyFont="1" applyFill="1" applyAlignment="1">
      <alignment vertical="center" wrapText="1"/>
    </xf>
    <xf numFmtId="0" fontId="120" fillId="0" borderId="0" xfId="0" applyFont="1" applyFill="1" applyBorder="1" applyAlignment="1">
      <alignment vertical="center" wrapText="1"/>
    </xf>
    <xf numFmtId="0" fontId="148" fillId="10" borderId="7" xfId="0" applyFont="1" applyFill="1" applyBorder="1" applyAlignment="1">
      <alignment horizontal="center" vertical="center" wrapText="1"/>
    </xf>
    <xf numFmtId="0" fontId="148" fillId="10" borderId="8" xfId="0" applyFont="1" applyFill="1" applyBorder="1" applyAlignment="1">
      <alignment horizontal="center" vertical="center" wrapText="1"/>
    </xf>
    <xf numFmtId="0" fontId="156" fillId="10" borderId="7" xfId="0" applyFont="1" applyFill="1" applyBorder="1" applyAlignment="1">
      <alignment horizontal="center" vertical="center" wrapText="1"/>
    </xf>
    <xf numFmtId="0" fontId="156" fillId="10" borderId="3" xfId="0" applyFont="1" applyFill="1" applyBorder="1" applyAlignment="1">
      <alignment horizontal="center" vertical="center" wrapText="1"/>
    </xf>
    <xf numFmtId="0" fontId="156" fillId="10" borderId="8" xfId="0" applyFont="1" applyFill="1" applyBorder="1" applyAlignment="1">
      <alignment horizontal="center" vertical="center" wrapText="1"/>
    </xf>
    <xf numFmtId="0" fontId="156" fillId="10" borderId="13" xfId="0" applyFont="1" applyFill="1" applyBorder="1" applyAlignment="1">
      <alignment horizontal="center" vertical="center" wrapText="1"/>
    </xf>
    <xf numFmtId="0" fontId="156" fillId="10" borderId="15" xfId="0" applyFont="1" applyFill="1" applyBorder="1" applyAlignment="1">
      <alignment horizontal="center" vertical="center" wrapText="1"/>
    </xf>
    <xf numFmtId="0" fontId="156" fillId="10" borderId="14" xfId="0" applyFont="1" applyFill="1" applyBorder="1" applyAlignment="1">
      <alignment horizontal="center" vertical="center" wrapText="1"/>
    </xf>
    <xf numFmtId="0" fontId="166" fillId="10" borderId="13" xfId="0" applyFont="1" applyFill="1" applyBorder="1" applyAlignment="1">
      <alignment horizontal="center" vertical="center" wrapText="1"/>
    </xf>
    <xf numFmtId="0" fontId="166" fillId="10" borderId="15" xfId="0" applyFont="1" applyFill="1" applyBorder="1" applyAlignment="1">
      <alignment horizontal="center" vertical="center" wrapText="1"/>
    </xf>
    <xf numFmtId="0" fontId="166" fillId="10" borderId="14" xfId="0" applyFont="1" applyFill="1" applyBorder="1" applyAlignment="1">
      <alignment horizontal="center" vertical="center" wrapText="1"/>
    </xf>
    <xf numFmtId="0" fontId="156" fillId="10" borderId="9" xfId="0" applyFont="1" applyFill="1" applyBorder="1" applyAlignment="1">
      <alignment horizontal="center" vertical="center" wrapText="1"/>
    </xf>
    <xf numFmtId="0" fontId="0" fillId="10" borderId="9" xfId="0" applyFill="1" applyBorder="1" applyAlignment="1">
      <alignment horizontal="center" vertical="center"/>
    </xf>
    <xf numFmtId="0" fontId="0" fillId="10" borderId="11" xfId="0" applyFill="1" applyBorder="1" applyAlignment="1">
      <alignment horizontal="center" vertical="center"/>
    </xf>
    <xf numFmtId="0" fontId="0" fillId="10" borderId="2" xfId="0" applyFill="1" applyBorder="1" applyAlignment="1">
      <alignment horizontal="center" vertical="center"/>
    </xf>
    <xf numFmtId="0" fontId="0" fillId="10" borderId="4" xfId="0" applyFill="1" applyBorder="1" applyAlignment="1">
      <alignment horizontal="center" vertical="center"/>
    </xf>
    <xf numFmtId="0" fontId="0" fillId="10" borderId="12" xfId="0" applyFill="1" applyBorder="1" applyAlignment="1">
      <alignment horizontal="center" vertical="center"/>
    </xf>
    <xf numFmtId="0" fontId="0" fillId="10" borderId="6" xfId="0" applyFill="1" applyBorder="1" applyAlignment="1">
      <alignment horizontal="center" vertical="center"/>
    </xf>
    <xf numFmtId="0" fontId="142" fillId="10" borderId="13" xfId="0" applyFont="1" applyFill="1" applyBorder="1" applyAlignment="1">
      <alignment horizontal="center" vertical="center" wrapText="1"/>
    </xf>
    <xf numFmtId="0" fontId="142" fillId="10" borderId="15" xfId="0" applyFont="1" applyFill="1" applyBorder="1" applyAlignment="1">
      <alignment horizontal="center" vertical="center" wrapText="1"/>
    </xf>
    <xf numFmtId="0" fontId="148" fillId="10" borderId="3" xfId="0" applyFont="1" applyFill="1" applyBorder="1" applyAlignment="1">
      <alignment horizontal="center" vertical="center" wrapText="1"/>
    </xf>
    <xf numFmtId="0" fontId="14" fillId="0" borderId="9"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14" fillId="0" borderId="2" xfId="0" applyFont="1" applyFill="1" applyBorder="1" applyAlignment="1">
      <alignment horizontal="center" vertical="center" wrapText="1"/>
    </xf>
    <xf numFmtId="0" fontId="14" fillId="0" borderId="4" xfId="0" applyFont="1" applyFill="1" applyBorder="1" applyAlignment="1">
      <alignment horizontal="center" vertical="center" wrapText="1"/>
    </xf>
    <xf numFmtId="0" fontId="14" fillId="0" borderId="12" xfId="0" applyFont="1" applyFill="1" applyBorder="1" applyAlignment="1">
      <alignment horizontal="center" vertical="center" wrapText="1"/>
    </xf>
    <xf numFmtId="0" fontId="14" fillId="0" borderId="6" xfId="0" applyFont="1" applyFill="1" applyBorder="1" applyAlignment="1">
      <alignment horizontal="center" vertical="center" wrapText="1"/>
    </xf>
    <xf numFmtId="0" fontId="0" fillId="0" borderId="13" xfId="0" applyFill="1" applyBorder="1" applyAlignment="1">
      <alignment horizontal="center"/>
    </xf>
    <xf numFmtId="0" fontId="0" fillId="0" borderId="15" xfId="0" applyFill="1" applyBorder="1" applyAlignment="1">
      <alignment horizontal="center"/>
    </xf>
    <xf numFmtId="0" fontId="0" fillId="0" borderId="14" xfId="0" applyFill="1" applyBorder="1" applyAlignment="1">
      <alignment horizontal="center"/>
    </xf>
    <xf numFmtId="0" fontId="79" fillId="0" borderId="13" xfId="0" applyFont="1" applyFill="1" applyBorder="1" applyAlignment="1">
      <alignment horizontal="center" vertical="center" wrapText="1"/>
    </xf>
    <xf numFmtId="0" fontId="79" fillId="0" borderId="14" xfId="0" applyFont="1" applyFill="1" applyBorder="1" applyAlignment="1">
      <alignment horizontal="center" vertical="center" wrapText="1"/>
    </xf>
    <xf numFmtId="0" fontId="86" fillId="0" borderId="13" xfId="0" applyFont="1" applyFill="1" applyBorder="1" applyAlignment="1">
      <alignment horizontal="center" vertical="center" wrapText="1"/>
    </xf>
    <xf numFmtId="0" fontId="86" fillId="0" borderId="14" xfId="0" applyFont="1" applyFill="1" applyBorder="1" applyAlignment="1">
      <alignment horizontal="center" vertical="center" wrapText="1"/>
    </xf>
    <xf numFmtId="0" fontId="86" fillId="0" borderId="9" xfId="0" applyFont="1" applyFill="1" applyBorder="1" applyAlignment="1">
      <alignment horizontal="center" vertical="center" wrapText="1"/>
    </xf>
    <xf numFmtId="0" fontId="86" fillId="0" borderId="8" xfId="0" applyFont="1" applyFill="1" applyBorder="1" applyAlignment="1">
      <alignment horizontal="center" vertical="center" wrapText="1"/>
    </xf>
    <xf numFmtId="0" fontId="39" fillId="0" borderId="13" xfId="0" applyFont="1" applyFill="1" applyBorder="1" applyAlignment="1">
      <alignment horizontal="center" vertical="center" wrapText="1"/>
    </xf>
    <xf numFmtId="0" fontId="39" fillId="0" borderId="14" xfId="0" applyFont="1" applyFill="1" applyBorder="1" applyAlignment="1">
      <alignment horizontal="center" vertical="center" wrapText="1"/>
    </xf>
    <xf numFmtId="0" fontId="36" fillId="0" borderId="7" xfId="6" applyBorder="1"/>
    <xf numFmtId="0" fontId="36" fillId="0" borderId="3" xfId="6" applyBorder="1"/>
    <xf numFmtId="0" fontId="36" fillId="0" borderId="8" xfId="6" applyBorder="1"/>
    <xf numFmtId="0" fontId="0" fillId="0" borderId="1" xfId="0" applyFill="1" applyBorder="1" applyAlignment="1">
      <alignment horizontal="center"/>
    </xf>
    <xf numFmtId="0" fontId="26" fillId="0" borderId="13" xfId="0" applyFont="1" applyFill="1" applyBorder="1" applyAlignment="1">
      <alignment horizontal="center" vertical="center" wrapText="1"/>
    </xf>
    <xf numFmtId="0" fontId="26" fillId="0" borderId="14" xfId="0" applyFont="1" applyFill="1" applyBorder="1" applyAlignment="1">
      <alignment horizontal="center" vertical="center" wrapText="1"/>
    </xf>
    <xf numFmtId="0" fontId="0" fillId="0" borderId="1" xfId="0" applyFill="1" applyBorder="1" applyAlignment="1">
      <alignment horizontal="center" vertical="center" wrapText="1"/>
    </xf>
    <xf numFmtId="0" fontId="0" fillId="0" borderId="1" xfId="0" applyFill="1" applyBorder="1" applyAlignment="1">
      <alignment horizontal="center" wrapText="1"/>
    </xf>
    <xf numFmtId="0" fontId="26" fillId="0" borderId="13" xfId="0" applyFont="1" applyFill="1" applyBorder="1" applyAlignment="1">
      <alignment horizontal="center" wrapText="1"/>
    </xf>
    <xf numFmtId="0" fontId="26" fillId="0" borderId="14" xfId="0" applyFont="1" applyFill="1" applyBorder="1" applyAlignment="1">
      <alignment horizontal="center" wrapText="1"/>
    </xf>
    <xf numFmtId="0" fontId="181" fillId="0" borderId="0" xfId="2" applyFont="1" applyFill="1" applyBorder="1" applyAlignment="1">
      <alignment vertical="center" wrapText="1"/>
    </xf>
    <xf numFmtId="0" fontId="182" fillId="0" borderId="0" xfId="0" applyFont="1" applyAlignment="1">
      <alignment wrapText="1"/>
    </xf>
    <xf numFmtId="0" fontId="181" fillId="0" borderId="0" xfId="0" applyFont="1" applyAlignment="1">
      <alignment vertical="center" wrapText="1"/>
    </xf>
    <xf numFmtId="0" fontId="43" fillId="0" borderId="0" xfId="0" applyFont="1" applyBorder="1" applyAlignment="1">
      <alignment vertical="center" wrapText="1"/>
    </xf>
    <xf numFmtId="0" fontId="109"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181" fillId="0" borderId="0" xfId="0" applyFont="1" applyAlignment="1">
      <alignment wrapText="1"/>
    </xf>
    <xf numFmtId="0" fontId="14" fillId="0" borderId="1" xfId="0" applyFont="1" applyBorder="1" applyAlignment="1">
      <alignment horizontal="center" vertical="center"/>
    </xf>
    <xf numFmtId="0" fontId="39" fillId="0" borderId="1" xfId="0" applyFont="1" applyBorder="1" applyAlignment="1">
      <alignment horizontal="center" vertical="center" wrapText="1"/>
    </xf>
    <xf numFmtId="0" fontId="26" fillId="0" borderId="1" xfId="0" applyFont="1" applyBorder="1" applyAlignment="1">
      <alignment horizontal="center" vertical="center" wrapText="1"/>
    </xf>
    <xf numFmtId="0" fontId="29" fillId="0" borderId="13" xfId="0" applyFont="1" applyBorder="1" applyAlignment="1">
      <alignment horizontal="center" vertical="center" wrapText="1"/>
    </xf>
    <xf numFmtId="0" fontId="29" fillId="0" borderId="14" xfId="0" applyFont="1" applyBorder="1" applyAlignment="1">
      <alignment horizontal="center" vertical="center" wrapText="1"/>
    </xf>
    <xf numFmtId="0" fontId="0" fillId="0" borderId="13" xfId="0" applyFont="1" applyBorder="1" applyAlignment="1">
      <alignment horizontal="center" vertical="center" wrapText="1"/>
    </xf>
    <xf numFmtId="0" fontId="0" fillId="0" borderId="14" xfId="0" applyFont="1" applyBorder="1" applyAlignment="1">
      <alignment horizontal="center" vertical="center" wrapText="1"/>
    </xf>
    <xf numFmtId="0" fontId="14" fillId="0" borderId="7" xfId="0" applyFont="1" applyBorder="1" applyAlignment="1">
      <alignment horizontal="center" vertical="center" wrapText="1"/>
    </xf>
    <xf numFmtId="0" fontId="14" fillId="0" borderId="3" xfId="0" applyFont="1" applyBorder="1" applyAlignment="1">
      <alignment horizontal="center" vertical="center" wrapText="1"/>
    </xf>
    <xf numFmtId="0" fontId="14" fillId="0" borderId="8" xfId="0" applyFont="1" applyBorder="1" applyAlignment="1">
      <alignment horizontal="center" vertical="center" wrapText="1"/>
    </xf>
    <xf numFmtId="0" fontId="109" fillId="0" borderId="1" xfId="0" applyFont="1" applyBorder="1" applyAlignment="1">
      <alignment vertical="center" wrapText="1"/>
    </xf>
    <xf numFmtId="0" fontId="132" fillId="0" borderId="7" xfId="0" applyFont="1" applyBorder="1" applyAlignment="1">
      <alignment horizontal="left" vertical="center" wrapText="1" indent="7"/>
    </xf>
    <xf numFmtId="0" fontId="132" fillId="0" borderId="8" xfId="0" applyFont="1" applyBorder="1" applyAlignment="1">
      <alignment horizontal="left" vertical="center" wrapText="1" indent="7"/>
    </xf>
    <xf numFmtId="0" fontId="149" fillId="0" borderId="0" xfId="0" applyFont="1" applyAlignment="1">
      <alignment wrapText="1"/>
    </xf>
    <xf numFmtId="0" fontId="0" fillId="0" borderId="0" xfId="0" applyFill="1" applyBorder="1" applyAlignment="1">
      <alignment horizontal="left" vertical="center" wrapText="1"/>
    </xf>
    <xf numFmtId="0" fontId="29" fillId="0" borderId="13" xfId="0" applyFont="1" applyFill="1" applyBorder="1" applyAlignment="1">
      <alignment horizontal="center" vertical="center"/>
    </xf>
    <xf numFmtId="0" fontId="29" fillId="0" borderId="14" xfId="0" applyFont="1" applyFill="1" applyBorder="1" applyAlignment="1">
      <alignment horizontal="center" vertical="center"/>
    </xf>
    <xf numFmtId="0" fontId="41" fillId="0" borderId="0" xfId="0" applyFont="1" applyFill="1" applyAlignment="1">
      <alignment horizontal="left"/>
    </xf>
    <xf numFmtId="0" fontId="42" fillId="0" borderId="0" xfId="0" applyFont="1" applyFill="1" applyAlignment="1">
      <alignment horizontal="left"/>
    </xf>
    <xf numFmtId="0" fontId="29" fillId="0" borderId="1" xfId="0" applyFont="1" applyFill="1" applyBorder="1" applyAlignment="1">
      <alignment horizontal="center"/>
    </xf>
    <xf numFmtId="0" fontId="29" fillId="0" borderId="7" xfId="0" applyFont="1" applyFill="1" applyBorder="1" applyAlignment="1">
      <alignment horizontal="center"/>
    </xf>
    <xf numFmtId="0" fontId="29" fillId="0" borderId="3" xfId="0" applyFont="1" applyFill="1" applyBorder="1" applyAlignment="1">
      <alignment horizontal="center"/>
    </xf>
    <xf numFmtId="0" fontId="29" fillId="0" borderId="8" xfId="0" applyFont="1" applyFill="1" applyBorder="1" applyAlignment="1">
      <alignment horizontal="center"/>
    </xf>
    <xf numFmtId="0" fontId="29" fillId="0" borderId="13" xfId="0" applyFont="1" applyFill="1" applyBorder="1" applyAlignment="1">
      <alignment horizontal="center"/>
    </xf>
    <xf numFmtId="0" fontId="29" fillId="0" borderId="15" xfId="0" applyFont="1" applyFill="1" applyBorder="1" applyAlignment="1">
      <alignment horizontal="center" vertical="center"/>
    </xf>
    <xf numFmtId="0" fontId="29" fillId="0" borderId="9" xfId="0" applyFont="1" applyFill="1" applyBorder="1" applyAlignment="1">
      <alignment horizontal="center"/>
    </xf>
    <xf numFmtId="0" fontId="29" fillId="0" borderId="13" xfId="0" applyFont="1" applyFill="1" applyBorder="1" applyAlignment="1">
      <alignment horizontal="center" vertical="center" wrapText="1"/>
    </xf>
    <xf numFmtId="0" fontId="29" fillId="0" borderId="14" xfId="0" applyFont="1" applyFill="1" applyBorder="1" applyAlignment="1">
      <alignment horizontal="center" vertical="center" wrapText="1"/>
    </xf>
    <xf numFmtId="0" fontId="29" fillId="0" borderId="1" xfId="0" applyFont="1" applyFill="1" applyBorder="1" applyAlignment="1">
      <alignment horizontal="left"/>
    </xf>
    <xf numFmtId="0" fontId="29" fillId="0" borderId="1" xfId="0" applyFont="1" applyFill="1" applyBorder="1" applyAlignment="1">
      <alignment horizontal="center" wrapText="1"/>
    </xf>
    <xf numFmtId="0" fontId="39" fillId="0" borderId="1" xfId="0" applyFont="1" applyFill="1" applyBorder="1" applyAlignment="1">
      <alignment horizontal="left"/>
    </xf>
    <xf numFmtId="0" fontId="29" fillId="0" borderId="1" xfId="0" applyFont="1" applyFill="1" applyBorder="1" applyAlignment="1">
      <alignment horizontal="left" indent="1"/>
    </xf>
    <xf numFmtId="0" fontId="149" fillId="0" borderId="0" xfId="0" applyFont="1" applyAlignment="1">
      <alignment horizontal="left" vertical="center" wrapText="1"/>
    </xf>
    <xf numFmtId="0" fontId="87" fillId="0" borderId="7" xfId="0" applyFont="1" applyBorder="1" applyAlignment="1">
      <alignment horizontal="justify" vertical="center" wrapText="1"/>
    </xf>
    <xf numFmtId="0" fontId="87" fillId="0" borderId="8" xfId="0" applyFont="1" applyBorder="1" applyAlignment="1">
      <alignment horizontal="justify" vertical="center" wrapText="1"/>
    </xf>
    <xf numFmtId="0" fontId="87" fillId="0" borderId="3" xfId="0" applyFont="1" applyBorder="1" applyAlignment="1">
      <alignment horizontal="justify" vertical="center" wrapText="1"/>
    </xf>
    <xf numFmtId="0" fontId="114" fillId="10" borderId="4" xfId="0" applyFont="1" applyFill="1" applyBorder="1" applyAlignment="1">
      <alignment vertical="center" wrapText="1"/>
    </xf>
    <xf numFmtId="0" fontId="114" fillId="10" borderId="15" xfId="0" applyFont="1" applyFill="1" applyBorder="1" applyAlignment="1">
      <alignment vertical="center" wrapText="1"/>
    </xf>
    <xf numFmtId="0" fontId="114" fillId="10" borderId="6" xfId="0" applyFont="1" applyFill="1" applyBorder="1" applyAlignment="1">
      <alignment vertical="center" wrapText="1"/>
    </xf>
    <xf numFmtId="0" fontId="114" fillId="10" borderId="14" xfId="0" applyFont="1" applyFill="1" applyBorder="1" applyAlignment="1">
      <alignment vertical="center" wrapText="1"/>
    </xf>
    <xf numFmtId="0" fontId="43" fillId="0" borderId="4" xfId="0" applyFont="1" applyBorder="1" applyAlignment="1">
      <alignment vertical="center" wrapText="1"/>
    </xf>
    <xf numFmtId="0" fontId="43" fillId="0" borderId="15" xfId="0" applyFont="1" applyBorder="1" applyAlignment="1">
      <alignment vertical="center" wrapText="1"/>
    </xf>
    <xf numFmtId="0" fontId="43" fillId="0" borderId="6" xfId="0" applyFont="1" applyBorder="1" applyAlignment="1">
      <alignment vertical="center" wrapText="1"/>
    </xf>
    <xf numFmtId="0" fontId="43" fillId="0" borderId="14" xfId="0" applyFont="1" applyBorder="1" applyAlignment="1">
      <alignment vertical="center" wrapText="1"/>
    </xf>
    <xf numFmtId="0" fontId="132" fillId="9" borderId="1" xfId="0" applyFont="1" applyFill="1" applyBorder="1" applyAlignment="1">
      <alignment vertical="center" wrapText="1"/>
    </xf>
    <xf numFmtId="0" fontId="0" fillId="0" borderId="0" xfId="0" applyAlignment="1">
      <alignment horizontal="justify" vertical="top" wrapText="1"/>
    </xf>
    <xf numFmtId="0" fontId="50" fillId="0" borderId="0" xfId="0" applyFont="1" applyAlignment="1">
      <alignment vertical="top" wrapText="1"/>
    </xf>
    <xf numFmtId="0" fontId="26" fillId="5" borderId="13" xfId="0" applyFont="1" applyFill="1" applyBorder="1" applyAlignment="1">
      <alignment horizontal="center" vertical="center" wrapText="1"/>
    </xf>
    <xf numFmtId="0" fontId="26" fillId="5" borderId="15" xfId="0" applyFont="1" applyFill="1" applyBorder="1" applyAlignment="1">
      <alignment horizontal="center" vertical="center" wrapText="1"/>
    </xf>
    <xf numFmtId="0" fontId="26" fillId="5" borderId="14" xfId="0" applyFont="1" applyFill="1" applyBorder="1" applyAlignment="1">
      <alignment horizontal="center" vertical="center" wrapText="1"/>
    </xf>
    <xf numFmtId="0" fontId="26" fillId="0" borderId="15" xfId="0" applyFont="1" applyFill="1" applyBorder="1" applyAlignment="1">
      <alignment horizontal="center" vertical="center" wrapText="1"/>
    </xf>
    <xf numFmtId="0" fontId="0" fillId="0" borderId="7" xfId="0" applyFill="1" applyBorder="1" applyAlignment="1">
      <alignment horizontal="left" vertical="center" wrapText="1"/>
    </xf>
    <xf numFmtId="0" fontId="0" fillId="0" borderId="3" xfId="0" applyFill="1" applyBorder="1" applyAlignment="1">
      <alignment horizontal="left" vertical="center" wrapText="1"/>
    </xf>
    <xf numFmtId="0" fontId="0" fillId="0" borderId="8" xfId="0" applyFill="1" applyBorder="1" applyAlignment="1">
      <alignment horizontal="left" vertical="center" wrapText="1"/>
    </xf>
    <xf numFmtId="0" fontId="0" fillId="0" borderId="9" xfId="0" applyFill="1" applyBorder="1" applyAlignment="1">
      <alignment horizontal="left" vertical="center" wrapText="1"/>
    </xf>
    <xf numFmtId="0" fontId="0" fillId="0" borderId="10" xfId="0" applyFill="1" applyBorder="1" applyAlignment="1">
      <alignment horizontal="left" vertical="center" wrapText="1"/>
    </xf>
    <xf numFmtId="0" fontId="0" fillId="0" borderId="11" xfId="0" applyFill="1" applyBorder="1" applyAlignment="1">
      <alignment horizontal="left" vertical="center" wrapText="1"/>
    </xf>
    <xf numFmtId="0" fontId="29" fillId="0" borderId="1" xfId="15" applyFont="1" applyFill="1" applyBorder="1" applyAlignment="1">
      <alignment horizontal="center" vertical="center" wrapText="1"/>
    </xf>
    <xf numFmtId="0" fontId="0" fillId="0" borderId="1" xfId="0" applyBorder="1" applyAlignment="1">
      <alignment horizontal="center" vertical="center" wrapText="1"/>
    </xf>
    <xf numFmtId="0" fontId="29" fillId="0" borderId="10" xfId="0" applyFont="1" applyBorder="1" applyAlignment="1">
      <alignment horizontal="left" vertical="center"/>
    </xf>
    <xf numFmtId="0" fontId="29" fillId="0" borderId="0" xfId="0" applyFont="1" applyBorder="1" applyAlignment="1">
      <alignment horizontal="left"/>
    </xf>
    <xf numFmtId="0" fontId="29" fillId="0" borderId="0" xfId="0" applyFont="1" applyBorder="1" applyAlignment="1">
      <alignment horizontal="left" wrapText="1"/>
    </xf>
    <xf numFmtId="0" fontId="29" fillId="17" borderId="0" xfId="0" applyFont="1" applyFill="1" applyAlignment="1">
      <alignment horizontal="left" vertical="center" wrapText="1"/>
    </xf>
    <xf numFmtId="0" fontId="29" fillId="0" borderId="5" xfId="0" applyFont="1" applyBorder="1" applyAlignment="1">
      <alignment horizontal="left" vertical="center" wrapText="1"/>
    </xf>
    <xf numFmtId="0" fontId="29" fillId="0" borderId="10" xfId="0" applyFont="1" applyBorder="1" applyAlignment="1">
      <alignment horizontal="center" vertical="center"/>
    </xf>
    <xf numFmtId="0" fontId="29" fillId="0" borderId="0" xfId="0" applyFont="1" applyBorder="1" applyAlignment="1">
      <alignment horizontal="center" vertical="center"/>
    </xf>
    <xf numFmtId="0" fontId="29" fillId="0" borderId="10" xfId="0" applyFont="1" applyBorder="1" applyAlignment="1">
      <alignment horizontal="left" wrapText="1"/>
    </xf>
    <xf numFmtId="0" fontId="29" fillId="17" borderId="0" xfId="0" applyFont="1" applyFill="1" applyBorder="1" applyAlignment="1">
      <alignment horizontal="left" wrapText="1"/>
    </xf>
    <xf numFmtId="0" fontId="29" fillId="0" borderId="0" xfId="0" applyFont="1" applyAlignment="1">
      <alignment horizontal="center" vertical="center"/>
    </xf>
    <xf numFmtId="0" fontId="29" fillId="0" borderId="0" xfId="0" applyFont="1" applyAlignment="1">
      <alignment horizontal="left"/>
    </xf>
    <xf numFmtId="0" fontId="29" fillId="0" borderId="0" xfId="0" applyFont="1" applyAlignment="1">
      <alignment horizontal="left" wrapText="1"/>
    </xf>
    <xf numFmtId="0" fontId="29" fillId="0" borderId="0" xfId="0" applyFont="1" applyFill="1" applyBorder="1" applyAlignment="1">
      <alignment horizontal="left"/>
    </xf>
    <xf numFmtId="0" fontId="29" fillId="17" borderId="0" xfId="0" applyFont="1" applyFill="1" applyAlignment="1">
      <alignment horizontal="left" wrapText="1"/>
    </xf>
    <xf numFmtId="0" fontId="29" fillId="0" borderId="5" xfId="0" applyFont="1" applyFill="1" applyBorder="1" applyAlignment="1">
      <alignment horizontal="left"/>
    </xf>
    <xf numFmtId="0" fontId="29" fillId="0" borderId="0" xfId="0" applyFont="1" applyAlignment="1">
      <alignment horizontal="left" vertical="center" wrapText="1"/>
    </xf>
    <xf numFmtId="0" fontId="29" fillId="0" borderId="5" xfId="0" applyFont="1" applyBorder="1" applyAlignment="1">
      <alignment horizontal="center" vertical="center"/>
    </xf>
    <xf numFmtId="0" fontId="29" fillId="0" borderId="10" xfId="0" applyFont="1" applyBorder="1" applyAlignment="1">
      <alignment horizontal="left"/>
    </xf>
    <xf numFmtId="0" fontId="29" fillId="0" borderId="5" xfId="0" applyFont="1" applyBorder="1" applyAlignment="1">
      <alignment horizontal="left" wrapText="1"/>
    </xf>
    <xf numFmtId="0" fontId="29" fillId="17" borderId="0" xfId="0" applyFont="1" applyFill="1" applyBorder="1" applyAlignment="1">
      <alignment horizontal="left"/>
    </xf>
    <xf numFmtId="0" fontId="105" fillId="17" borderId="0" xfId="0" applyFont="1" applyFill="1" applyBorder="1" applyAlignment="1">
      <alignment horizontal="left" vertical="center" wrapText="1"/>
    </xf>
    <xf numFmtId="0" fontId="29" fillId="0" borderId="0" xfId="0" applyFont="1" applyFill="1" applyAlignment="1">
      <alignment horizontal="left"/>
    </xf>
    <xf numFmtId="0" fontId="29" fillId="0" borderId="1" xfId="0" applyFont="1" applyBorder="1" applyAlignment="1">
      <alignment horizontal="left"/>
    </xf>
    <xf numFmtId="0" fontId="29" fillId="0" borderId="9" xfId="0" applyFont="1" applyBorder="1" applyAlignment="1">
      <alignment horizontal="center" vertical="center" wrapText="1"/>
    </xf>
    <xf numFmtId="0" fontId="29" fillId="0" borderId="11" xfId="0" applyFont="1" applyBorder="1" applyAlignment="1">
      <alignment horizontal="center" vertical="center" wrapText="1"/>
    </xf>
    <xf numFmtId="0" fontId="29" fillId="0" borderId="2" xfId="0" applyFont="1" applyBorder="1" applyAlignment="1">
      <alignment horizontal="center" vertical="center" wrapText="1"/>
    </xf>
    <xf numFmtId="0" fontId="29" fillId="0" borderId="12" xfId="0" applyFont="1" applyBorder="1" applyAlignment="1">
      <alignment horizontal="center" vertical="center" wrapText="1"/>
    </xf>
    <xf numFmtId="0" fontId="29" fillId="0" borderId="1" xfId="0" applyFont="1" applyFill="1" applyBorder="1" applyAlignment="1">
      <alignment horizontal="left" vertical="center" wrapText="1"/>
    </xf>
    <xf numFmtId="0" fontId="29" fillId="0" borderId="7" xfId="0" applyFont="1" applyBorder="1" applyAlignment="1">
      <alignment horizontal="left" vertical="center" wrapText="1" indent="2"/>
    </xf>
    <xf numFmtId="0" fontId="29" fillId="0" borderId="8" xfId="0" applyFont="1" applyBorder="1" applyAlignment="1">
      <alignment horizontal="left" vertical="center" wrapText="1" indent="2"/>
    </xf>
    <xf numFmtId="0" fontId="29" fillId="0" borderId="7" xfId="0" applyFont="1" applyBorder="1" applyAlignment="1">
      <alignment horizontal="left" vertical="center" wrapText="1"/>
    </xf>
    <xf numFmtId="0" fontId="29" fillId="0" borderId="8" xfId="0" applyFont="1" applyBorder="1" applyAlignment="1">
      <alignment horizontal="left" vertical="center" wrapText="1"/>
    </xf>
    <xf numFmtId="0" fontId="29" fillId="6" borderId="7" xfId="0" applyFont="1" applyFill="1" applyBorder="1" applyAlignment="1">
      <alignment horizontal="left" vertical="center" wrapText="1"/>
    </xf>
    <xf numFmtId="0" fontId="29" fillId="6" borderId="3" xfId="0" applyFont="1" applyFill="1" applyBorder="1" applyAlignment="1">
      <alignment horizontal="left" vertical="center" wrapText="1"/>
    </xf>
    <xf numFmtId="0" fontId="29" fillId="6" borderId="8" xfId="0" applyFont="1" applyFill="1" applyBorder="1" applyAlignment="1">
      <alignment horizontal="left" vertical="center" wrapText="1"/>
    </xf>
    <xf numFmtId="0" fontId="29" fillId="0" borderId="7" xfId="0" applyFont="1" applyBorder="1" applyAlignment="1">
      <alignment horizontal="left"/>
    </xf>
    <xf numFmtId="0" fontId="29" fillId="0" borderId="3" xfId="0" applyFont="1" applyBorder="1" applyAlignment="1">
      <alignment horizontal="left"/>
    </xf>
    <xf numFmtId="0" fontId="138" fillId="6" borderId="46" xfId="14" applyFont="1" applyFill="1" applyBorder="1" applyAlignment="1">
      <alignment horizontal="center" vertical="center"/>
    </xf>
    <xf numFmtId="0" fontId="138" fillId="6" borderId="47" xfId="14" applyFont="1" applyFill="1" applyBorder="1" applyAlignment="1">
      <alignment horizontal="center" vertical="center"/>
    </xf>
    <xf numFmtId="0" fontId="138" fillId="6" borderId="48" xfId="14" applyFont="1" applyFill="1" applyBorder="1" applyAlignment="1">
      <alignment horizontal="center" vertical="center"/>
    </xf>
    <xf numFmtId="0" fontId="138" fillId="6" borderId="49" xfId="14" applyFont="1" applyFill="1" applyBorder="1" applyAlignment="1">
      <alignment horizontal="center" vertical="center"/>
    </xf>
    <xf numFmtId="0" fontId="138" fillId="6" borderId="50" xfId="14" applyFont="1" applyFill="1" applyBorder="1" applyAlignment="1">
      <alignment horizontal="center" vertical="center"/>
    </xf>
    <xf numFmtId="0" fontId="138" fillId="6" borderId="51" xfId="14" applyFont="1" applyFill="1" applyBorder="1" applyAlignment="1">
      <alignment horizontal="center" vertical="center"/>
    </xf>
    <xf numFmtId="0" fontId="39" fillId="0" borderId="9" xfId="3" applyFont="1" applyFill="1" applyBorder="1" applyAlignment="1" applyProtection="1">
      <alignment horizontal="center" vertical="center" wrapText="1"/>
    </xf>
    <xf numFmtId="0" fontId="39" fillId="0" borderId="11" xfId="3" applyFont="1" applyFill="1" applyBorder="1" applyAlignment="1" applyProtection="1">
      <alignment horizontal="center" vertical="center" wrapText="1"/>
    </xf>
    <xf numFmtId="0" fontId="26" fillId="0" borderId="9" xfId="3" applyFont="1" applyFill="1" applyBorder="1" applyAlignment="1" applyProtection="1">
      <alignment horizontal="center" vertical="center" wrapText="1"/>
    </xf>
    <xf numFmtId="0" fontId="26" fillId="0" borderId="11" xfId="3" applyFont="1" applyFill="1" applyBorder="1" applyAlignment="1" applyProtection="1">
      <alignment horizontal="center" vertical="center" wrapText="1"/>
    </xf>
    <xf numFmtId="0" fontId="214" fillId="10" borderId="0" xfId="13" applyFont="1" applyFill="1" applyBorder="1" applyAlignment="1" applyProtection="1">
      <alignment horizontal="left" vertical="top" wrapText="1"/>
    </xf>
    <xf numFmtId="0" fontId="39" fillId="0" borderId="2" xfId="3" applyFont="1" applyFill="1" applyBorder="1" applyAlignment="1" applyProtection="1">
      <alignment horizontal="center" vertical="center" wrapText="1"/>
    </xf>
    <xf numFmtId="0" fontId="39" fillId="0" borderId="4" xfId="3" applyFont="1" applyFill="1" applyBorder="1" applyAlignment="1" applyProtection="1">
      <alignment horizontal="center" vertical="center" wrapText="1"/>
    </xf>
    <xf numFmtId="0" fontId="39" fillId="0" borderId="7" xfId="3" applyFont="1" applyFill="1" applyBorder="1" applyAlignment="1" applyProtection="1">
      <alignment horizontal="center" vertical="center" wrapText="1"/>
    </xf>
    <xf numFmtId="0" fontId="29" fillId="0" borderId="8" xfId="0" applyFont="1" applyFill="1" applyBorder="1" applyAlignment="1">
      <alignment horizontal="center" vertical="center" wrapText="1"/>
    </xf>
    <xf numFmtId="0" fontId="29" fillId="0" borderId="1" xfId="0" applyFont="1" applyBorder="1" applyAlignment="1">
      <alignment horizontal="center" vertical="center" wrapText="1"/>
    </xf>
    <xf numFmtId="0" fontId="29" fillId="0" borderId="9" xfId="15" applyFont="1" applyFill="1" applyBorder="1" applyAlignment="1">
      <alignment horizontal="center" vertical="center" wrapText="1"/>
    </xf>
    <xf numFmtId="0" fontId="29" fillId="0" borderId="11" xfId="15" applyFont="1" applyFill="1" applyBorder="1" applyAlignment="1">
      <alignment horizontal="center" vertical="center" wrapText="1"/>
    </xf>
    <xf numFmtId="0" fontId="29" fillId="0" borderId="2" xfId="15" applyFont="1" applyFill="1" applyBorder="1" applyAlignment="1">
      <alignment horizontal="center" vertical="center" wrapText="1"/>
    </xf>
    <xf numFmtId="0" fontId="29" fillId="0" borderId="4" xfId="15" applyFont="1" applyFill="1" applyBorder="1" applyAlignment="1">
      <alignment horizontal="center" vertical="center" wrapText="1"/>
    </xf>
    <xf numFmtId="0" fontId="29" fillId="0" borderId="12" xfId="15" applyFont="1" applyFill="1" applyBorder="1" applyAlignment="1">
      <alignment horizontal="center" vertical="center" wrapText="1"/>
    </xf>
    <xf numFmtId="0" fontId="29" fillId="0" borderId="6" xfId="15" applyFont="1" applyFill="1" applyBorder="1" applyAlignment="1">
      <alignment horizontal="center" vertical="center" wrapText="1"/>
    </xf>
    <xf numFmtId="0" fontId="29" fillId="0" borderId="7" xfId="15" applyFont="1" applyFill="1" applyBorder="1" applyAlignment="1">
      <alignment horizontal="center" vertical="center" wrapText="1"/>
    </xf>
    <xf numFmtId="0" fontId="29" fillId="0" borderId="8" xfId="15" applyFont="1" applyFill="1" applyBorder="1" applyAlignment="1">
      <alignment horizontal="center" vertical="center" wrapText="1"/>
    </xf>
    <xf numFmtId="0" fontId="29" fillId="0" borderId="3" xfId="15" applyFont="1" applyFill="1" applyBorder="1" applyAlignment="1">
      <alignment horizontal="center" vertical="center" wrapText="1"/>
    </xf>
    <xf numFmtId="0" fontId="17" fillId="0" borderId="0" xfId="0" applyFont="1" applyAlignment="1">
      <alignment wrapText="1"/>
    </xf>
    <xf numFmtId="0" fontId="17" fillId="0" borderId="0" xfId="0" applyFont="1" applyAlignment="1">
      <alignment vertical="top" wrapText="1"/>
    </xf>
    <xf numFmtId="0" fontId="0" fillId="0" borderId="0" xfId="0" applyAlignment="1">
      <alignment vertical="top" wrapText="1"/>
    </xf>
    <xf numFmtId="0" fontId="36" fillId="0" borderId="7" xfId="6" applyBorder="1" applyAlignment="1">
      <alignment vertical="center" wrapText="1"/>
    </xf>
    <xf numFmtId="0" fontId="36" fillId="0" borderId="3" xfId="6" applyBorder="1" applyAlignment="1">
      <alignment vertical="center" wrapText="1"/>
    </xf>
    <xf numFmtId="0" fontId="0" fillId="0" borderId="3" xfId="0" applyBorder="1" applyAlignment="1">
      <alignment vertical="center" wrapText="1"/>
    </xf>
    <xf numFmtId="0" fontId="0" fillId="0" borderId="8" xfId="0" applyBorder="1" applyAlignment="1">
      <alignment vertical="center" wrapText="1"/>
    </xf>
    <xf numFmtId="0" fontId="135" fillId="0" borderId="0" xfId="0" applyFont="1" applyBorder="1" applyAlignment="1">
      <alignment horizontal="left" vertical="center" wrapText="1"/>
    </xf>
    <xf numFmtId="0" fontId="37" fillId="0" borderId="0" xfId="0" applyFont="1" applyBorder="1" applyAlignment="1">
      <alignment horizontal="left" vertical="center" wrapText="1"/>
    </xf>
    <xf numFmtId="0" fontId="17" fillId="0" borderId="0" xfId="0" applyFont="1" applyAlignment="1">
      <alignment horizontal="left" wrapText="1"/>
    </xf>
    <xf numFmtId="0" fontId="0" fillId="0" borderId="0" xfId="0" applyAlignment="1">
      <alignment horizontal="left" wrapText="1"/>
    </xf>
    <xf numFmtId="0" fontId="132" fillId="0" borderId="1" xfId="0" applyFont="1" applyBorder="1" applyAlignment="1">
      <alignment horizontal="center" vertical="center" wrapText="1"/>
    </xf>
    <xf numFmtId="0" fontId="132" fillId="0" borderId="1" xfId="0" applyFont="1" applyBorder="1" applyAlignment="1"/>
    <xf numFmtId="0" fontId="163" fillId="0" borderId="0" xfId="0" applyFont="1" applyAlignment="1">
      <alignment horizontal="center" wrapText="1"/>
    </xf>
  </cellXfs>
  <cellStyles count="23">
    <cellStyle name="=C:\WINNT35\SYSTEM32\COMMAND.COM" xfId="3"/>
    <cellStyle name="Čárka" xfId="20" builtinId="3"/>
    <cellStyle name="greyed" xfId="7"/>
    <cellStyle name="Heading 1 2" xfId="1"/>
    <cellStyle name="Heading 2 2" xfId="4"/>
    <cellStyle name="HeadingTable" xfId="8"/>
    <cellStyle name="Hypertextový odkaz" xfId="6" builtinId="8"/>
    <cellStyle name="Hypertextový odkaz 2" xfId="13"/>
    <cellStyle name="Normal 2" xfId="2"/>
    <cellStyle name="Normal 2 2" xfId="10"/>
    <cellStyle name="Normal 2 2 2" xfId="9"/>
    <cellStyle name="Normal 2_CEBS 2009 38 Annex 1 (CP06rev2 FINREP templates)" xfId="11"/>
    <cellStyle name="Normal 4" xfId="14"/>
    <cellStyle name="Normal_20 OPR" xfId="15"/>
    <cellStyle name="Normální" xfId="0" builtinId="0"/>
    <cellStyle name="Normální 2" xfId="12"/>
    <cellStyle name="Normální 2 2" xfId="21"/>
    <cellStyle name="Normální 3" xfId="19"/>
    <cellStyle name="optionalExposure" xfId="5"/>
    <cellStyle name="Procenta" xfId="18" builtinId="5"/>
    <cellStyle name="Procenta 2" xfId="16"/>
    <cellStyle name="Standard 3" xfId="17"/>
    <cellStyle name="TIS_svetly_s" xfId="22"/>
  </cellStyles>
  <dxfs count="18">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2" defaultPivotStyle="PivotStyleLight16"/>
  <colors>
    <mruColors>
      <color rgb="FF666633"/>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12" Type="http://schemas.openxmlformats.org/officeDocument/2006/relationships/worksheet" Target="worksheets/sheet112.xml"/><Relationship Id="rId16" Type="http://schemas.openxmlformats.org/officeDocument/2006/relationships/worksheet" Target="worksheets/sheet16.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theme" Target="theme/theme1.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worksheet" Target="worksheets/sheet108.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6" Type="http://schemas.openxmlformats.org/officeDocument/2006/relationships/worksheet" Target="worksheets/sheet106.xml"/><Relationship Id="rId114" Type="http://schemas.openxmlformats.org/officeDocument/2006/relationships/styles" Target="styles.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sharedStrings" Target="sharedStrings.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calcChain" Target="calcChain.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3</xdr:col>
      <xdr:colOff>1866900</xdr:colOff>
      <xdr:row>15</xdr:row>
      <xdr:rowOff>152400</xdr:rowOff>
    </xdr:from>
    <xdr:to>
      <xdr:col>10</xdr:col>
      <xdr:colOff>1621632</xdr:colOff>
      <xdr:row>26</xdr:row>
      <xdr:rowOff>57150</xdr:rowOff>
    </xdr:to>
    <xdr:sp macro="" textlink="">
      <xdr:nvSpPr>
        <xdr:cNvPr id="2" name="AutoShape 1"/>
        <xdr:cNvSpPr>
          <a:spLocks noChangeAspect="1" noChangeArrowheads="1"/>
        </xdr:cNvSpPr>
      </xdr:nvSpPr>
      <xdr:spPr bwMode="auto">
        <a:xfrm>
          <a:off x="3848100" y="3600450"/>
          <a:ext cx="9041607" cy="20002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166687</xdr:colOff>
      <xdr:row>13</xdr:row>
      <xdr:rowOff>1178719</xdr:rowOff>
    </xdr:from>
    <xdr:to>
      <xdr:col>3</xdr:col>
      <xdr:colOff>4135527</xdr:colOff>
      <xdr:row>15</xdr:row>
      <xdr:rowOff>275844</xdr:rowOff>
    </xdr:to>
    <xdr:pic>
      <xdr:nvPicPr>
        <xdr:cNvPr id="3" name="Obrázek 2"/>
        <xdr:cNvPicPr>
          <a:picLocks noChangeAspect="1"/>
        </xdr:cNvPicPr>
      </xdr:nvPicPr>
      <xdr:blipFill>
        <a:blip xmlns:r="http://schemas.openxmlformats.org/officeDocument/2006/relationships" r:embed="rId1"/>
        <a:stretch>
          <a:fillRect/>
        </a:stretch>
      </xdr:blipFill>
      <xdr:spPr>
        <a:xfrm>
          <a:off x="7396162" y="16647319"/>
          <a:ext cx="3968840" cy="109737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1</xdr:col>
      <xdr:colOff>1323975</xdr:colOff>
      <xdr:row>10</xdr:row>
      <xdr:rowOff>161925</xdr:rowOff>
    </xdr:from>
    <xdr:ext cx="184731" cy="264560"/>
    <xdr:sp macro="" textlink="">
      <xdr:nvSpPr>
        <xdr:cNvPr id="2" name="TextBox 1"/>
        <xdr:cNvSpPr txBox="1"/>
      </xdr:nvSpPr>
      <xdr:spPr>
        <a:xfrm>
          <a:off x="2133600"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sz="1100"/>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8</xdr:col>
      <xdr:colOff>180975</xdr:colOff>
      <xdr:row>6</xdr:row>
      <xdr:rowOff>123825</xdr:rowOff>
    </xdr:from>
    <xdr:ext cx="184731" cy="264560"/>
    <xdr:sp macro="" textlink="">
      <xdr:nvSpPr>
        <xdr:cNvPr id="2" name="TextBox 1"/>
        <xdr:cNvSpPr txBox="1"/>
      </xdr:nvSpPr>
      <xdr:spPr>
        <a:xfrm>
          <a:off x="5057775" y="885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3</xdr:row>
      <xdr:rowOff>7620</xdr:rowOff>
    </xdr:from>
    <xdr:to>
      <xdr:col>8</xdr:col>
      <xdr:colOff>35077</xdr:colOff>
      <xdr:row>17</xdr:row>
      <xdr:rowOff>68580</xdr:rowOff>
    </xdr:to>
    <xdr:pic>
      <xdr:nvPicPr>
        <xdr:cNvPr id="2" name="Picture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17220"/>
          <a:ext cx="6512077" cy="27279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printerSettings" Target="../printerSettings/printerSettings44.bin"/><Relationship Id="rId1" Type="http://schemas.openxmlformats.org/officeDocument/2006/relationships/hyperlink" Target="https://eba.europa.eu/sites/default/documents/files/documents/10180/2668883/2cdad5cd-9a6e-4891-89f8-e28b99fa5bbe/EBA%20BS%202018%20358%20Final%20report%20on%20GL%20on%20NPE_FBE_CS.pdf" TargetMode="External"/></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_rels/sheet84.xml.rels><?xml version="1.0" encoding="UTF-8" standalone="yes"?>
<Relationships xmlns="http://schemas.openxmlformats.org/package/2006/relationships"><Relationship Id="rId1" Type="http://schemas.openxmlformats.org/officeDocument/2006/relationships/printerSettings" Target="../printerSettings/printerSettings84.bin"/></Relationships>
</file>

<file path=xl/worksheets/_rels/sheet8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5.bin"/></Relationships>
</file>

<file path=xl/worksheets/_rels/sheet86.xml.rels><?xml version="1.0" encoding="UTF-8" standalone="yes"?>
<Relationships xmlns="http://schemas.openxmlformats.org/package/2006/relationships"><Relationship Id="rId1" Type="http://schemas.openxmlformats.org/officeDocument/2006/relationships/printerSettings" Target="../printerSettings/printerSettings86.bin"/></Relationships>
</file>

<file path=xl/worksheets/_rels/sheet87.xml.rels><?xml version="1.0" encoding="UTF-8" standalone="yes"?>
<Relationships xmlns="http://schemas.openxmlformats.org/package/2006/relationships"><Relationship Id="rId1" Type="http://schemas.openxmlformats.org/officeDocument/2006/relationships/printerSettings" Target="../printerSettings/printerSettings87.bin"/></Relationships>
</file>

<file path=xl/worksheets/_rels/sheet88.xml.rels><?xml version="1.0" encoding="UTF-8" standalone="yes"?>
<Relationships xmlns="http://schemas.openxmlformats.org/package/2006/relationships"><Relationship Id="rId1" Type="http://schemas.openxmlformats.org/officeDocument/2006/relationships/printerSettings" Target="../printerSettings/printerSettings88.bin"/></Relationships>
</file>

<file path=xl/worksheets/_rels/sheet89.xml.rels><?xml version="1.0" encoding="UTF-8" standalone="yes"?>
<Relationships xmlns="http://schemas.openxmlformats.org/package/2006/relationships"><Relationship Id="rId1" Type="http://schemas.openxmlformats.org/officeDocument/2006/relationships/printerSettings" Target="../printerSettings/printerSettings89.bin"/></Relationships>
</file>

<file path=xl/worksheets/_rels/sheet90.xml.rels><?xml version="1.0" encoding="UTF-8" standalone="yes"?>
<Relationships xmlns="http://schemas.openxmlformats.org/package/2006/relationships"><Relationship Id="rId1" Type="http://schemas.openxmlformats.org/officeDocument/2006/relationships/printerSettings" Target="../printerSettings/printerSettings90.bin"/></Relationships>
</file>

<file path=xl/worksheets/_rels/sheet91.xml.rels><?xml version="1.0" encoding="UTF-8" standalone="yes"?>
<Relationships xmlns="http://schemas.openxmlformats.org/package/2006/relationships"><Relationship Id="rId1" Type="http://schemas.openxmlformats.org/officeDocument/2006/relationships/printerSettings" Target="../printerSettings/printerSettings91.bin"/></Relationships>
</file>

<file path=xl/worksheets/_rels/sheet9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2.bin"/></Relationships>
</file>

<file path=xl/worksheets/_rels/sheet93.xml.rels><?xml version="1.0" encoding="UTF-8" standalone="yes"?>
<Relationships xmlns="http://schemas.openxmlformats.org/package/2006/relationships"><Relationship Id="rId1" Type="http://schemas.openxmlformats.org/officeDocument/2006/relationships/printerSettings" Target="../printerSettings/printerSettings93.bin"/></Relationships>
</file>

<file path=xl/worksheets/_rels/sheet94.xml.rels><?xml version="1.0" encoding="UTF-8" standalone="yes"?>
<Relationships xmlns="http://schemas.openxmlformats.org/package/2006/relationships"><Relationship Id="rId1" Type="http://schemas.openxmlformats.org/officeDocument/2006/relationships/printerSettings" Target="../printerSettings/printerSettings94.bin"/></Relationships>
</file>

<file path=xl/worksheets/_rels/sheet95.xml.rels><?xml version="1.0" encoding="UTF-8" standalone="yes"?>
<Relationships xmlns="http://schemas.openxmlformats.org/package/2006/relationships"><Relationship Id="rId1" Type="http://schemas.openxmlformats.org/officeDocument/2006/relationships/printerSettings" Target="../printerSettings/printerSettings95.bin"/></Relationships>
</file>

<file path=xl/worksheets/_rels/sheet96.xml.rels><?xml version="1.0" encoding="UTF-8" standalone="yes"?>
<Relationships xmlns="http://schemas.openxmlformats.org/package/2006/relationships"><Relationship Id="rId1" Type="http://schemas.openxmlformats.org/officeDocument/2006/relationships/printerSettings" Target="../printerSettings/printerSettings96.bin"/></Relationships>
</file>

<file path=xl/worksheets/_rels/sheet97.xml.rels><?xml version="1.0" encoding="UTF-8" standalone="yes"?>
<Relationships xmlns="http://schemas.openxmlformats.org/package/2006/relationships"><Relationship Id="rId1" Type="http://schemas.openxmlformats.org/officeDocument/2006/relationships/printerSettings" Target="../printerSettings/printerSettings97.bin"/></Relationships>
</file>

<file path=xl/worksheets/_rels/sheet98.xml.rels><?xml version="1.0" encoding="UTF-8" standalone="yes"?>
<Relationships xmlns="http://schemas.openxmlformats.org/package/2006/relationships"><Relationship Id="rId1" Type="http://schemas.openxmlformats.org/officeDocument/2006/relationships/printerSettings" Target="../printerSettings/printerSettings98.bin"/></Relationships>
</file>

<file path=xl/worksheets/_rels/sheet99.xml.rels><?xml version="1.0" encoding="UTF-8" standalone="yes"?>
<Relationships xmlns="http://schemas.openxmlformats.org/package/2006/relationships"><Relationship Id="rId1" Type="http://schemas.openxmlformats.org/officeDocument/2006/relationships/printerSettings" Target="../printerSettings/printerSettings99.bin"/></Relationships>
</file>

<file path=xl/worksheets/_rels/sheet100.xml.rels><?xml version="1.0" encoding="UTF-8" standalone="yes"?>
<Relationships xmlns="http://schemas.openxmlformats.org/package/2006/relationships"><Relationship Id="rId1" Type="http://schemas.openxmlformats.org/officeDocument/2006/relationships/printerSettings" Target="../printerSettings/printerSettings100.bin"/></Relationships>
</file>

<file path=xl/worksheets/_rels/sheet101.xml.rels><?xml version="1.0" encoding="UTF-8" standalone="yes"?>
<Relationships xmlns="http://schemas.openxmlformats.org/package/2006/relationships"><Relationship Id="rId1" Type="http://schemas.openxmlformats.org/officeDocument/2006/relationships/printerSettings" Target="../printerSettings/printerSettings101.bin"/></Relationships>
</file>

<file path=xl/worksheets/_rels/sheet102.xml.rels><?xml version="1.0" encoding="UTF-8" standalone="yes"?>
<Relationships xmlns="http://schemas.openxmlformats.org/package/2006/relationships"><Relationship Id="rId1" Type="http://schemas.openxmlformats.org/officeDocument/2006/relationships/printerSettings" Target="../printerSettings/printerSettings102.bin"/></Relationships>
</file>

<file path=xl/worksheets/_rels/sheet103.xml.rels><?xml version="1.0" encoding="UTF-8" standalone="yes"?>
<Relationships xmlns="http://schemas.openxmlformats.org/package/2006/relationships"><Relationship Id="rId1" Type="http://schemas.openxmlformats.org/officeDocument/2006/relationships/printerSettings" Target="../printerSettings/printerSettings103.bin"/></Relationships>
</file>

<file path=xl/worksheets/_rels/sheet104.xml.rels><?xml version="1.0" encoding="UTF-8" standalone="yes"?>
<Relationships xmlns="http://schemas.openxmlformats.org/package/2006/relationships"><Relationship Id="rId2" Type="http://schemas.openxmlformats.org/officeDocument/2006/relationships/printerSettings" Target="../printerSettings/printerSettings104.bin"/><Relationship Id="rId1" Type="http://schemas.openxmlformats.org/officeDocument/2006/relationships/hyperlink" Target="http://eur-lex.europa.eu/legal-content/CS/TXT/PDF/?uri=uriserv:OJ.L_.2017.329.01.0006.01.CES" TargetMode="External"/></Relationships>
</file>

<file path=xl/worksheets/_rels/sheet105.xml.rels><?xml version="1.0" encoding="UTF-8" standalone="yes"?>
<Relationships xmlns="http://schemas.openxmlformats.org/package/2006/relationships"><Relationship Id="rId1" Type="http://schemas.openxmlformats.org/officeDocument/2006/relationships/printerSettings" Target="../printerSettings/printerSettings105.bin"/></Relationships>
</file>

<file path=xl/worksheets/_rels/sheet106.xml.rels><?xml version="1.0" encoding="UTF-8" standalone="yes"?>
<Relationships xmlns="http://schemas.openxmlformats.org/package/2006/relationships"><Relationship Id="rId1" Type="http://schemas.openxmlformats.org/officeDocument/2006/relationships/printerSettings" Target="../printerSettings/printerSettings106.bin"/></Relationships>
</file>

<file path=xl/worksheets/_rels/sheet107.xml.rels><?xml version="1.0" encoding="UTF-8" standalone="yes"?>
<Relationships xmlns="http://schemas.openxmlformats.org/package/2006/relationships"><Relationship Id="rId1" Type="http://schemas.openxmlformats.org/officeDocument/2006/relationships/printerSettings" Target="../printerSettings/printerSettings107.bin"/></Relationships>
</file>

<file path=xl/worksheets/_rels/sheet108.xml.rels><?xml version="1.0" encoding="UTF-8" standalone="yes"?>
<Relationships xmlns="http://schemas.openxmlformats.org/package/2006/relationships"><Relationship Id="rId1" Type="http://schemas.openxmlformats.org/officeDocument/2006/relationships/printerSettings" Target="../printerSettings/printerSettings108.bin"/></Relationships>
</file>

<file path=xl/worksheets/_rels/sheet109.xml.rels><?xml version="1.0" encoding="UTF-8" standalone="yes"?>
<Relationships xmlns="http://schemas.openxmlformats.org/package/2006/relationships"><Relationship Id="rId1" Type="http://schemas.openxmlformats.org/officeDocument/2006/relationships/printerSettings" Target="../printerSettings/printerSettings109.bin"/></Relationships>
</file>

<file path=xl/worksheets/_rels/sheet110.xml.rels><?xml version="1.0" encoding="UTF-8" standalone="yes"?>
<Relationships xmlns="http://schemas.openxmlformats.org/package/2006/relationships"><Relationship Id="rId1" Type="http://schemas.openxmlformats.org/officeDocument/2006/relationships/printerSettings" Target="../printerSettings/printerSettings110.bin"/></Relationships>
</file>

<file path=xl/worksheets/_rels/sheet111.xml.rels><?xml version="1.0" encoding="UTF-8" standalone="yes"?>
<Relationships xmlns="http://schemas.openxmlformats.org/package/2006/relationships"><Relationship Id="rId1" Type="http://schemas.openxmlformats.org/officeDocument/2006/relationships/printerSettings" Target="../printerSettings/printerSettings111.bin"/></Relationships>
</file>

<file path=xl/worksheets/_rels/sheet112.xml.rels><?xml version="1.0" encoding="UTF-8" standalone="yes"?>
<Relationships xmlns="http://schemas.openxmlformats.org/package/2006/relationships"><Relationship Id="rId1" Type="http://schemas.openxmlformats.org/officeDocument/2006/relationships/printerSettings" Target="../printerSettings/printerSettings1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D126"/>
  <sheetViews>
    <sheetView showGridLines="0" tabSelected="1" zoomScaleNormal="100" zoomScaleSheetLayoutView="85" workbookViewId="0">
      <selection activeCell="B6" sqref="B6"/>
    </sheetView>
  </sheetViews>
  <sheetFormatPr defaultColWidth="9.109375" defaultRowHeight="13.2" x14ac:dyDescent="0.25"/>
  <cols>
    <col min="1" max="1" width="4.5546875" style="285" customWidth="1"/>
    <col min="2" max="2" width="26.88671875" style="288" customWidth="1"/>
    <col min="3" max="3" width="94.5546875" style="285" customWidth="1"/>
    <col min="4" max="16384" width="9.109375" style="285"/>
  </cols>
  <sheetData>
    <row r="1" spans="2:3" s="284" customFormat="1" ht="16.2" thickBot="1" x14ac:dyDescent="0.3">
      <c r="B1" s="1231"/>
      <c r="C1" s="1232"/>
    </row>
    <row r="2" spans="2:3" ht="15" customHeight="1" thickBot="1" x14ac:dyDescent="0.3">
      <c r="B2" s="1233" t="s">
        <v>1741</v>
      </c>
      <c r="C2" s="1234"/>
    </row>
    <row r="3" spans="2:3" ht="15" customHeight="1" thickBot="1" x14ac:dyDescent="0.35">
      <c r="B3" s="573" t="s">
        <v>1742</v>
      </c>
      <c r="C3" s="1143" t="s">
        <v>1906</v>
      </c>
    </row>
    <row r="4" spans="2:3" ht="15" customHeight="1" thickBot="1" x14ac:dyDescent="0.35">
      <c r="B4" s="574" t="s">
        <v>1743</v>
      </c>
      <c r="C4" s="1144" t="s">
        <v>1884</v>
      </c>
    </row>
    <row r="5" spans="2:3" ht="99" customHeight="1" thickBot="1" x14ac:dyDescent="0.3">
      <c r="B5" s="286"/>
      <c r="C5" s="1145" t="s">
        <v>1791</v>
      </c>
    </row>
    <row r="6" spans="2:3" ht="29.4" thickBot="1" x14ac:dyDescent="0.3">
      <c r="B6" s="575" t="s">
        <v>937</v>
      </c>
      <c r="C6" s="1146" t="s">
        <v>1740</v>
      </c>
    </row>
    <row r="7" spans="2:3" ht="43.2" x14ac:dyDescent="0.25">
      <c r="B7" s="577"/>
      <c r="C7" s="1147" t="s">
        <v>1789</v>
      </c>
    </row>
    <row r="8" spans="2:3" ht="14.4" x14ac:dyDescent="0.25">
      <c r="B8" s="570" t="s">
        <v>938</v>
      </c>
      <c r="C8" s="1148" t="s">
        <v>3</v>
      </c>
    </row>
    <row r="9" spans="2:3" ht="14.4" x14ac:dyDescent="0.25">
      <c r="B9" s="570" t="s">
        <v>940</v>
      </c>
      <c r="C9" s="1148" t="s">
        <v>0</v>
      </c>
    </row>
    <row r="10" spans="2:3" ht="14.4" x14ac:dyDescent="0.25">
      <c r="B10" s="570" t="s">
        <v>941</v>
      </c>
      <c r="C10" s="1148" t="s">
        <v>1</v>
      </c>
    </row>
    <row r="11" spans="2:3" ht="14.4" x14ac:dyDescent="0.25">
      <c r="B11" s="570" t="s">
        <v>942</v>
      </c>
      <c r="C11" s="1148" t="s">
        <v>2</v>
      </c>
    </row>
    <row r="12" spans="2:3" ht="34.5" customHeight="1" x14ac:dyDescent="0.25">
      <c r="B12" s="570" t="s">
        <v>943</v>
      </c>
      <c r="C12" s="1148" t="s">
        <v>120</v>
      </c>
    </row>
    <row r="13" spans="2:3" ht="41.25" customHeight="1" x14ac:dyDescent="0.25">
      <c r="B13" s="577"/>
      <c r="C13" s="1147" t="s">
        <v>1215</v>
      </c>
    </row>
    <row r="14" spans="2:3" ht="14.4" x14ac:dyDescent="0.25">
      <c r="B14" s="570" t="s">
        <v>944</v>
      </c>
      <c r="C14" s="1148" t="s">
        <v>124</v>
      </c>
    </row>
    <row r="15" spans="2:3" ht="14.4" x14ac:dyDescent="0.25">
      <c r="B15" s="570" t="s">
        <v>945</v>
      </c>
      <c r="C15" s="1148" t="s">
        <v>125</v>
      </c>
    </row>
    <row r="16" spans="2:3" ht="34.5" customHeight="1" x14ac:dyDescent="0.25">
      <c r="B16" s="577"/>
      <c r="C16" s="1147" t="s">
        <v>1216</v>
      </c>
    </row>
    <row r="17" spans="2:3" ht="28.8" x14ac:dyDescent="0.25">
      <c r="B17" s="570" t="s">
        <v>946</v>
      </c>
      <c r="C17" s="1148" t="s">
        <v>147</v>
      </c>
    </row>
    <row r="18" spans="2:3" ht="28.8" x14ac:dyDescent="0.25">
      <c r="B18" s="570" t="s">
        <v>947</v>
      </c>
      <c r="C18" s="1148" t="s">
        <v>148</v>
      </c>
    </row>
    <row r="19" spans="2:3" ht="14.4" x14ac:dyDescent="0.25">
      <c r="B19" s="570" t="s">
        <v>948</v>
      </c>
      <c r="C19" s="1148" t="s">
        <v>1217</v>
      </c>
    </row>
    <row r="20" spans="2:3" ht="14.4" x14ac:dyDescent="0.25">
      <c r="B20" s="570" t="s">
        <v>949</v>
      </c>
      <c r="C20" s="1148" t="s">
        <v>1218</v>
      </c>
    </row>
    <row r="21" spans="2:3" ht="14.4" x14ac:dyDescent="0.25">
      <c r="B21" s="570" t="s">
        <v>950</v>
      </c>
      <c r="C21" s="1148" t="s">
        <v>1219</v>
      </c>
    </row>
    <row r="22" spans="2:3" ht="14.4" x14ac:dyDescent="0.25">
      <c r="B22" s="570" t="s">
        <v>951</v>
      </c>
      <c r="C22" s="1148" t="s">
        <v>1220</v>
      </c>
    </row>
    <row r="23" spans="2:3" ht="30" customHeight="1" x14ac:dyDescent="0.25">
      <c r="B23" s="577"/>
      <c r="C23" s="1147" t="s">
        <v>1221</v>
      </c>
    </row>
    <row r="24" spans="2:3" ht="14.4" x14ac:dyDescent="0.25">
      <c r="B24" s="570" t="s">
        <v>952</v>
      </c>
      <c r="C24" s="1148" t="s">
        <v>241</v>
      </c>
    </row>
    <row r="25" spans="2:3" ht="14.4" x14ac:dyDescent="0.25">
      <c r="B25" s="570" t="s">
        <v>953</v>
      </c>
      <c r="C25" s="1148" t="s">
        <v>1222</v>
      </c>
    </row>
    <row r="26" spans="2:3" ht="14.4" x14ac:dyDescent="0.25">
      <c r="B26" s="570" t="s">
        <v>954</v>
      </c>
      <c r="C26" s="1148" t="s">
        <v>1223</v>
      </c>
    </row>
    <row r="27" spans="2:3" ht="30" customHeight="1" x14ac:dyDescent="0.25">
      <c r="B27" s="577"/>
      <c r="C27" s="1147" t="s">
        <v>1224</v>
      </c>
    </row>
    <row r="28" spans="2:3" ht="14.4" x14ac:dyDescent="0.25">
      <c r="B28" s="570" t="s">
        <v>955</v>
      </c>
      <c r="C28" s="1148" t="s">
        <v>440</v>
      </c>
    </row>
    <row r="29" spans="2:3" ht="14.4" x14ac:dyDescent="0.25">
      <c r="B29" s="570" t="s">
        <v>956</v>
      </c>
      <c r="C29" s="1148" t="s">
        <v>441</v>
      </c>
    </row>
    <row r="30" spans="2:3" ht="28.8" x14ac:dyDescent="0.25">
      <c r="B30" s="577"/>
      <c r="C30" s="1147" t="s">
        <v>1225</v>
      </c>
    </row>
    <row r="31" spans="2:3" ht="14.4" x14ac:dyDescent="0.25">
      <c r="B31" s="570" t="s">
        <v>957</v>
      </c>
      <c r="C31" s="1148" t="s">
        <v>467</v>
      </c>
    </row>
    <row r="32" spans="2:3" ht="14.4" x14ac:dyDescent="0.25">
      <c r="B32" s="570" t="s">
        <v>958</v>
      </c>
      <c r="C32" s="1148" t="s">
        <v>468</v>
      </c>
    </row>
    <row r="33" spans="2:4" ht="14.4" x14ac:dyDescent="0.25">
      <c r="B33" s="570" t="s">
        <v>959</v>
      </c>
      <c r="C33" s="1148" t="s">
        <v>1226</v>
      </c>
    </row>
    <row r="34" spans="2:4" ht="14.4" x14ac:dyDescent="0.25">
      <c r="B34" s="570" t="s">
        <v>960</v>
      </c>
      <c r="C34" s="1148" t="s">
        <v>1227</v>
      </c>
    </row>
    <row r="35" spans="2:4" ht="28.8" x14ac:dyDescent="0.25">
      <c r="B35" s="577"/>
      <c r="C35" s="1147" t="s">
        <v>1665</v>
      </c>
    </row>
    <row r="36" spans="2:4" ht="14.4" x14ac:dyDescent="0.25">
      <c r="B36" s="570" t="s">
        <v>961</v>
      </c>
      <c r="C36" s="1148" t="s">
        <v>600</v>
      </c>
    </row>
    <row r="37" spans="2:4" ht="14.4" x14ac:dyDescent="0.25">
      <c r="B37" s="570" t="s">
        <v>962</v>
      </c>
      <c r="C37" s="1148" t="s">
        <v>1790</v>
      </c>
    </row>
    <row r="38" spans="2:4" ht="14.4" x14ac:dyDescent="0.25">
      <c r="B38" s="570" t="s">
        <v>963</v>
      </c>
      <c r="C38" s="1148" t="s">
        <v>602</v>
      </c>
    </row>
    <row r="39" spans="2:4" ht="14.4" x14ac:dyDescent="0.25">
      <c r="B39" s="570" t="s">
        <v>964</v>
      </c>
      <c r="C39" s="1148" t="s">
        <v>1228</v>
      </c>
    </row>
    <row r="40" spans="2:4" ht="45.75" customHeight="1" x14ac:dyDescent="0.25">
      <c r="B40" s="577"/>
      <c r="C40" s="1147" t="s">
        <v>1229</v>
      </c>
    </row>
    <row r="41" spans="2:4" ht="14.4" x14ac:dyDescent="0.25">
      <c r="B41" s="570" t="s">
        <v>965</v>
      </c>
      <c r="C41" s="1148" t="s">
        <v>708</v>
      </c>
    </row>
    <row r="42" spans="2:4" ht="14.4" x14ac:dyDescent="0.25">
      <c r="B42" s="570" t="s">
        <v>966</v>
      </c>
      <c r="C42" s="1148" t="s">
        <v>709</v>
      </c>
    </row>
    <row r="43" spans="2:4" ht="14.4" x14ac:dyDescent="0.25">
      <c r="B43" s="570" t="s">
        <v>967</v>
      </c>
      <c r="C43" s="1148" t="s">
        <v>728</v>
      </c>
    </row>
    <row r="44" spans="2:4" ht="14.4" x14ac:dyDescent="0.25">
      <c r="B44" s="570" t="s">
        <v>968</v>
      </c>
      <c r="C44" s="1148" t="s">
        <v>711</v>
      </c>
    </row>
    <row r="45" spans="2:4" ht="14.4" x14ac:dyDescent="0.25">
      <c r="B45" s="570" t="s">
        <v>969</v>
      </c>
      <c r="C45" s="1148" t="s">
        <v>712</v>
      </c>
    </row>
    <row r="46" spans="2:4" ht="28.8" x14ac:dyDescent="0.25">
      <c r="B46" s="570" t="s">
        <v>970</v>
      </c>
      <c r="C46" s="1148" t="s">
        <v>713</v>
      </c>
    </row>
    <row r="47" spans="2:4" ht="14.4" x14ac:dyDescent="0.25">
      <c r="B47" s="570" t="s">
        <v>971</v>
      </c>
      <c r="C47" s="1148" t="s">
        <v>714</v>
      </c>
    </row>
    <row r="48" spans="2:4" ht="14.4" x14ac:dyDescent="0.3">
      <c r="B48" s="570" t="s">
        <v>972</v>
      </c>
      <c r="C48" s="1148" t="s">
        <v>715</v>
      </c>
      <c r="D48" s="854"/>
    </row>
    <row r="49" spans="2:4" ht="14.4" x14ac:dyDescent="0.3">
      <c r="B49" s="570" t="s">
        <v>973</v>
      </c>
      <c r="C49" s="1148" t="s">
        <v>716</v>
      </c>
      <c r="D49" s="854"/>
    </row>
    <row r="50" spans="2:4" ht="14.4" x14ac:dyDescent="0.25">
      <c r="B50" s="570" t="s">
        <v>974</v>
      </c>
      <c r="C50" s="1148" t="s">
        <v>717</v>
      </c>
    </row>
    <row r="51" spans="2:4" ht="14.4" x14ac:dyDescent="0.25">
      <c r="B51" s="570" t="s">
        <v>975</v>
      </c>
      <c r="C51" s="1148" t="s">
        <v>824</v>
      </c>
    </row>
    <row r="52" spans="2:4" ht="14.4" x14ac:dyDescent="0.25">
      <c r="B52" s="570" t="s">
        <v>976</v>
      </c>
      <c r="C52" s="1148" t="s">
        <v>719</v>
      </c>
    </row>
    <row r="53" spans="2:4" ht="14.4" x14ac:dyDescent="0.25">
      <c r="B53" s="570" t="s">
        <v>977</v>
      </c>
      <c r="C53" s="1148" t="s">
        <v>720</v>
      </c>
    </row>
    <row r="54" spans="2:4" ht="28.8" x14ac:dyDescent="0.25">
      <c r="B54" s="570" t="s">
        <v>978</v>
      </c>
      <c r="C54" s="1148" t="s">
        <v>1230</v>
      </c>
    </row>
    <row r="55" spans="2:4" ht="28.8" x14ac:dyDescent="0.25">
      <c r="B55" s="577"/>
      <c r="C55" s="1147" t="s">
        <v>1231</v>
      </c>
    </row>
    <row r="56" spans="2:4" ht="28.8" x14ac:dyDescent="0.25">
      <c r="B56" s="570" t="s">
        <v>979</v>
      </c>
      <c r="C56" s="1148" t="s">
        <v>884</v>
      </c>
    </row>
    <row r="57" spans="2:4" ht="28.8" x14ac:dyDescent="0.25">
      <c r="B57" s="570" t="s">
        <v>980</v>
      </c>
      <c r="C57" s="1148" t="s">
        <v>885</v>
      </c>
    </row>
    <row r="58" spans="2:4" ht="43.2" x14ac:dyDescent="0.25">
      <c r="B58" s="577"/>
      <c r="C58" s="1147" t="s">
        <v>1233</v>
      </c>
    </row>
    <row r="59" spans="2:4" ht="31.5" customHeight="1" x14ac:dyDescent="0.25">
      <c r="B59" s="570" t="s">
        <v>981</v>
      </c>
      <c r="C59" s="1148" t="s">
        <v>898</v>
      </c>
    </row>
    <row r="60" spans="2:4" ht="27" customHeight="1" x14ac:dyDescent="0.25">
      <c r="B60" s="570" t="s">
        <v>982</v>
      </c>
      <c r="C60" s="1148" t="s">
        <v>1232</v>
      </c>
    </row>
    <row r="61" spans="2:4" ht="21" customHeight="1" x14ac:dyDescent="0.25">
      <c r="B61" s="570" t="s">
        <v>983</v>
      </c>
      <c r="C61" s="1148" t="s">
        <v>900</v>
      </c>
    </row>
    <row r="62" spans="2:4" ht="28.8" x14ac:dyDescent="0.25">
      <c r="B62" s="577"/>
      <c r="C62" s="1147" t="s">
        <v>1234</v>
      </c>
    </row>
    <row r="63" spans="2:4" ht="14.4" x14ac:dyDescent="0.3">
      <c r="B63" s="570" t="s">
        <v>984</v>
      </c>
      <c r="C63" s="1149" t="s">
        <v>1235</v>
      </c>
    </row>
    <row r="64" spans="2:4" ht="28.8" x14ac:dyDescent="0.3">
      <c r="B64" s="570" t="s">
        <v>985</v>
      </c>
      <c r="C64" s="1149" t="s">
        <v>1646</v>
      </c>
    </row>
    <row r="65" spans="2:3" ht="14.4" x14ac:dyDescent="0.3">
      <c r="B65" s="570" t="s">
        <v>986</v>
      </c>
      <c r="C65" s="1149" t="s">
        <v>1237</v>
      </c>
    </row>
    <row r="66" spans="2:3" ht="43.2" x14ac:dyDescent="0.3">
      <c r="B66" s="570" t="s">
        <v>987</v>
      </c>
      <c r="C66" s="1149" t="s">
        <v>1647</v>
      </c>
    </row>
    <row r="67" spans="2:3" ht="14.4" x14ac:dyDescent="0.3">
      <c r="B67" s="570" t="s">
        <v>988</v>
      </c>
      <c r="C67" s="1149" t="s">
        <v>1239</v>
      </c>
    </row>
    <row r="68" spans="2:3" ht="28.8" x14ac:dyDescent="0.3">
      <c r="B68" s="570" t="s">
        <v>989</v>
      </c>
      <c r="C68" s="1149" t="s">
        <v>1240</v>
      </c>
    </row>
    <row r="69" spans="2:3" ht="14.4" x14ac:dyDescent="0.3">
      <c r="B69" s="570" t="s">
        <v>990</v>
      </c>
      <c r="C69" s="1149" t="s">
        <v>1241</v>
      </c>
    </row>
    <row r="70" spans="2:3" ht="28.8" x14ac:dyDescent="0.3">
      <c r="B70" s="570" t="s">
        <v>991</v>
      </c>
      <c r="C70" s="1149" t="s">
        <v>1242</v>
      </c>
    </row>
    <row r="71" spans="2:3" ht="43.2" x14ac:dyDescent="0.25">
      <c r="B71" s="577"/>
      <c r="C71" s="1147" t="s">
        <v>1648</v>
      </c>
    </row>
    <row r="72" spans="2:3" ht="28.8" x14ac:dyDescent="0.25">
      <c r="B72" s="570" t="s">
        <v>992</v>
      </c>
      <c r="C72" s="1148" t="s">
        <v>1341</v>
      </c>
    </row>
    <row r="73" spans="2:3" ht="28.8" x14ac:dyDescent="0.25">
      <c r="B73" s="577"/>
      <c r="C73" s="1147" t="s">
        <v>1649</v>
      </c>
    </row>
    <row r="74" spans="2:3" ht="14.4" x14ac:dyDescent="0.25">
      <c r="B74" s="570" t="s">
        <v>993</v>
      </c>
      <c r="C74" s="1148" t="s">
        <v>1369</v>
      </c>
    </row>
    <row r="75" spans="2:3" ht="14.4" x14ac:dyDescent="0.25">
      <c r="B75" s="570" t="s">
        <v>994</v>
      </c>
      <c r="C75" s="1148" t="s">
        <v>1370</v>
      </c>
    </row>
    <row r="76" spans="2:3" ht="30" customHeight="1" x14ac:dyDescent="0.25">
      <c r="B76" s="570" t="s">
        <v>995</v>
      </c>
      <c r="C76" s="1148" t="s">
        <v>1371</v>
      </c>
    </row>
    <row r="77" spans="2:3" ht="33" customHeight="1" x14ac:dyDescent="0.25">
      <c r="B77" s="570" t="s">
        <v>996</v>
      </c>
      <c r="C77" s="1148" t="s">
        <v>1372</v>
      </c>
    </row>
    <row r="78" spans="2:3" ht="14.4" x14ac:dyDescent="0.25">
      <c r="B78" s="570" t="s">
        <v>997</v>
      </c>
      <c r="C78" s="1148" t="s">
        <v>1373</v>
      </c>
    </row>
    <row r="79" spans="2:3" ht="14.4" x14ac:dyDescent="0.25">
      <c r="B79" s="570" t="s">
        <v>998</v>
      </c>
      <c r="C79" s="1148" t="s">
        <v>1374</v>
      </c>
    </row>
    <row r="80" spans="2:3" ht="14.4" x14ac:dyDescent="0.25">
      <c r="B80" s="570" t="s">
        <v>999</v>
      </c>
      <c r="C80" s="1148" t="s">
        <v>1375</v>
      </c>
    </row>
    <row r="81" spans="1:3" ht="28.8" x14ac:dyDescent="0.25">
      <c r="B81" s="570" t="s">
        <v>1000</v>
      </c>
      <c r="C81" s="1148" t="s">
        <v>1376</v>
      </c>
    </row>
    <row r="82" spans="1:3" ht="14.4" x14ac:dyDescent="0.25">
      <c r="B82" s="570" t="s">
        <v>1001</v>
      </c>
      <c r="C82" s="1148" t="s">
        <v>1377</v>
      </c>
    </row>
    <row r="83" spans="1:3" ht="28.8" x14ac:dyDescent="0.25">
      <c r="B83" s="577"/>
      <c r="C83" s="1147" t="s">
        <v>1650</v>
      </c>
    </row>
    <row r="84" spans="1:3" ht="14.4" x14ac:dyDescent="0.25">
      <c r="A84" s="287"/>
      <c r="B84" s="570" t="s">
        <v>1002</v>
      </c>
      <c r="C84" s="1148" t="s">
        <v>1459</v>
      </c>
    </row>
    <row r="85" spans="1:3" ht="14.4" x14ac:dyDescent="0.25">
      <c r="A85" s="287"/>
      <c r="B85" s="570" t="s">
        <v>1003</v>
      </c>
      <c r="C85" s="1148" t="s">
        <v>1460</v>
      </c>
    </row>
    <row r="86" spans="1:3" ht="14.4" x14ac:dyDescent="0.25">
      <c r="A86" s="287"/>
      <c r="B86" s="570" t="s">
        <v>1004</v>
      </c>
      <c r="C86" s="1148" t="s">
        <v>1461</v>
      </c>
    </row>
    <row r="87" spans="1:3" ht="28.8" x14ac:dyDescent="0.25">
      <c r="A87" s="287"/>
      <c r="B87" s="570" t="s">
        <v>1005</v>
      </c>
      <c r="C87" s="1148" t="s">
        <v>1503</v>
      </c>
    </row>
    <row r="88" spans="1:3" ht="28.8" x14ac:dyDescent="0.25">
      <c r="A88" s="287"/>
      <c r="B88" s="570" t="s">
        <v>1006</v>
      </c>
      <c r="C88" s="1148" t="s">
        <v>1526</v>
      </c>
    </row>
    <row r="89" spans="1:3" ht="14.4" x14ac:dyDescent="0.25">
      <c r="A89" s="287"/>
      <c r="B89" s="570" t="s">
        <v>1007</v>
      </c>
      <c r="C89" s="1148" t="s">
        <v>1464</v>
      </c>
    </row>
    <row r="90" spans="1:3" ht="28.8" x14ac:dyDescent="0.25">
      <c r="B90" s="577"/>
      <c r="C90" s="1147" t="s">
        <v>1651</v>
      </c>
    </row>
    <row r="91" spans="1:3" ht="14.4" x14ac:dyDescent="0.25">
      <c r="A91" s="287"/>
      <c r="B91" s="570" t="s">
        <v>1008</v>
      </c>
      <c r="C91" s="1148" t="s">
        <v>1540</v>
      </c>
    </row>
    <row r="92" spans="1:3" ht="14.4" x14ac:dyDescent="0.25">
      <c r="A92" s="287"/>
      <c r="B92" s="570" t="s">
        <v>1009</v>
      </c>
      <c r="C92" s="1148" t="s">
        <v>1534</v>
      </c>
    </row>
    <row r="93" spans="1:3" ht="28.8" x14ac:dyDescent="0.25">
      <c r="A93" s="287"/>
      <c r="B93" s="570" t="s">
        <v>1010</v>
      </c>
      <c r="C93" s="1148" t="s">
        <v>1550</v>
      </c>
    </row>
    <row r="94" spans="1:3" ht="14.4" x14ac:dyDescent="0.25">
      <c r="A94" s="287"/>
      <c r="B94" s="570" t="s">
        <v>1011</v>
      </c>
      <c r="C94" s="1148" t="s">
        <v>1536</v>
      </c>
    </row>
    <row r="95" spans="1:3" ht="14.4" x14ac:dyDescent="0.25">
      <c r="A95" s="287"/>
      <c r="B95" s="570" t="s">
        <v>1012</v>
      </c>
      <c r="C95" s="1148" t="s">
        <v>1537</v>
      </c>
    </row>
    <row r="96" spans="1:3" ht="14.4" x14ac:dyDescent="0.25">
      <c r="A96" s="287"/>
      <c r="B96" s="570" t="s">
        <v>1013</v>
      </c>
      <c r="C96" s="1148" t="s">
        <v>1538</v>
      </c>
    </row>
    <row r="97" spans="1:3" ht="14.4" x14ac:dyDescent="0.25">
      <c r="A97" s="287"/>
      <c r="B97" s="570" t="s">
        <v>1014</v>
      </c>
      <c r="C97" s="1148" t="s">
        <v>1539</v>
      </c>
    </row>
    <row r="98" spans="1:3" ht="28.8" x14ac:dyDescent="0.25">
      <c r="B98" s="577"/>
      <c r="C98" s="1147" t="s">
        <v>1686</v>
      </c>
    </row>
    <row r="99" spans="1:3" ht="14.4" x14ac:dyDescent="0.25">
      <c r="A99" s="287"/>
      <c r="B99" s="570" t="s">
        <v>1015</v>
      </c>
      <c r="C99" s="1148" t="s">
        <v>1027</v>
      </c>
    </row>
    <row r="100" spans="1:3" ht="14.4" x14ac:dyDescent="0.25">
      <c r="A100" s="287"/>
      <c r="B100" s="570" t="s">
        <v>1016</v>
      </c>
      <c r="C100" s="1148" t="s">
        <v>1037</v>
      </c>
    </row>
    <row r="101" spans="1:3" ht="28.8" x14ac:dyDescent="0.25">
      <c r="B101" s="577"/>
      <c r="C101" s="1147" t="s">
        <v>1652</v>
      </c>
    </row>
    <row r="102" spans="1:3" ht="14.4" x14ac:dyDescent="0.25">
      <c r="B102" s="570" t="s">
        <v>1017</v>
      </c>
      <c r="C102" s="1148" t="s">
        <v>1052</v>
      </c>
    </row>
    <row r="103" spans="1:3" ht="14.4" x14ac:dyDescent="0.25">
      <c r="B103" s="570" t="s">
        <v>1018</v>
      </c>
      <c r="C103" s="1148" t="s">
        <v>1053</v>
      </c>
    </row>
    <row r="104" spans="1:3" ht="28.8" x14ac:dyDescent="0.25">
      <c r="B104" s="570" t="s">
        <v>1019</v>
      </c>
      <c r="C104" s="1148" t="s">
        <v>1054</v>
      </c>
    </row>
    <row r="105" spans="1:3" ht="14.4" x14ac:dyDescent="0.25">
      <c r="B105" s="570" t="s">
        <v>1020</v>
      </c>
      <c r="C105" s="1148" t="s">
        <v>1055</v>
      </c>
    </row>
    <row r="106" spans="1:3" ht="14.4" x14ac:dyDescent="0.25">
      <c r="B106" s="570" t="s">
        <v>1021</v>
      </c>
      <c r="C106" s="1148" t="s">
        <v>1056</v>
      </c>
    </row>
    <row r="107" spans="1:3" ht="28.8" x14ac:dyDescent="0.25">
      <c r="B107" s="570" t="s">
        <v>1022</v>
      </c>
      <c r="C107" s="1148" t="s">
        <v>1057</v>
      </c>
    </row>
    <row r="108" spans="1:3" ht="28.8" x14ac:dyDescent="0.25">
      <c r="B108" s="577"/>
      <c r="C108" s="1147" t="s">
        <v>1653</v>
      </c>
    </row>
    <row r="109" spans="1:3" ht="14.4" x14ac:dyDescent="0.25">
      <c r="B109" s="570" t="s">
        <v>1023</v>
      </c>
      <c r="C109" s="1148" t="s">
        <v>1179</v>
      </c>
    </row>
    <row r="110" spans="1:3" ht="14.4" x14ac:dyDescent="0.25">
      <c r="B110" s="570" t="s">
        <v>1024</v>
      </c>
      <c r="C110" s="1148" t="s">
        <v>1180</v>
      </c>
    </row>
    <row r="111" spans="1:3" ht="14.4" x14ac:dyDescent="0.25">
      <c r="B111" s="570" t="s">
        <v>1025</v>
      </c>
      <c r="C111" s="1148" t="s">
        <v>1181</v>
      </c>
    </row>
    <row r="112" spans="1:3" ht="15" thickBot="1" x14ac:dyDescent="0.3">
      <c r="B112" s="570" t="s">
        <v>1026</v>
      </c>
      <c r="C112" s="1148" t="s">
        <v>1182</v>
      </c>
    </row>
    <row r="113" spans="2:3" ht="15" customHeight="1" thickBot="1" x14ac:dyDescent="0.3">
      <c r="B113" s="1229" t="s">
        <v>1691</v>
      </c>
      <c r="C113" s="1150"/>
    </row>
    <row r="114" spans="2:3" ht="94.5" customHeight="1" thickBot="1" x14ac:dyDescent="0.35">
      <c r="B114" s="574"/>
      <c r="C114" s="1230" t="s">
        <v>1724</v>
      </c>
    </row>
    <row r="115" spans="2:3" ht="28.8" x14ac:dyDescent="0.25">
      <c r="B115" s="577"/>
      <c r="C115" s="1147" t="s">
        <v>1844</v>
      </c>
    </row>
    <row r="116" spans="2:3" ht="16.5" customHeight="1" x14ac:dyDescent="0.25">
      <c r="B116" s="570" t="s">
        <v>1845</v>
      </c>
      <c r="C116" s="1148" t="s">
        <v>1846</v>
      </c>
    </row>
    <row r="117" spans="2:3" ht="16.5" customHeight="1" x14ac:dyDescent="0.25">
      <c r="B117" s="570" t="s">
        <v>1847</v>
      </c>
      <c r="C117" s="1148" t="s">
        <v>1848</v>
      </c>
    </row>
    <row r="118" spans="2:3" ht="28.8" x14ac:dyDescent="0.25">
      <c r="B118" s="577"/>
      <c r="C118" s="1147" t="s">
        <v>1739</v>
      </c>
    </row>
    <row r="119" spans="2:3" ht="43.8" thickBot="1" x14ac:dyDescent="0.3">
      <c r="B119" s="1228" t="s">
        <v>1723</v>
      </c>
      <c r="C119" s="1151" t="s">
        <v>1738</v>
      </c>
    </row>
    <row r="120" spans="2:3" ht="33" customHeight="1" x14ac:dyDescent="0.25">
      <c r="B120" s="576"/>
      <c r="C120" s="569"/>
    </row>
    <row r="121" spans="2:3" ht="14.4" x14ac:dyDescent="0.25">
      <c r="B121" s="569"/>
      <c r="C121" s="569"/>
    </row>
    <row r="122" spans="2:3" ht="14.4" x14ac:dyDescent="0.25">
      <c r="B122" s="570"/>
      <c r="C122" s="569"/>
    </row>
    <row r="123" spans="2:3" ht="14.4" x14ac:dyDescent="0.3">
      <c r="B123" s="570"/>
      <c r="C123" s="832"/>
    </row>
    <row r="124" spans="2:3" ht="14.4" x14ac:dyDescent="0.3">
      <c r="B124" s="571"/>
      <c r="C124" s="833"/>
    </row>
    <row r="125" spans="2:3" ht="52.5" customHeight="1" x14ac:dyDescent="0.25">
      <c r="B125" s="571"/>
      <c r="C125" s="572"/>
    </row>
    <row r="126" spans="2:3" ht="14.4" x14ac:dyDescent="0.3">
      <c r="B126" s="571"/>
      <c r="C126" s="578"/>
    </row>
  </sheetData>
  <autoFilter ref="A6:C126"/>
  <mergeCells count="2">
    <mergeCell ref="B1:C1"/>
    <mergeCell ref="B2:C2"/>
  </mergeCells>
  <hyperlinks>
    <hyperlink ref="B9" location="'EU KM1'!A1" display="EU KM1"/>
    <hyperlink ref="B10" location="'EU INS1'!A1" display="EU INS1"/>
    <hyperlink ref="B11" location="'EU INS2'!A1" display="EU INS2"/>
    <hyperlink ref="B12" location="'EU OVC'!A1" display="EU OVC"/>
    <hyperlink ref="B14" location="'EU OVA'!A1" display="EU OVA"/>
    <hyperlink ref="B17" location="'EU LI1 '!A1" display="EU LI1"/>
    <hyperlink ref="B18" location="'EU LI2'!A1" display="EU LI2"/>
    <hyperlink ref="B19" location="' EU LI3'!A1" display="EU LI3"/>
    <hyperlink ref="B20" location="'EU LIA'!A1" display="EU LIA"/>
    <hyperlink ref="B24" location="'EU CC1'!A1" display="EU CC1"/>
    <hyperlink ref="B31" location="'EU LR1 – LRSum'!A1" display="EU LR1 - LRSum"/>
    <hyperlink ref="B32" location="'EU LR2 – LRCom'!A1" display="EU LR2 - LRCom"/>
    <hyperlink ref="B33" location="'EU LR3 – LRSpl'!A1" display="EU LR3 - LRSpl"/>
    <hyperlink ref="B34" location="'EU LRA'!A1" display="EU LRA"/>
    <hyperlink ref="B36" location="'EU LIQA'!A1" display="EU LIQA"/>
    <hyperlink ref="B37" location="'EU LIQ1'!A1" display="EU LIQ1"/>
    <hyperlink ref="B38" location="'EU LIQB'!A1" display="EU LIQB"/>
    <hyperlink ref="B39" location="'EU LIQ2'!A1" display="EU LIQ2"/>
    <hyperlink ref="B41" location="'EU CRA'!A1" display="EU CRA"/>
    <hyperlink ref="B42" location="'EU CRB'!A1" display="EU CRB"/>
    <hyperlink ref="B43" location="'EU CR1'!A1" display="EU CR1"/>
    <hyperlink ref="B44" location="'EU CR1-A'!A1" display="EU CR1-A"/>
    <hyperlink ref="B45" location="'EU CR2'!A1" display="EU CR2"/>
    <hyperlink ref="B46" location="'EU CR2a'!A1" display="EU CR2a"/>
    <hyperlink ref="B47" location="'EU CQ1'!A1" display="EU CQ1"/>
    <hyperlink ref="B48" location="'EU CQ2'!A1" display="EU CQ2"/>
    <hyperlink ref="B49" location="'EU CQ3'!A1" display="EU CQ3"/>
    <hyperlink ref="B50" location="'EU CQ4'!A1" display="EU CQ4"/>
    <hyperlink ref="B51" location="' EU CQ5'!A1" display="EU CQ5"/>
    <hyperlink ref="B52" location="'EU CQ6'!A1" display="EU CQ6"/>
    <hyperlink ref="B53" location="'EU CQ7'!A1" display="EU CQ7"/>
    <hyperlink ref="B54" location="'EU CQ8'!A1" display="EU CQ8"/>
    <hyperlink ref="B28" location="'EU CCyB1'!A1" display="EU CCyB1"/>
    <hyperlink ref="B56" location="'EU CRC'!A1" display="EU CRC"/>
    <hyperlink ref="B57" location="'EU CR3'!A1" display="EU CR3"/>
    <hyperlink ref="B59" location="'EU CRD'!A1" display="EU CRD"/>
    <hyperlink ref="B60" location="'EU CR4'!A1" display="EU CR4"/>
    <hyperlink ref="B61" location="'EU CR5'!A1" display="EU CR5"/>
    <hyperlink ref="B63" location="'EU CRE'!A1" display="EU CRE"/>
    <hyperlink ref="B64" location="'EU CR6'!A1" display="EU CR6"/>
    <hyperlink ref="B65" location="'EU CR6-A'!A1" display="EU CR6-A"/>
    <hyperlink ref="B66" location="'EU CR7'!A1" display="EU CR7"/>
    <hyperlink ref="B67" location="'EU CR7-A'!A1" display="EU CR7-A"/>
    <hyperlink ref="B68" location="'EU CR8'!A1" display="EU CR8"/>
    <hyperlink ref="B69" location="'EU CR9'!A1" display="CR9"/>
    <hyperlink ref="B70" location="'EU CR9.1'!A1" display="CR9.1"/>
    <hyperlink ref="B72" location="'EU CR10 '!A1" display="EU CR10"/>
    <hyperlink ref="B74" location="'EU CCRA'!A1" display="EU CCRA"/>
    <hyperlink ref="B75" location="'EU CCR1'!A1" display="EU CCR1"/>
    <hyperlink ref="B76" location="'EU CCR2'!A1" display="EU CCR2"/>
    <hyperlink ref="B77" location="'EU CCR3'!A1" display="EU CCR3"/>
    <hyperlink ref="B78" location="'EU CCR4'!A1" display="EU CCR4"/>
    <hyperlink ref="B79" location="'EU CCR5'!A1" display="EU CCR5"/>
    <hyperlink ref="B80" location="'EU CCR6'!A1" display="EU CCR6"/>
    <hyperlink ref="B82" location="'EU CCR8'!A1" display="EU CCR8"/>
    <hyperlink ref="B81" location="'EU CCR7'!A1" display="EU CCR7"/>
    <hyperlink ref="B85" location="'EU SEC1'!A1" display="EU SEC1"/>
    <hyperlink ref="B86" location="'EU SEC2'!A1" display="EU SEC2"/>
    <hyperlink ref="B87" location="'EU SEC3'!A1" display="EU SEC3"/>
    <hyperlink ref="B88" location="'EU SEC4'!A1" display="EU SEC4"/>
    <hyperlink ref="B89" location="'EU SEC5'!A1" display="EU SEC5"/>
    <hyperlink ref="B91" location="'EU MRA'!A1" display="EU MRA"/>
    <hyperlink ref="B92" location="'EU MR1'!A1" display="EU MR1"/>
    <hyperlink ref="B93" location="'EU MRB'!A1" display="EU MRB"/>
    <hyperlink ref="B94" location="'EU MR2-A'!A1" display="EU MR2-A"/>
    <hyperlink ref="B95" location="'EU MR2-B'!A1" display="EU MR2-B"/>
    <hyperlink ref="B96" location="'EU MR3'!A1" display="EU MR3"/>
    <hyperlink ref="B97" location="'EU MR4'!A1" display="EU MR4"/>
    <hyperlink ref="B99" location="'EU ORA'!A1" display="EU ORA"/>
    <hyperlink ref="B100" location="'EU OR1'!A1" display="EU OR1"/>
    <hyperlink ref="B103" location="'EU REM1'!A1" display="EU REM1"/>
    <hyperlink ref="B104" location="'EU REM2'!A1" display="EU REM2"/>
    <hyperlink ref="B105" location="'EU REM3'!A1" display="EU REM3"/>
    <hyperlink ref="B106" location="'EU REM4'!A1" display="EU REM4"/>
    <hyperlink ref="B107" location="'EU REM5'!A1" display="EU REM5"/>
    <hyperlink ref="B109" location="'EU AE1'!A1" display="EU AE1"/>
    <hyperlink ref="B110" location="'EU AE2'!A1" display="EU AE2"/>
    <hyperlink ref="B111" location="' EU AE3'!A1" display="EU AE3"/>
    <hyperlink ref="B112" location="'EU AE4'!A1" display="EU AE4"/>
    <hyperlink ref="C7" location="'PŘÍLOHA I'!A1" display="'PŘÍLOHA I'!A1"/>
    <hyperlink ref="C13" location="'PŘÍLOHA III'!A1" display="'PŘÍLOHA III'!A1"/>
    <hyperlink ref="C16" location="'PŘÍLOHA V'!A1" display="'PŘÍLOHA V'!A1"/>
    <hyperlink ref="C23" location="'PŘÍLOHA VII'!A1" display="'PŘÍLOHA VII'!A1"/>
    <hyperlink ref="C27" location="'PŘÍLOHA IX'!A1" display="'PŘÍLOHA IX'!A1"/>
    <hyperlink ref="C30" location="'PŘÍLOHA XI'!A1" display="'PŘÍLOHA XI'!A1"/>
    <hyperlink ref="C35" location="'PŘÍLOHA XIII'!A1" display="'PŘÍLOHA XIII'!A1"/>
    <hyperlink ref="C40" location="'PŘÍLOHA XV'!A1" display="'PŘÍLOHA XV'!A1"/>
    <hyperlink ref="C55" location="'PŘÍLOHA XVII'!A1" display="'PŘÍLOHA XVII'!A1"/>
    <hyperlink ref="C58" location="'PŘÍLOHA XIX'!A1" display="'PŘÍLOHA XIX'!A1"/>
    <hyperlink ref="C62" location="'PŘÍLOHA XXI'!A1" display="'PŘÍLOHA XXI'!A1"/>
    <hyperlink ref="C71" location="'PŘÍLOHA XXIII'!A1" display="'PŘÍLOHA XXIII'!A1"/>
    <hyperlink ref="C73" location="'PŘÍLOHA XXV'!A1" display="'PŘÍLOHA XXV'!A1"/>
    <hyperlink ref="C83" location="'PŘÍLOHA XXVII'!A1" display="'PŘÍLOHA XXVII'!A1"/>
    <hyperlink ref="B84" location="'EU SECA'!A1" display="EU SECA"/>
    <hyperlink ref="C90" location="'PŘÍLOHA XXIX'!A1" display="'PŘÍLOHA XXIX'!A1"/>
    <hyperlink ref="C98" location="'PŘÍLOHA XXXI'!A1" display="'PŘÍLOHA XXXI'!A1"/>
    <hyperlink ref="B102" location="'EU REMA'!A1" display="EU  REMA"/>
    <hyperlink ref="C101" location="'PŘÍLOHA XXXIII'!A1" display="'PŘÍLOHA XXXIII'!A1"/>
    <hyperlink ref="C108" location="'PŘÍLOHA XXXV'!A1" display="'PŘÍLOHA XXXV'!A1"/>
    <hyperlink ref="B21" location="'EU LIB'!A1" display="EU LIB"/>
    <hyperlink ref="B8" location="'EU OV1'!A1" display="EU OV1"/>
    <hyperlink ref="B15" location="'EU OVB'!A1" display="EU OVB"/>
    <hyperlink ref="B22" location="'EU PV1'!A1" display="EU PV1"/>
    <hyperlink ref="B26" location="'EU CCA  '!A1" display="EU CCA"/>
    <hyperlink ref="B25" location="'EU CC2 '!A1" display="EU CC2"/>
    <hyperlink ref="B29" location="'EU CCyB2'!A1" display="EU CCyB2"/>
    <hyperlink ref="C32" location="'PŘÍLOHA XI'!A1" display="'PŘÍLOHA XI'!A1"/>
    <hyperlink ref="C85" location="'PŘÍLOHA XXVII'!A1" display="'PŘÍLOHA XXVII'!A1"/>
    <hyperlink ref="B119" location="'IFRS9 (468)'!A1" display="IFRS9(468)"/>
    <hyperlink ref="C118" location="EBA_GL_2018_01!A1" display="EBA_GL_2018_01!A1"/>
    <hyperlink ref="B116" location="'EU IRRBBA'!A1" display="EU IRRBBA"/>
    <hyperlink ref="B117" location="'EU IRRBB1'!A1" display="EU IRRBB1"/>
    <hyperlink ref="C115" location="'PŘÍLOHA XXXVII'!A1" display="'PŘÍLOHA XXXVII'!A1"/>
  </hyperlinks>
  <pageMargins left="0.25" right="0.25" top="0.75" bottom="0.75" header="0.3" footer="0.3"/>
  <pageSetup paperSize="9" scale="35" fitToHeight="0" orientation="portrait" r:id="rId1"/>
  <rowBreaks count="1" manualBreakCount="1">
    <brk id="81" min="1" max="17"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B2:L37"/>
  <sheetViews>
    <sheetView showGridLines="0" zoomScaleNormal="100" workbookViewId="0">
      <selection activeCell="H37" sqref="H37"/>
    </sheetView>
  </sheetViews>
  <sheetFormatPr defaultRowHeight="14.4" x14ac:dyDescent="0.3"/>
  <sheetData>
    <row r="2" spans="2:12" ht="22.5" customHeight="1" x14ac:dyDescent="0.3">
      <c r="B2" s="559" t="s">
        <v>1654</v>
      </c>
    </row>
    <row r="3" spans="2:12" ht="20.25" customHeight="1" x14ac:dyDescent="0.3">
      <c r="B3" s="560" t="s">
        <v>1655</v>
      </c>
    </row>
    <row r="5" spans="2:12" x14ac:dyDescent="0.3">
      <c r="B5" s="1237" t="s">
        <v>3</v>
      </c>
      <c r="C5" s="1238"/>
      <c r="D5" s="1238"/>
      <c r="E5" s="1238"/>
      <c r="F5" s="1238"/>
      <c r="G5" s="1238"/>
      <c r="H5" s="1238"/>
      <c r="I5" s="1238"/>
      <c r="J5" s="1238"/>
      <c r="K5" s="1238"/>
      <c r="L5" s="1239"/>
    </row>
    <row r="6" spans="2:12" x14ac:dyDescent="0.3">
      <c r="B6" s="1240" t="s">
        <v>0</v>
      </c>
      <c r="C6" s="1236"/>
      <c r="D6" s="1236"/>
      <c r="E6" s="1236"/>
      <c r="F6" s="1236"/>
      <c r="G6" s="1236"/>
      <c r="H6" s="1236"/>
      <c r="I6" s="1236"/>
      <c r="J6" s="1236"/>
      <c r="K6" s="1236"/>
      <c r="L6" s="1241"/>
    </row>
    <row r="7" spans="2:12" ht="22.5" customHeight="1" x14ac:dyDescent="0.3">
      <c r="B7" s="1240" t="s">
        <v>1</v>
      </c>
      <c r="C7" s="1236"/>
      <c r="D7" s="1236"/>
      <c r="E7" s="1236"/>
      <c r="F7" s="1236"/>
      <c r="G7" s="1236"/>
      <c r="H7" s="1236"/>
      <c r="I7" s="1236"/>
      <c r="J7" s="1236"/>
      <c r="K7" s="1236"/>
      <c r="L7" s="1241"/>
    </row>
    <row r="8" spans="2:12" x14ac:dyDescent="0.3">
      <c r="B8" s="1240" t="s">
        <v>2</v>
      </c>
      <c r="C8" s="1236"/>
      <c r="D8" s="1236"/>
      <c r="E8" s="1236"/>
      <c r="F8" s="1236"/>
      <c r="G8" s="1236"/>
      <c r="H8" s="1236"/>
      <c r="I8" s="1236"/>
      <c r="J8" s="1236"/>
      <c r="K8" s="1236"/>
      <c r="L8" s="1241"/>
    </row>
    <row r="9" spans="2:12" ht="22.5" customHeight="1" x14ac:dyDescent="0.3">
      <c r="B9" s="1242" t="s">
        <v>120</v>
      </c>
      <c r="C9" s="1243"/>
      <c r="D9" s="1243"/>
      <c r="E9" s="1243"/>
      <c r="F9" s="1243"/>
      <c r="G9" s="1243"/>
      <c r="H9" s="1243"/>
      <c r="I9" s="1243"/>
      <c r="J9" s="1243"/>
      <c r="K9" s="1243"/>
      <c r="L9" s="1244"/>
    </row>
    <row r="10" spans="2:12" ht="22.5" customHeight="1" x14ac:dyDescent="0.3">
      <c r="B10" s="1235"/>
      <c r="C10" s="1235"/>
      <c r="D10" s="1235"/>
      <c r="E10" s="1235"/>
      <c r="F10" s="1235"/>
      <c r="G10" s="1235"/>
      <c r="H10" s="1235"/>
      <c r="I10" s="1235"/>
      <c r="J10" s="1235"/>
      <c r="K10" s="1235"/>
      <c r="L10" s="1235"/>
    </row>
    <row r="11" spans="2:12" ht="22.5" customHeight="1" x14ac:dyDescent="0.3">
      <c r="B11" s="1236"/>
      <c r="C11" s="1236"/>
      <c r="D11" s="1236"/>
      <c r="E11" s="1236"/>
      <c r="F11" s="1236"/>
      <c r="G11" s="1236"/>
      <c r="H11" s="1236"/>
      <c r="I11" s="1236"/>
      <c r="J11" s="1236"/>
      <c r="K11" s="1236"/>
      <c r="L11" s="1236"/>
    </row>
    <row r="12" spans="2:12" ht="22.5" customHeight="1" x14ac:dyDescent="0.3">
      <c r="B12" s="1235"/>
      <c r="C12" s="1235"/>
      <c r="D12" s="1235"/>
      <c r="E12" s="1235"/>
      <c r="F12" s="1235"/>
      <c r="G12" s="1235"/>
      <c r="H12" s="1235"/>
      <c r="I12" s="1235"/>
      <c r="J12" s="1235"/>
      <c r="K12" s="1235"/>
      <c r="L12" s="1235"/>
    </row>
    <row r="13" spans="2:12" ht="22.5" customHeight="1" x14ac:dyDescent="0.3"/>
    <row r="14" spans="2:12" ht="22.5" customHeight="1" x14ac:dyDescent="0.3"/>
    <row r="34" spans="4:4" x14ac:dyDescent="0.3">
      <c r="D34" s="2"/>
    </row>
    <row r="35" spans="4:4" x14ac:dyDescent="0.3">
      <c r="D35" s="2"/>
    </row>
    <row r="36" spans="4:4" x14ac:dyDescent="0.3">
      <c r="D36" s="2"/>
    </row>
    <row r="37" spans="4:4" x14ac:dyDescent="0.3">
      <c r="D37" s="2"/>
    </row>
  </sheetData>
  <mergeCells count="8">
    <mergeCell ref="B10:L10"/>
    <mergeCell ref="B11:L11"/>
    <mergeCell ref="B12:L12"/>
    <mergeCell ref="B5:L5"/>
    <mergeCell ref="B6:L6"/>
    <mergeCell ref="B7:L7"/>
    <mergeCell ref="B8:L8"/>
    <mergeCell ref="B9:L9"/>
  </mergeCells>
  <hyperlinks>
    <hyperlink ref="B5:L5" location="'EU OV1'!A1" display="Template EU OV1 – Overview of risk weighted exposure amounts"/>
    <hyperlink ref="B6:L6" location="'EU KM1'!A1" display="Template EU KM1 - Key metrics template"/>
    <hyperlink ref="B7:L7" location="'EU INS1'!A1" display="Template EU INS1 - Insurance participations"/>
    <hyperlink ref="B8:L8" location="'EU INS2'!A1" display="Template EU INS2 - Financial conglomerates information on own funds and capital adequacy ratio"/>
    <hyperlink ref="B9:L9" location="'EU OVC'!A1" display="Table EU OVC - ICAAP information"/>
  </hyperlinks>
  <pageMargins left="0.70866141732283472" right="0.70866141732283472" top="0.74803149606299213" bottom="0.74803149606299213" header="0.31496062992125984" footer="0.31496062992125984"/>
  <pageSetup paperSize="9" scale="95" orientation="landscape" r:id="rId1"/>
  <headerFooter>
    <oddHeader>&amp;CCS
Příloha I</oddHeader>
    <oddFooter>&amp;C1</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pageSetUpPr fitToPage="1"/>
  </sheetPr>
  <dimension ref="A1:G44"/>
  <sheetViews>
    <sheetView showGridLines="0" topLeftCell="A28" zoomScale="90" zoomScaleNormal="90" workbookViewId="0"/>
  </sheetViews>
  <sheetFormatPr defaultColWidth="9.109375" defaultRowHeight="14.4" x14ac:dyDescent="0.3"/>
  <cols>
    <col min="1" max="1" width="1" style="40" customWidth="1"/>
    <col min="2" max="2" width="7.88671875" style="40" customWidth="1"/>
    <col min="3" max="3" width="64.44140625" style="40" customWidth="1"/>
    <col min="4" max="4" width="13.88671875" style="40" customWidth="1"/>
    <col min="5" max="5" width="14.109375" style="40" customWidth="1"/>
    <col min="6" max="6" width="16.5546875" style="40" customWidth="1"/>
    <col min="7" max="7" width="9.109375" style="40" customWidth="1"/>
    <col min="8" max="16384" width="9.109375" style="40"/>
  </cols>
  <sheetData>
    <row r="1" spans="1:6" x14ac:dyDescent="0.3">
      <c r="A1" s="39"/>
      <c r="B1" s="39"/>
      <c r="C1" s="39"/>
      <c r="D1" s="39"/>
      <c r="E1" s="39"/>
      <c r="F1" s="39"/>
    </row>
    <row r="2" spans="1:6" x14ac:dyDescent="0.3">
      <c r="A2" s="39"/>
      <c r="B2" s="48" t="s">
        <v>3</v>
      </c>
    </row>
    <row r="3" spans="1:6" x14ac:dyDescent="0.3">
      <c r="A3" s="39"/>
    </row>
    <row r="4" spans="1:6" x14ac:dyDescent="0.3">
      <c r="A4" s="39"/>
    </row>
    <row r="5" spans="1:6" ht="28.8" x14ac:dyDescent="0.3">
      <c r="A5" s="39"/>
      <c r="B5" s="1246"/>
      <c r="C5" s="1247"/>
      <c r="D5" s="1245" t="s">
        <v>4</v>
      </c>
      <c r="E5" s="1245"/>
      <c r="F5" s="35" t="s">
        <v>5</v>
      </c>
    </row>
    <row r="6" spans="1:6" x14ac:dyDescent="0.3">
      <c r="A6" s="39"/>
      <c r="B6" s="1246"/>
      <c r="C6" s="1247"/>
      <c r="D6" s="35" t="s">
        <v>6</v>
      </c>
      <c r="E6" s="35" t="s">
        <v>7</v>
      </c>
      <c r="F6" s="35" t="s">
        <v>8</v>
      </c>
    </row>
    <row r="7" spans="1:6" x14ac:dyDescent="0.3">
      <c r="A7" s="39"/>
      <c r="B7" s="1248"/>
      <c r="C7" s="1249"/>
      <c r="D7" s="35" t="s">
        <v>9</v>
      </c>
      <c r="E7" s="35" t="s">
        <v>10</v>
      </c>
      <c r="F7" s="35" t="s">
        <v>9</v>
      </c>
    </row>
    <row r="8" spans="1:6" x14ac:dyDescent="0.3">
      <c r="A8" s="39"/>
      <c r="B8" s="35">
        <v>1</v>
      </c>
      <c r="C8" s="36" t="s">
        <v>11</v>
      </c>
      <c r="D8" s="1165">
        <v>4418847483.1999998</v>
      </c>
      <c r="E8" s="1165">
        <v>3607306601.25</v>
      </c>
      <c r="F8" s="1165">
        <v>353507798.65600002</v>
      </c>
    </row>
    <row r="9" spans="1:6" x14ac:dyDescent="0.3">
      <c r="A9" s="39"/>
      <c r="B9" s="35">
        <v>2</v>
      </c>
      <c r="C9" s="41" t="s">
        <v>12</v>
      </c>
      <c r="D9" s="1165">
        <v>4418847483.1999998</v>
      </c>
      <c r="E9" s="1165">
        <v>3603931978</v>
      </c>
      <c r="F9" s="1165">
        <v>353507798.65600002</v>
      </c>
    </row>
    <row r="10" spans="1:6" x14ac:dyDescent="0.3">
      <c r="A10" s="39"/>
      <c r="B10" s="35">
        <v>3</v>
      </c>
      <c r="C10" s="41" t="s">
        <v>122</v>
      </c>
      <c r="D10" s="1165"/>
      <c r="E10" s="1165"/>
      <c r="F10" s="1165"/>
    </row>
    <row r="11" spans="1:6" x14ac:dyDescent="0.3">
      <c r="A11" s="39"/>
      <c r="B11" s="35">
        <v>4</v>
      </c>
      <c r="C11" s="41" t="s">
        <v>13</v>
      </c>
      <c r="D11" s="1165"/>
      <c r="E11" s="1165"/>
      <c r="F11" s="1165"/>
    </row>
    <row r="12" spans="1:6" x14ac:dyDescent="0.3">
      <c r="A12" s="39"/>
      <c r="B12" s="35" t="s">
        <v>14</v>
      </c>
      <c r="C12" s="41" t="s">
        <v>15</v>
      </c>
      <c r="D12" s="1165"/>
      <c r="E12" s="1165"/>
      <c r="F12" s="1165"/>
    </row>
    <row r="13" spans="1:6" x14ac:dyDescent="0.3">
      <c r="A13" s="39"/>
      <c r="B13" s="35">
        <v>5</v>
      </c>
      <c r="C13" s="41" t="s">
        <v>123</v>
      </c>
      <c r="D13" s="1165"/>
      <c r="E13" s="1165"/>
      <c r="F13" s="1165"/>
    </row>
    <row r="14" spans="1:6" x14ac:dyDescent="0.3">
      <c r="A14" s="39"/>
      <c r="B14" s="35">
        <v>6</v>
      </c>
      <c r="C14" s="36" t="s">
        <v>16</v>
      </c>
      <c r="D14" s="1165"/>
      <c r="E14" s="1165"/>
      <c r="F14" s="1165"/>
    </row>
    <row r="15" spans="1:6" x14ac:dyDescent="0.3">
      <c r="A15" s="39"/>
      <c r="B15" s="35">
        <v>7</v>
      </c>
      <c r="C15" s="41" t="s">
        <v>12</v>
      </c>
      <c r="D15" s="1165"/>
      <c r="E15" s="1165"/>
      <c r="F15" s="1165"/>
    </row>
    <row r="16" spans="1:6" x14ac:dyDescent="0.3">
      <c r="A16" s="39"/>
      <c r="B16" s="35">
        <v>8</v>
      </c>
      <c r="C16" s="41" t="s">
        <v>17</v>
      </c>
      <c r="D16" s="1165"/>
      <c r="E16" s="1165"/>
      <c r="F16" s="1165"/>
    </row>
    <row r="17" spans="1:7" x14ac:dyDescent="0.3">
      <c r="A17" s="39"/>
      <c r="B17" s="35" t="s">
        <v>18</v>
      </c>
      <c r="C17" s="41" t="s">
        <v>19</v>
      </c>
      <c r="D17" s="1165"/>
      <c r="E17" s="1165"/>
      <c r="F17" s="1165"/>
      <c r="G17" s="42"/>
    </row>
    <row r="18" spans="1:7" x14ac:dyDescent="0.3">
      <c r="A18" s="39"/>
      <c r="B18" s="35" t="s">
        <v>20</v>
      </c>
      <c r="C18" s="41" t="s">
        <v>21</v>
      </c>
      <c r="D18" s="1165"/>
      <c r="E18" s="1165">
        <v>3374623.25</v>
      </c>
      <c r="F18" s="1165"/>
    </row>
    <row r="19" spans="1:7" x14ac:dyDescent="0.3">
      <c r="A19" s="39"/>
      <c r="B19" s="35">
        <v>9</v>
      </c>
      <c r="C19" s="41" t="s">
        <v>22</v>
      </c>
      <c r="D19" s="1165"/>
      <c r="E19" s="1165"/>
      <c r="F19" s="1165"/>
    </row>
    <row r="20" spans="1:7" x14ac:dyDescent="0.3">
      <c r="A20" s="39"/>
      <c r="B20" s="35">
        <v>10</v>
      </c>
      <c r="C20" s="45" t="s">
        <v>23</v>
      </c>
      <c r="D20" s="1166"/>
      <c r="E20" s="1166"/>
      <c r="F20" s="1166"/>
    </row>
    <row r="21" spans="1:7" x14ac:dyDescent="0.3">
      <c r="A21" s="39"/>
      <c r="B21" s="35">
        <v>11</v>
      </c>
      <c r="C21" s="45" t="s">
        <v>23</v>
      </c>
      <c r="D21" s="1166"/>
      <c r="E21" s="1166"/>
      <c r="F21" s="1166"/>
    </row>
    <row r="22" spans="1:7" x14ac:dyDescent="0.3">
      <c r="A22" s="39"/>
      <c r="B22" s="35">
        <v>12</v>
      </c>
      <c r="C22" s="45" t="s">
        <v>23</v>
      </c>
      <c r="D22" s="1166"/>
      <c r="E22" s="1166"/>
      <c r="F22" s="1166"/>
    </row>
    <row r="23" spans="1:7" x14ac:dyDescent="0.3">
      <c r="A23" s="39"/>
      <c r="B23" s="35">
        <v>13</v>
      </c>
      <c r="C23" s="45" t="s">
        <v>23</v>
      </c>
      <c r="D23" s="1166"/>
      <c r="E23" s="1166"/>
      <c r="F23" s="1166"/>
    </row>
    <row r="24" spans="1:7" x14ac:dyDescent="0.3">
      <c r="A24" s="39"/>
      <c r="B24" s="35">
        <v>14</v>
      </c>
      <c r="C24" s="45" t="s">
        <v>23</v>
      </c>
      <c r="D24" s="1166"/>
      <c r="E24" s="1166"/>
      <c r="F24" s="1166"/>
    </row>
    <row r="25" spans="1:7" x14ac:dyDescent="0.3">
      <c r="A25" s="39"/>
      <c r="B25" s="35">
        <v>15</v>
      </c>
      <c r="C25" s="36" t="s">
        <v>24</v>
      </c>
      <c r="D25" s="1165"/>
      <c r="E25" s="1165"/>
      <c r="F25" s="1165"/>
    </row>
    <row r="26" spans="1:7" ht="15" customHeight="1" x14ac:dyDescent="0.3">
      <c r="A26" s="39"/>
      <c r="B26" s="35">
        <v>16</v>
      </c>
      <c r="C26" s="36" t="s">
        <v>25</v>
      </c>
      <c r="D26" s="1165"/>
      <c r="E26" s="1165"/>
      <c r="F26" s="1165"/>
    </row>
    <row r="27" spans="1:7" x14ac:dyDescent="0.3">
      <c r="A27" s="39"/>
      <c r="B27" s="35">
        <v>17</v>
      </c>
      <c r="C27" s="41" t="s">
        <v>26</v>
      </c>
      <c r="D27" s="1165"/>
      <c r="E27" s="1165"/>
      <c r="F27" s="1165"/>
    </row>
    <row r="28" spans="1:7" x14ac:dyDescent="0.3">
      <c r="A28" s="39"/>
      <c r="B28" s="35">
        <v>18</v>
      </c>
      <c r="C28" s="41" t="s">
        <v>27</v>
      </c>
      <c r="D28" s="1165"/>
      <c r="E28" s="1165"/>
      <c r="F28" s="1165"/>
    </row>
    <row r="29" spans="1:7" x14ac:dyDescent="0.3">
      <c r="A29" s="39"/>
      <c r="B29" s="35">
        <v>19</v>
      </c>
      <c r="C29" s="41" t="s">
        <v>28</v>
      </c>
      <c r="D29" s="1165"/>
      <c r="E29" s="1165"/>
      <c r="F29" s="1165"/>
    </row>
    <row r="30" spans="1:7" x14ac:dyDescent="0.3">
      <c r="A30" s="39"/>
      <c r="B30" s="35" t="s">
        <v>29</v>
      </c>
      <c r="C30" s="41" t="s">
        <v>30</v>
      </c>
      <c r="D30" s="1165"/>
      <c r="E30" s="1165"/>
      <c r="F30" s="1165"/>
    </row>
    <row r="31" spans="1:7" x14ac:dyDescent="0.3">
      <c r="A31" s="39"/>
      <c r="B31" s="35">
        <v>20</v>
      </c>
      <c r="C31" s="36" t="s">
        <v>31</v>
      </c>
      <c r="D31" s="1165"/>
      <c r="E31" s="1165">
        <v>168469659</v>
      </c>
      <c r="F31" s="1165"/>
    </row>
    <row r="32" spans="1:7" x14ac:dyDescent="0.3">
      <c r="A32" s="39"/>
      <c r="B32" s="35">
        <v>21</v>
      </c>
      <c r="C32" s="41" t="s">
        <v>12</v>
      </c>
      <c r="D32" s="1165"/>
      <c r="E32" s="1165"/>
      <c r="F32" s="1165"/>
    </row>
    <row r="33" spans="1:6" x14ac:dyDescent="0.3">
      <c r="A33" s="39"/>
      <c r="B33" s="35">
        <v>22</v>
      </c>
      <c r="C33" s="41" t="s">
        <v>32</v>
      </c>
      <c r="D33" s="1165"/>
      <c r="E33" s="1165"/>
      <c r="F33" s="1165"/>
    </row>
    <row r="34" spans="1:6" x14ac:dyDescent="0.3">
      <c r="A34" s="39"/>
      <c r="B34" s="35" t="s">
        <v>33</v>
      </c>
      <c r="C34" s="36" t="s">
        <v>34</v>
      </c>
      <c r="D34" s="1165"/>
      <c r="E34" s="1165"/>
      <c r="F34" s="1165"/>
    </row>
    <row r="35" spans="1:6" x14ac:dyDescent="0.3">
      <c r="A35" s="39"/>
      <c r="B35" s="35">
        <v>23</v>
      </c>
      <c r="C35" s="36" t="s">
        <v>35</v>
      </c>
      <c r="D35" s="1167">
        <v>1370373607</v>
      </c>
      <c r="E35" s="1165">
        <v>1323165898</v>
      </c>
      <c r="F35" s="1166"/>
    </row>
    <row r="36" spans="1:6" x14ac:dyDescent="0.3">
      <c r="A36" s="39"/>
      <c r="B36" s="35" t="s">
        <v>36</v>
      </c>
      <c r="C36" s="36" t="s">
        <v>37</v>
      </c>
      <c r="D36" s="1167">
        <v>1370373607</v>
      </c>
      <c r="E36" s="1165">
        <v>1323165898</v>
      </c>
      <c r="F36" s="1165">
        <v>109629888.56</v>
      </c>
    </row>
    <row r="37" spans="1:6" x14ac:dyDescent="0.3">
      <c r="A37" s="39"/>
      <c r="B37" s="35" t="s">
        <v>38</v>
      </c>
      <c r="C37" s="36" t="s">
        <v>12</v>
      </c>
      <c r="D37" s="1165"/>
      <c r="E37" s="1165"/>
      <c r="F37" s="1165"/>
    </row>
    <row r="38" spans="1:6" x14ac:dyDescent="0.3">
      <c r="A38" s="39"/>
      <c r="B38" s="35" t="s">
        <v>39</v>
      </c>
      <c r="C38" s="36" t="s">
        <v>40</v>
      </c>
      <c r="D38" s="1165"/>
      <c r="E38" s="1165"/>
      <c r="F38" s="1165"/>
    </row>
    <row r="39" spans="1:6" ht="28.8" x14ac:dyDescent="0.3">
      <c r="A39" s="39"/>
      <c r="B39" s="35">
        <v>24</v>
      </c>
      <c r="C39" s="36" t="s">
        <v>41</v>
      </c>
      <c r="D39" s="1165"/>
      <c r="E39" s="1165"/>
      <c r="F39" s="1165"/>
    </row>
    <row r="40" spans="1:6" x14ac:dyDescent="0.3">
      <c r="A40" s="39"/>
      <c r="B40" s="35">
        <v>25</v>
      </c>
      <c r="C40" s="45" t="s">
        <v>23</v>
      </c>
      <c r="D40" s="1166"/>
      <c r="E40" s="1166"/>
      <c r="F40" s="1166"/>
    </row>
    <row r="41" spans="1:6" x14ac:dyDescent="0.3">
      <c r="A41" s="39"/>
      <c r="B41" s="35">
        <v>26</v>
      </c>
      <c r="C41" s="45" t="s">
        <v>23</v>
      </c>
      <c r="D41" s="1166"/>
      <c r="E41" s="1166"/>
      <c r="F41" s="1166"/>
    </row>
    <row r="42" spans="1:6" x14ac:dyDescent="0.3">
      <c r="A42" s="39"/>
      <c r="B42" s="35">
        <v>27</v>
      </c>
      <c r="C42" s="45" t="s">
        <v>23</v>
      </c>
      <c r="D42" s="1166"/>
      <c r="E42" s="1166"/>
      <c r="F42" s="1166"/>
    </row>
    <row r="43" spans="1:6" x14ac:dyDescent="0.3">
      <c r="A43" s="39"/>
      <c r="B43" s="35">
        <v>28</v>
      </c>
      <c r="C43" s="45" t="s">
        <v>23</v>
      </c>
      <c r="D43" s="1166"/>
      <c r="E43" s="1166"/>
      <c r="F43" s="1166"/>
    </row>
    <row r="44" spans="1:6" x14ac:dyDescent="0.3">
      <c r="A44" s="39"/>
      <c r="B44" s="43">
        <v>29</v>
      </c>
      <c r="C44" s="44" t="s">
        <v>42</v>
      </c>
      <c r="D44" s="1168">
        <f>D35+D31+D14+D8</f>
        <v>5789221090.1999998</v>
      </c>
      <c r="E44" s="1168">
        <f>E35+E31+E14+E8</f>
        <v>5098942158.25</v>
      </c>
      <c r="F44" s="1168">
        <f t="shared" ref="F44" si="0">F35+F31+F14+F8</f>
        <v>353507798.65600002</v>
      </c>
    </row>
  </sheetData>
  <mergeCells count="2">
    <mergeCell ref="D5:E5"/>
    <mergeCell ref="B5:C7"/>
  </mergeCells>
  <pageMargins left="0.7" right="0.7" top="0.75" bottom="0.75" header="0.3" footer="0.3"/>
  <pageSetup paperSize="9" scale="71" orientation="landscape" r:id="rId1"/>
  <headerFooter>
    <oddHeader>&amp;C&amp;9CS
Příloha I</oddHeader>
    <oddFooter>&amp;C&amp;P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sheetPr>
  <dimension ref="A2:J136"/>
  <sheetViews>
    <sheetView showGridLines="0" topLeftCell="A50" zoomScale="90" zoomScaleNormal="90" zoomScalePageLayoutView="80" workbookViewId="0">
      <selection activeCell="D18" sqref="D18"/>
    </sheetView>
  </sheetViews>
  <sheetFormatPr defaultRowHeight="14.4" x14ac:dyDescent="0.3"/>
  <cols>
    <col min="1" max="1" width="4.44140625" customWidth="1"/>
    <col min="2" max="2" width="8.44140625" customWidth="1"/>
    <col min="3" max="3" width="60.109375" customWidth="1"/>
    <col min="4" max="4" width="14.88671875" style="829" bestFit="1" customWidth="1"/>
    <col min="5" max="5" width="14.5546875" customWidth="1"/>
    <col min="6" max="8" width="14.88671875" bestFit="1" customWidth="1"/>
  </cols>
  <sheetData>
    <row r="2" spans="1:10" ht="24.6" x14ac:dyDescent="0.3">
      <c r="D2" s="823" t="s">
        <v>1744</v>
      </c>
    </row>
    <row r="3" spans="1:10" x14ac:dyDescent="0.3">
      <c r="A3" s="5"/>
      <c r="B3" s="1"/>
      <c r="C3" s="1"/>
      <c r="D3" s="824"/>
      <c r="E3" s="1"/>
      <c r="F3" s="1"/>
      <c r="G3" s="1"/>
      <c r="H3" s="1"/>
      <c r="I3" s="1"/>
      <c r="J3" s="1"/>
    </row>
    <row r="4" spans="1:10" x14ac:dyDescent="0.3">
      <c r="A4" s="5"/>
      <c r="B4" s="8" t="s">
        <v>0</v>
      </c>
      <c r="C4" s="1"/>
      <c r="D4" s="824"/>
      <c r="E4" s="1"/>
      <c r="F4" s="1"/>
      <c r="G4" s="1"/>
      <c r="H4" s="1"/>
      <c r="I4" s="1"/>
      <c r="J4" s="1"/>
    </row>
    <row r="5" spans="1:10" x14ac:dyDescent="0.3">
      <c r="A5" s="5"/>
      <c r="B5" s="8"/>
      <c r="C5" s="1"/>
      <c r="D5" s="824"/>
      <c r="E5" s="1"/>
      <c r="F5" s="1"/>
      <c r="G5" s="1"/>
      <c r="H5" s="1"/>
      <c r="I5" s="1"/>
      <c r="J5" s="1"/>
    </row>
    <row r="6" spans="1:10" x14ac:dyDescent="0.3">
      <c r="A6" s="5"/>
      <c r="B6" s="1"/>
      <c r="C6" s="1"/>
      <c r="D6" s="834">
        <v>44926</v>
      </c>
      <c r="E6" s="1010">
        <v>44834</v>
      </c>
      <c r="F6" s="834">
        <v>44742</v>
      </c>
      <c r="G6" s="834">
        <v>44651</v>
      </c>
      <c r="H6" s="834">
        <v>44561</v>
      </c>
      <c r="I6" s="1"/>
      <c r="J6" s="1"/>
    </row>
    <row r="7" spans="1:10" x14ac:dyDescent="0.3">
      <c r="A7" s="5"/>
      <c r="B7" s="30"/>
      <c r="C7" s="31"/>
      <c r="D7" s="825" t="s">
        <v>6</v>
      </c>
      <c r="E7" s="25" t="s">
        <v>7</v>
      </c>
      <c r="F7" s="25" t="s">
        <v>8</v>
      </c>
      <c r="G7" s="25" t="s">
        <v>43</v>
      </c>
      <c r="H7" s="25" t="s">
        <v>44</v>
      </c>
      <c r="I7" s="1"/>
      <c r="J7" s="1"/>
    </row>
    <row r="8" spans="1:10" x14ac:dyDescent="0.3">
      <c r="A8" s="5"/>
      <c r="B8" s="32"/>
      <c r="C8" s="33"/>
      <c r="D8" s="825" t="s">
        <v>9</v>
      </c>
      <c r="E8" s="25" t="s">
        <v>45</v>
      </c>
      <c r="F8" s="25" t="s">
        <v>46</v>
      </c>
      <c r="G8" s="25" t="s">
        <v>47</v>
      </c>
      <c r="H8" s="25" t="s">
        <v>48</v>
      </c>
      <c r="I8" s="1"/>
      <c r="J8" s="1"/>
    </row>
    <row r="9" spans="1:10" x14ac:dyDescent="0.3">
      <c r="A9" s="5"/>
      <c r="B9" s="26"/>
      <c r="C9" s="1253" t="s">
        <v>49</v>
      </c>
      <c r="D9" s="1254"/>
      <c r="E9" s="1254"/>
      <c r="F9" s="1254"/>
      <c r="G9" s="1254"/>
      <c r="H9" s="1255"/>
      <c r="I9" s="1"/>
      <c r="J9" s="1"/>
    </row>
    <row r="10" spans="1:10" x14ac:dyDescent="0.3">
      <c r="A10" s="5"/>
      <c r="B10" s="17">
        <v>1</v>
      </c>
      <c r="C10" s="27" t="s">
        <v>50</v>
      </c>
      <c r="D10" s="826">
        <v>7636951362.9130001</v>
      </c>
      <c r="E10" s="826">
        <v>7632775626.9386997</v>
      </c>
      <c r="F10" s="826">
        <v>7632764765.6948805</v>
      </c>
      <c r="G10" s="826">
        <v>7645754865.8455791</v>
      </c>
      <c r="H10" s="826">
        <v>7286400467.0911398</v>
      </c>
      <c r="I10" s="1"/>
      <c r="J10" s="1"/>
    </row>
    <row r="11" spans="1:10" x14ac:dyDescent="0.3">
      <c r="A11" s="5"/>
      <c r="B11" s="17">
        <v>2</v>
      </c>
      <c r="C11" s="27" t="s">
        <v>51</v>
      </c>
      <c r="D11" s="826">
        <v>7636951362.9130001</v>
      </c>
      <c r="E11" s="826">
        <v>7632775626.9386997</v>
      </c>
      <c r="F11" s="826">
        <v>7632764765.6948805</v>
      </c>
      <c r="G11" s="826">
        <v>7645754865.8455791</v>
      </c>
      <c r="H11" s="826">
        <v>7286400467.0911398</v>
      </c>
      <c r="I11" s="1"/>
      <c r="J11" s="1"/>
    </row>
    <row r="12" spans="1:10" x14ac:dyDescent="0.3">
      <c r="A12" s="5"/>
      <c r="B12" s="17">
        <v>3</v>
      </c>
      <c r="C12" s="27" t="s">
        <v>52</v>
      </c>
      <c r="D12" s="826">
        <v>7636951362.9130001</v>
      </c>
      <c r="E12" s="826">
        <v>7632775626.9386997</v>
      </c>
      <c r="F12" s="826">
        <v>7632764765.6948805</v>
      </c>
      <c r="G12" s="826">
        <v>7645754865.8455791</v>
      </c>
      <c r="H12" s="826">
        <v>7286400467.0911398</v>
      </c>
      <c r="I12" s="1"/>
      <c r="J12" s="1"/>
    </row>
    <row r="13" spans="1:10" x14ac:dyDescent="0.3">
      <c r="A13" s="5"/>
      <c r="B13" s="28"/>
      <c r="C13" s="1250" t="s">
        <v>53</v>
      </c>
      <c r="D13" s="1251"/>
      <c r="E13" s="1251"/>
      <c r="F13" s="1251"/>
      <c r="G13" s="1251"/>
      <c r="H13" s="1252"/>
      <c r="I13" s="1"/>
      <c r="J13" s="1"/>
    </row>
    <row r="14" spans="1:10" x14ac:dyDescent="0.3">
      <c r="A14" s="5"/>
      <c r="B14" s="17">
        <v>4</v>
      </c>
      <c r="C14" s="27" t="s">
        <v>4</v>
      </c>
      <c r="D14" s="826">
        <v>5789221090.0614328</v>
      </c>
      <c r="E14" s="826">
        <v>5156781833.0943241</v>
      </c>
      <c r="F14" s="826">
        <v>4587107011.901844</v>
      </c>
      <c r="G14" s="826">
        <v>4191290198.4847703</v>
      </c>
      <c r="H14" s="826">
        <v>5098942157.7381573</v>
      </c>
      <c r="I14" s="1"/>
      <c r="J14" s="1"/>
    </row>
    <row r="15" spans="1:10" ht="15" customHeight="1" x14ac:dyDescent="0.3">
      <c r="A15" s="5"/>
      <c r="B15" s="28"/>
      <c r="C15" s="1256" t="s">
        <v>54</v>
      </c>
      <c r="D15" s="1257"/>
      <c r="E15" s="1257"/>
      <c r="F15" s="1257"/>
      <c r="G15" s="1257"/>
      <c r="H15" s="1258"/>
      <c r="I15" s="1"/>
      <c r="J15" s="1"/>
    </row>
    <row r="16" spans="1:10" x14ac:dyDescent="0.3">
      <c r="A16" s="5"/>
      <c r="B16" s="17">
        <v>5</v>
      </c>
      <c r="C16" s="27" t="s">
        <v>55</v>
      </c>
      <c r="D16" s="830">
        <v>131.91673360037387</v>
      </c>
      <c r="E16" s="830">
        <v>148.01432121782545</v>
      </c>
      <c r="F16" s="830">
        <v>166.39604757182866</v>
      </c>
      <c r="G16" s="830">
        <v>182.42007839518394</v>
      </c>
      <c r="H16" s="830">
        <v>142.90023776859863</v>
      </c>
      <c r="I16" s="1"/>
      <c r="J16" s="1"/>
    </row>
    <row r="17" spans="1:10" x14ac:dyDescent="0.3">
      <c r="A17" s="5"/>
      <c r="B17" s="17">
        <v>6</v>
      </c>
      <c r="C17" s="27" t="s">
        <v>56</v>
      </c>
      <c r="D17" s="830">
        <v>131.91673360037387</v>
      </c>
      <c r="E17" s="830">
        <v>148.01432121782545</v>
      </c>
      <c r="F17" s="830">
        <v>166.39604757182866</v>
      </c>
      <c r="G17" s="830">
        <v>182.42007839518394</v>
      </c>
      <c r="H17" s="830">
        <v>142.90023776859863</v>
      </c>
      <c r="I17" s="1"/>
      <c r="J17" s="1"/>
    </row>
    <row r="18" spans="1:10" x14ac:dyDescent="0.3">
      <c r="A18" s="5"/>
      <c r="B18" s="17">
        <v>7</v>
      </c>
      <c r="C18" s="27" t="s">
        <v>57</v>
      </c>
      <c r="D18" s="830">
        <v>131.91673360037387</v>
      </c>
      <c r="E18" s="830">
        <v>148.01432121782545</v>
      </c>
      <c r="F18" s="830">
        <v>166.39604757182866</v>
      </c>
      <c r="G18" s="830">
        <v>182.42007839518394</v>
      </c>
      <c r="H18" s="830">
        <v>142.90023776859863</v>
      </c>
      <c r="I18" s="1"/>
      <c r="J18" s="1"/>
    </row>
    <row r="19" spans="1:10" ht="29.1" customHeight="1" x14ac:dyDescent="0.3">
      <c r="A19" s="5"/>
      <c r="B19" s="28"/>
      <c r="C19" s="1259" t="s">
        <v>58</v>
      </c>
      <c r="D19" s="1260"/>
      <c r="E19" s="1260"/>
      <c r="F19" s="1260"/>
      <c r="G19" s="1260"/>
      <c r="H19" s="1261"/>
      <c r="I19" s="1"/>
      <c r="J19" s="1"/>
    </row>
    <row r="20" spans="1:10" ht="28.8" x14ac:dyDescent="0.3">
      <c r="A20" s="5"/>
      <c r="B20" s="17" t="s">
        <v>59</v>
      </c>
      <c r="C20" s="45" t="s">
        <v>60</v>
      </c>
      <c r="D20" s="830">
        <v>15.6</v>
      </c>
      <c r="E20" s="830">
        <v>15.6</v>
      </c>
      <c r="F20" s="830">
        <v>15.6</v>
      </c>
      <c r="G20" s="830">
        <v>15.6</v>
      </c>
      <c r="H20" s="830">
        <v>15.6</v>
      </c>
      <c r="I20" s="1"/>
      <c r="J20" s="1"/>
    </row>
    <row r="21" spans="1:10" x14ac:dyDescent="0.3">
      <c r="A21" s="5"/>
      <c r="B21" s="17" t="s">
        <v>61</v>
      </c>
      <c r="C21" s="45" t="s">
        <v>62</v>
      </c>
      <c r="D21" s="830">
        <v>10.199999999999999</v>
      </c>
      <c r="E21" s="830">
        <v>10.199999999999999</v>
      </c>
      <c r="F21" s="830">
        <v>10.199999999999999</v>
      </c>
      <c r="G21" s="830">
        <v>10.199999999999999</v>
      </c>
      <c r="H21" s="830">
        <v>10.199999999999999</v>
      </c>
      <c r="I21" s="1"/>
      <c r="J21" s="1"/>
    </row>
    <row r="22" spans="1:10" x14ac:dyDescent="0.3">
      <c r="A22" s="5"/>
      <c r="B22" s="17" t="s">
        <v>63</v>
      </c>
      <c r="C22" s="45" t="s">
        <v>64</v>
      </c>
      <c r="D22" s="830">
        <v>13.600000000000001</v>
      </c>
      <c r="E22" s="830">
        <v>13.600000000000001</v>
      </c>
      <c r="F22" s="830">
        <v>13.600000000000001</v>
      </c>
      <c r="G22" s="830">
        <v>13.600000000000001</v>
      </c>
      <c r="H22" s="830">
        <v>13.600000000000001</v>
      </c>
      <c r="I22" s="1"/>
      <c r="J22" s="1"/>
    </row>
    <row r="23" spans="1:10" ht="28.8" x14ac:dyDescent="0.3">
      <c r="A23" s="5"/>
      <c r="B23" s="17" t="s">
        <v>65</v>
      </c>
      <c r="C23" s="45" t="s">
        <v>66</v>
      </c>
      <c r="D23" s="830">
        <v>19.312260868413698</v>
      </c>
      <c r="E23" s="830">
        <v>18.820401668884802</v>
      </c>
      <c r="F23" s="830">
        <v>18.507242851441799</v>
      </c>
      <c r="G23" s="830">
        <v>18.414372300900698</v>
      </c>
      <c r="H23" s="830">
        <v>18.414372300900698</v>
      </c>
      <c r="I23" s="1"/>
      <c r="J23" s="1"/>
    </row>
    <row r="24" spans="1:10" ht="28.65" customHeight="1" x14ac:dyDescent="0.3">
      <c r="A24" s="5"/>
      <c r="B24" s="28"/>
      <c r="C24" s="1259" t="s">
        <v>67</v>
      </c>
      <c r="D24" s="1260"/>
      <c r="E24" s="1260"/>
      <c r="F24" s="1260"/>
      <c r="G24" s="1260"/>
      <c r="H24" s="1261"/>
      <c r="I24" s="1"/>
      <c r="J24" s="1"/>
    </row>
    <row r="25" spans="1:10" x14ac:dyDescent="0.3">
      <c r="A25" s="5"/>
      <c r="B25" s="17">
        <v>8</v>
      </c>
      <c r="C25" s="27" t="s">
        <v>68</v>
      </c>
      <c r="D25" s="1013">
        <v>3.2753003538875345</v>
      </c>
      <c r="E25" s="1013">
        <v>3.3632149459829757</v>
      </c>
      <c r="F25" s="1013">
        <v>3.5160573330922644</v>
      </c>
      <c r="G25" s="1013">
        <v>3.6596464242560538</v>
      </c>
      <c r="H25" s="1013">
        <v>3.5370688107067569</v>
      </c>
      <c r="I25" s="1"/>
      <c r="J25" s="1"/>
    </row>
    <row r="26" spans="1:10" ht="28.8" x14ac:dyDescent="0.3">
      <c r="A26" s="5"/>
      <c r="B26" s="17" t="s">
        <v>18</v>
      </c>
      <c r="C26" s="27" t="s">
        <v>69</v>
      </c>
      <c r="D26" s="1013">
        <v>0</v>
      </c>
      <c r="E26" s="1013">
        <v>0</v>
      </c>
      <c r="F26" s="1013">
        <v>0</v>
      </c>
      <c r="G26" s="1013">
        <v>0</v>
      </c>
      <c r="H26" s="1013">
        <v>0</v>
      </c>
      <c r="I26" s="1"/>
      <c r="J26" s="1"/>
    </row>
    <row r="27" spans="1:10" ht="28.8" x14ac:dyDescent="0.3">
      <c r="A27" s="5"/>
      <c r="B27" s="17">
        <v>9</v>
      </c>
      <c r="C27" s="27" t="s">
        <v>70</v>
      </c>
      <c r="D27" s="1013">
        <v>1.5882073805277606</v>
      </c>
      <c r="E27" s="1013">
        <v>0.96914626405661553</v>
      </c>
      <c r="F27" s="1013">
        <v>0.57275568578961988</v>
      </c>
      <c r="G27" s="1013">
        <v>0.46019658659678447</v>
      </c>
      <c r="H27" s="1013">
        <v>0.44478258410683336</v>
      </c>
      <c r="I27" s="1"/>
      <c r="J27" s="1"/>
    </row>
    <row r="28" spans="1:10" x14ac:dyDescent="0.3">
      <c r="A28" s="5"/>
      <c r="B28" s="17" t="s">
        <v>71</v>
      </c>
      <c r="C28" s="27" t="s">
        <v>72</v>
      </c>
      <c r="D28" s="1013">
        <v>0</v>
      </c>
      <c r="E28" s="1013">
        <v>0</v>
      </c>
      <c r="F28" s="1013">
        <v>0</v>
      </c>
      <c r="G28" s="1013">
        <v>0</v>
      </c>
      <c r="H28" s="1013">
        <v>0</v>
      </c>
      <c r="I28" s="1"/>
      <c r="J28" s="1"/>
    </row>
    <row r="29" spans="1:10" x14ac:dyDescent="0.3">
      <c r="A29" s="5"/>
      <c r="B29" s="17">
        <v>10</v>
      </c>
      <c r="C29" s="27" t="s">
        <v>73</v>
      </c>
      <c r="D29" s="1013">
        <v>0</v>
      </c>
      <c r="E29" s="1013">
        <v>0</v>
      </c>
      <c r="F29" s="1013">
        <v>0</v>
      </c>
      <c r="G29" s="1013">
        <v>0</v>
      </c>
      <c r="H29" s="1013">
        <v>0</v>
      </c>
      <c r="I29" s="1"/>
      <c r="J29" s="1"/>
    </row>
    <row r="30" spans="1:10" x14ac:dyDescent="0.3">
      <c r="A30" s="5"/>
      <c r="B30" s="17" t="s">
        <v>74</v>
      </c>
      <c r="C30" s="36" t="s">
        <v>75</v>
      </c>
      <c r="D30" s="1013">
        <v>0</v>
      </c>
      <c r="E30" s="1013">
        <v>0</v>
      </c>
      <c r="F30" s="1013">
        <v>0</v>
      </c>
      <c r="G30" s="1013">
        <v>0</v>
      </c>
      <c r="H30" s="1013">
        <v>0</v>
      </c>
      <c r="I30" s="1"/>
      <c r="J30" s="1"/>
    </row>
    <row r="31" spans="1:10" x14ac:dyDescent="0.3">
      <c r="A31" s="5"/>
      <c r="B31" s="17">
        <v>11</v>
      </c>
      <c r="C31" s="27" t="s">
        <v>76</v>
      </c>
      <c r="D31" s="1013">
        <v>4.863507734415295</v>
      </c>
      <c r="E31" s="1013">
        <v>4.3323612098471944</v>
      </c>
      <c r="F31" s="1013">
        <v>4.0888130186099731</v>
      </c>
      <c r="G31" s="1013">
        <v>4.1198430111278821</v>
      </c>
      <c r="H31" s="1013">
        <v>3.9818513949974168</v>
      </c>
      <c r="I31" s="1"/>
      <c r="J31" s="1"/>
    </row>
    <row r="32" spans="1:10" x14ac:dyDescent="0.3">
      <c r="A32" s="5"/>
      <c r="B32" s="17" t="s">
        <v>77</v>
      </c>
      <c r="C32" s="27" t="s">
        <v>78</v>
      </c>
      <c r="D32" s="1013">
        <v>131.91673359716458</v>
      </c>
      <c r="E32" s="1013">
        <v>148.01432121783125</v>
      </c>
      <c r="F32" s="1013">
        <v>166.27372403009898</v>
      </c>
      <c r="G32" s="1013">
        <v>182.42007839527943</v>
      </c>
      <c r="H32" s="1013">
        <v>142.90023776866474</v>
      </c>
      <c r="I32" s="1"/>
      <c r="J32" s="1"/>
    </row>
    <row r="33" spans="1:10" ht="14.4" customHeight="1" x14ac:dyDescent="0.3">
      <c r="A33" s="5"/>
      <c r="B33" s="17">
        <v>12</v>
      </c>
      <c r="C33" s="27" t="s">
        <v>79</v>
      </c>
      <c r="D33" s="1013">
        <v>131.91673359716458</v>
      </c>
      <c r="E33" s="1013">
        <v>148.01432121783125</v>
      </c>
      <c r="F33" s="1013">
        <v>166.27372403009898</v>
      </c>
      <c r="G33" s="1013">
        <v>182.42007839527943</v>
      </c>
      <c r="H33" s="1013">
        <v>142.90023776866474</v>
      </c>
      <c r="I33" s="1"/>
      <c r="J33" s="1"/>
    </row>
    <row r="34" spans="1:10" x14ac:dyDescent="0.3">
      <c r="A34" s="5"/>
      <c r="B34" s="28"/>
      <c r="C34" s="1250" t="s">
        <v>80</v>
      </c>
      <c r="D34" s="1251"/>
      <c r="E34" s="1251"/>
      <c r="F34" s="1251"/>
      <c r="G34" s="1251"/>
      <c r="H34" s="1252"/>
      <c r="I34" s="1"/>
      <c r="J34" s="1"/>
    </row>
    <row r="35" spans="1:10" x14ac:dyDescent="0.3">
      <c r="A35" s="5"/>
      <c r="B35" s="17">
        <v>13</v>
      </c>
      <c r="C35" s="29" t="s">
        <v>81</v>
      </c>
      <c r="D35" s="1036">
        <v>35786034399.919998</v>
      </c>
      <c r="E35" s="1036">
        <v>37887602032.660004</v>
      </c>
      <c r="F35" s="1036">
        <v>37506138279.660004</v>
      </c>
      <c r="G35" s="1036">
        <v>37760648676.153419</v>
      </c>
      <c r="H35" s="1036">
        <v>38585319552.660004</v>
      </c>
      <c r="I35" s="1"/>
      <c r="J35" s="1"/>
    </row>
    <row r="36" spans="1:10" x14ac:dyDescent="0.3">
      <c r="A36" s="5"/>
      <c r="B36" s="35">
        <v>14</v>
      </c>
      <c r="C36" s="47" t="s">
        <v>82</v>
      </c>
      <c r="D36" s="1039">
        <v>21.3405913535004</v>
      </c>
      <c r="E36" s="1039">
        <v>20.145839845869002</v>
      </c>
      <c r="F36" s="1039">
        <v>20.350708219497399</v>
      </c>
      <c r="G36" s="1039">
        <v>20.247943650062403</v>
      </c>
      <c r="H36" s="1039">
        <v>18.8838671068842</v>
      </c>
      <c r="I36" s="1"/>
      <c r="J36" s="1"/>
    </row>
    <row r="37" spans="1:10" x14ac:dyDescent="0.3">
      <c r="B37" s="28"/>
      <c r="C37" s="1259" t="s">
        <v>83</v>
      </c>
      <c r="D37" s="1260"/>
      <c r="E37" s="1260"/>
      <c r="F37" s="1260"/>
      <c r="G37" s="1260"/>
      <c r="H37" s="1261"/>
    </row>
    <row r="38" spans="1:10" s="34" customFormat="1" x14ac:dyDescent="0.3">
      <c r="B38" s="49" t="s">
        <v>84</v>
      </c>
      <c r="C38" s="45" t="s">
        <v>85</v>
      </c>
      <c r="D38" s="827" t="s">
        <v>1794</v>
      </c>
      <c r="E38" s="827" t="s">
        <v>1794</v>
      </c>
      <c r="F38" s="827" t="s">
        <v>1794</v>
      </c>
      <c r="G38" s="827" t="s">
        <v>1794</v>
      </c>
      <c r="H38" s="827" t="s">
        <v>1794</v>
      </c>
    </row>
    <row r="39" spans="1:10" s="34" customFormat="1" x14ac:dyDescent="0.3">
      <c r="B39" s="49" t="s">
        <v>86</v>
      </c>
      <c r="C39" s="45" t="s">
        <v>62</v>
      </c>
      <c r="D39" s="827" t="s">
        <v>1794</v>
      </c>
      <c r="E39" s="827" t="s">
        <v>1794</v>
      </c>
      <c r="F39" s="827" t="s">
        <v>1794</v>
      </c>
      <c r="G39" s="827" t="s">
        <v>1794</v>
      </c>
      <c r="H39" s="827" t="s">
        <v>1794</v>
      </c>
    </row>
    <row r="40" spans="1:10" s="34" customFormat="1" ht="28.8" x14ac:dyDescent="0.3">
      <c r="B40" s="49" t="s">
        <v>87</v>
      </c>
      <c r="C40" s="45" t="s">
        <v>88</v>
      </c>
      <c r="D40" s="827" t="s">
        <v>1794</v>
      </c>
      <c r="E40" s="827" t="s">
        <v>1794</v>
      </c>
      <c r="F40" s="827" t="s">
        <v>1794</v>
      </c>
      <c r="G40" s="827" t="s">
        <v>1794</v>
      </c>
      <c r="H40" s="827" t="s">
        <v>1794</v>
      </c>
    </row>
    <row r="41" spans="1:10" s="34" customFormat="1" x14ac:dyDescent="0.3">
      <c r="B41" s="28"/>
      <c r="C41" s="1259" t="s">
        <v>89</v>
      </c>
      <c r="D41" s="1260"/>
      <c r="E41" s="1260"/>
      <c r="F41" s="1260"/>
      <c r="G41" s="1260"/>
      <c r="H41" s="1261"/>
    </row>
    <row r="42" spans="1:10" s="34" customFormat="1" x14ac:dyDescent="0.3">
      <c r="B42" s="49" t="s">
        <v>90</v>
      </c>
      <c r="C42" s="46" t="s">
        <v>91</v>
      </c>
      <c r="D42" s="827" t="s">
        <v>1794</v>
      </c>
      <c r="E42" s="827" t="s">
        <v>1794</v>
      </c>
      <c r="F42" s="827" t="s">
        <v>1794</v>
      </c>
      <c r="G42" s="827" t="s">
        <v>1794</v>
      </c>
      <c r="H42" s="827" t="s">
        <v>1794</v>
      </c>
    </row>
    <row r="43" spans="1:10" s="34" customFormat="1" x14ac:dyDescent="0.3">
      <c r="B43" s="49" t="s">
        <v>92</v>
      </c>
      <c r="C43" s="46" t="s">
        <v>93</v>
      </c>
      <c r="D43" s="827" t="s">
        <v>1794</v>
      </c>
      <c r="E43" s="827" t="s">
        <v>1794</v>
      </c>
      <c r="F43" s="827" t="s">
        <v>1794</v>
      </c>
      <c r="G43" s="827" t="s">
        <v>1794</v>
      </c>
      <c r="H43" s="827" t="s">
        <v>1794</v>
      </c>
    </row>
    <row r="44" spans="1:10" x14ac:dyDescent="0.3">
      <c r="A44" s="5"/>
      <c r="B44" s="28"/>
      <c r="C44" s="1250" t="s">
        <v>94</v>
      </c>
      <c r="D44" s="1251"/>
      <c r="E44" s="1251"/>
      <c r="F44" s="1251"/>
      <c r="G44" s="1251"/>
      <c r="H44" s="1252"/>
      <c r="I44" s="1"/>
      <c r="J44" s="1"/>
    </row>
    <row r="45" spans="1:10" x14ac:dyDescent="0.3">
      <c r="A45" s="5"/>
      <c r="B45" s="17">
        <v>15</v>
      </c>
      <c r="C45" s="29" t="s">
        <v>95</v>
      </c>
      <c r="D45" s="826">
        <v>12425851568.26</v>
      </c>
      <c r="E45" s="826">
        <v>12304774712.48</v>
      </c>
      <c r="F45" s="826">
        <v>12596655056.85</v>
      </c>
      <c r="G45" s="826">
        <v>12744568138.16</v>
      </c>
      <c r="H45" s="826">
        <v>11810111319.85</v>
      </c>
      <c r="I45" s="1"/>
      <c r="J45" s="1"/>
    </row>
    <row r="46" spans="1:10" x14ac:dyDescent="0.3">
      <c r="A46" s="5"/>
      <c r="B46" s="35" t="s">
        <v>96</v>
      </c>
      <c r="C46" s="38" t="s">
        <v>97</v>
      </c>
      <c r="D46" s="826">
        <v>1419936197.3180001</v>
      </c>
      <c r="E46" s="826">
        <v>1792428555.01</v>
      </c>
      <c r="F46" s="826">
        <v>1080993209.1370001</v>
      </c>
      <c r="G46" s="826">
        <v>1205332309.9460001</v>
      </c>
      <c r="H46" s="826">
        <v>1046405912.353</v>
      </c>
      <c r="I46" s="1"/>
      <c r="J46" s="1"/>
    </row>
    <row r="47" spans="1:10" x14ac:dyDescent="0.3">
      <c r="A47" s="5"/>
      <c r="B47" s="35" t="s">
        <v>98</v>
      </c>
      <c r="C47" s="38" t="s">
        <v>99</v>
      </c>
      <c r="D47" s="826">
        <v>1113971139.2</v>
      </c>
      <c r="E47" s="826">
        <v>2605514026.25</v>
      </c>
      <c r="F47" s="826">
        <v>1233238243.135</v>
      </c>
      <c r="G47" s="826">
        <v>940252419.29499996</v>
      </c>
      <c r="H47" s="826">
        <v>900896287.91999996</v>
      </c>
      <c r="I47" s="1"/>
      <c r="J47" s="1"/>
    </row>
    <row r="48" spans="1:10" x14ac:dyDescent="0.3">
      <c r="A48" s="5"/>
      <c r="B48" s="17">
        <v>16</v>
      </c>
      <c r="C48" s="29" t="s">
        <v>100</v>
      </c>
      <c r="D48" s="826">
        <v>354984049.32950002</v>
      </c>
      <c r="E48" s="826">
        <v>448107138.7525</v>
      </c>
      <c r="F48" s="826">
        <v>270248302.28425002</v>
      </c>
      <c r="G48" s="826">
        <v>301333077.48650002</v>
      </c>
      <c r="H48" s="826">
        <v>261601478.08825001</v>
      </c>
      <c r="I48" s="1"/>
      <c r="J48" s="1"/>
    </row>
    <row r="49" spans="1:10" x14ac:dyDescent="0.3">
      <c r="A49" s="5"/>
      <c r="B49" s="17">
        <v>17</v>
      </c>
      <c r="C49" s="29" t="s">
        <v>101</v>
      </c>
      <c r="D49" s="830">
        <v>46.611412358108751</v>
      </c>
      <c r="E49" s="830">
        <v>27.459448083633902</v>
      </c>
      <c r="F49" s="830">
        <v>46.611412358108801</v>
      </c>
      <c r="G49" s="830">
        <v>42.293956722129103</v>
      </c>
      <c r="H49" s="830">
        <v>45.145430393424299</v>
      </c>
      <c r="I49" s="1"/>
      <c r="J49" s="1"/>
    </row>
    <row r="50" spans="1:10" x14ac:dyDescent="0.3">
      <c r="A50" s="5"/>
      <c r="B50" s="28"/>
      <c r="C50" s="1250" t="s">
        <v>102</v>
      </c>
      <c r="D50" s="1251"/>
      <c r="E50" s="1251"/>
      <c r="F50" s="1251"/>
      <c r="G50" s="1251"/>
      <c r="H50" s="1252"/>
      <c r="I50" s="1"/>
      <c r="J50" s="1"/>
    </row>
    <row r="51" spans="1:10" x14ac:dyDescent="0.3">
      <c r="A51" s="5"/>
      <c r="B51" s="17">
        <v>18</v>
      </c>
      <c r="C51" s="29" t="s">
        <v>103</v>
      </c>
      <c r="D51" s="1037">
        <v>25716366346.784996</v>
      </c>
      <c r="E51" s="1037">
        <v>29005777320.049999</v>
      </c>
      <c r="F51" s="1037">
        <v>28081858819.459999</v>
      </c>
      <c r="G51" s="1037">
        <v>31236067543.27</v>
      </c>
      <c r="H51" s="1037">
        <v>32261228049.650002</v>
      </c>
      <c r="I51" s="1"/>
      <c r="J51" s="1"/>
    </row>
    <row r="52" spans="1:10" x14ac:dyDescent="0.3">
      <c r="A52" s="5"/>
      <c r="B52" s="17">
        <v>19</v>
      </c>
      <c r="C52" s="18" t="s">
        <v>104</v>
      </c>
      <c r="D52" s="1037">
        <v>16012245648.039999</v>
      </c>
      <c r="E52" s="1037">
        <v>18040227827.239998</v>
      </c>
      <c r="F52" s="1037">
        <v>18840516856.950001</v>
      </c>
      <c r="G52" s="1037">
        <v>18389536108.300003</v>
      </c>
      <c r="H52" s="1037">
        <v>19597572176.959999</v>
      </c>
      <c r="I52" s="1"/>
      <c r="J52" s="1"/>
    </row>
    <row r="53" spans="1:10" x14ac:dyDescent="0.3">
      <c r="A53" s="5"/>
      <c r="B53" s="17">
        <v>20</v>
      </c>
      <c r="C53" s="29" t="s">
        <v>105</v>
      </c>
      <c r="D53" s="1038">
        <v>1.6060437063012984</v>
      </c>
      <c r="E53" s="1038">
        <v>1.60783874781508</v>
      </c>
      <c r="F53" s="1038">
        <v>1.49050363281844</v>
      </c>
      <c r="G53" s="1038">
        <v>1.69857833059579</v>
      </c>
      <c r="H53" s="1038">
        <v>1.6461849334370999</v>
      </c>
      <c r="I53" s="1"/>
      <c r="J53" s="1"/>
    </row>
    <row r="54" spans="1:10" x14ac:dyDescent="0.3">
      <c r="A54" s="5"/>
      <c r="B54" s="1"/>
      <c r="C54" s="1"/>
      <c r="D54" s="824"/>
      <c r="E54" s="1"/>
      <c r="F54" s="1"/>
      <c r="G54" s="1"/>
      <c r="H54" s="1"/>
      <c r="I54" s="1"/>
      <c r="J54" s="1"/>
    </row>
    <row r="55" spans="1:10" x14ac:dyDescent="0.3">
      <c r="A55" s="5"/>
      <c r="B55" s="1"/>
      <c r="C55" s="1"/>
      <c r="D55" s="824"/>
      <c r="E55" s="1"/>
      <c r="F55" s="1"/>
      <c r="G55" s="1"/>
      <c r="H55" s="1"/>
      <c r="I55" s="1"/>
      <c r="J55" s="1"/>
    </row>
    <row r="56" spans="1:10" x14ac:dyDescent="0.3">
      <c r="A56" s="5"/>
      <c r="B56" s="1"/>
      <c r="C56" s="1"/>
      <c r="D56" s="824"/>
      <c r="E56" s="1"/>
      <c r="F56" s="1"/>
      <c r="G56" s="1"/>
      <c r="H56" s="1"/>
      <c r="I56" s="1"/>
      <c r="J56" s="1"/>
    </row>
    <row r="57" spans="1:10" x14ac:dyDescent="0.3">
      <c r="A57" s="5"/>
      <c r="B57" s="1"/>
      <c r="C57" s="1"/>
      <c r="D57" s="824"/>
      <c r="E57" s="1"/>
      <c r="F57" s="1"/>
      <c r="G57" s="1"/>
      <c r="H57" s="1"/>
      <c r="I57" s="1"/>
      <c r="J57" s="1"/>
    </row>
    <row r="58" spans="1:10" x14ac:dyDescent="0.3">
      <c r="A58" s="5"/>
      <c r="B58" s="1"/>
      <c r="C58" s="1"/>
      <c r="D58" s="824"/>
      <c r="E58" s="1"/>
      <c r="F58" s="1"/>
      <c r="G58" s="1"/>
      <c r="H58" s="1"/>
      <c r="I58" s="1"/>
      <c r="J58" s="1"/>
    </row>
    <row r="59" spans="1:10" x14ac:dyDescent="0.3">
      <c r="A59" s="5"/>
      <c r="B59" s="1"/>
      <c r="C59" s="1"/>
      <c r="D59" s="824"/>
      <c r="E59" s="1"/>
      <c r="F59" s="1"/>
      <c r="G59" s="1"/>
      <c r="H59" s="1"/>
      <c r="I59" s="1"/>
      <c r="J59" s="1"/>
    </row>
    <row r="60" spans="1:10" x14ac:dyDescent="0.3">
      <c r="A60" s="5"/>
      <c r="B60" s="1"/>
      <c r="C60" s="1"/>
      <c r="D60" s="824"/>
      <c r="E60" s="1"/>
      <c r="F60" s="1"/>
      <c r="G60" s="1"/>
      <c r="H60" s="1"/>
      <c r="I60" s="1"/>
      <c r="J60" s="1"/>
    </row>
    <row r="61" spans="1:10" x14ac:dyDescent="0.3">
      <c r="A61" s="5"/>
      <c r="B61" s="1"/>
      <c r="C61" s="1"/>
      <c r="D61" s="824"/>
      <c r="E61" s="1"/>
      <c r="F61" s="1"/>
      <c r="G61" s="1"/>
      <c r="H61" s="1"/>
      <c r="I61" s="1"/>
      <c r="J61" s="1"/>
    </row>
    <row r="62" spans="1:10" x14ac:dyDescent="0.3">
      <c r="A62" s="5"/>
      <c r="B62" s="1"/>
      <c r="C62" s="1"/>
      <c r="D62" s="824"/>
      <c r="E62" s="1"/>
      <c r="F62" s="1"/>
      <c r="G62" s="1"/>
      <c r="H62" s="1"/>
      <c r="I62" s="1"/>
      <c r="J62" s="1"/>
    </row>
    <row r="63" spans="1:10" x14ac:dyDescent="0.3">
      <c r="A63" s="5"/>
      <c r="B63" s="1"/>
      <c r="C63" s="1"/>
      <c r="D63" s="824"/>
      <c r="E63" s="1"/>
      <c r="F63" s="1"/>
      <c r="G63" s="1"/>
      <c r="H63" s="1"/>
      <c r="I63" s="1"/>
      <c r="J63" s="1"/>
    </row>
    <row r="64" spans="1:10" x14ac:dyDescent="0.3">
      <c r="A64" s="5"/>
      <c r="B64" s="1"/>
      <c r="C64" s="1"/>
      <c r="D64" s="824"/>
      <c r="E64" s="1"/>
      <c r="F64" s="1"/>
      <c r="G64" s="1"/>
      <c r="H64" s="1"/>
      <c r="I64" s="1"/>
      <c r="J64" s="1"/>
    </row>
    <row r="65" spans="1:10" x14ac:dyDescent="0.3">
      <c r="A65" s="5"/>
      <c r="B65" s="1"/>
      <c r="C65" s="1"/>
      <c r="D65" s="824"/>
      <c r="E65" s="1"/>
      <c r="F65" s="1"/>
      <c r="G65" s="1"/>
      <c r="H65" s="1"/>
      <c r="I65" s="1"/>
      <c r="J65" s="1"/>
    </row>
    <row r="66" spans="1:10" x14ac:dyDescent="0.3">
      <c r="A66" s="5"/>
      <c r="B66" s="1"/>
      <c r="C66" s="1"/>
      <c r="D66" s="824"/>
      <c r="E66" s="1"/>
      <c r="F66" s="1"/>
      <c r="G66" s="1"/>
      <c r="H66" s="1"/>
      <c r="I66" s="1"/>
      <c r="J66" s="1"/>
    </row>
    <row r="67" spans="1:10" x14ac:dyDescent="0.3">
      <c r="A67" s="5"/>
      <c r="B67" s="1"/>
      <c r="C67" s="1"/>
      <c r="D67" s="824"/>
      <c r="E67" s="1"/>
      <c r="F67" s="1"/>
      <c r="G67" s="1"/>
      <c r="H67" s="1"/>
      <c r="I67" s="1"/>
      <c r="J67" s="1"/>
    </row>
    <row r="68" spans="1:10" x14ac:dyDescent="0.3">
      <c r="A68" s="5"/>
      <c r="B68" s="1"/>
      <c r="C68" s="1"/>
      <c r="D68" s="824"/>
      <c r="E68" s="1"/>
      <c r="F68" s="1"/>
      <c r="G68" s="1"/>
      <c r="H68" s="1"/>
      <c r="I68" s="1"/>
      <c r="J68" s="1"/>
    </row>
    <row r="69" spans="1:10" x14ac:dyDescent="0.3">
      <c r="A69" s="5"/>
      <c r="B69" s="1"/>
      <c r="C69" s="1"/>
      <c r="D69" s="824"/>
      <c r="E69" s="1"/>
      <c r="F69" s="1"/>
      <c r="G69" s="1"/>
      <c r="H69" s="1"/>
      <c r="I69" s="1"/>
      <c r="J69" s="1"/>
    </row>
    <row r="70" spans="1:10" x14ac:dyDescent="0.3">
      <c r="A70" s="5"/>
      <c r="B70" s="1"/>
      <c r="C70" s="1"/>
      <c r="D70" s="824"/>
      <c r="E70" s="1"/>
      <c r="F70" s="1"/>
      <c r="G70" s="1"/>
      <c r="H70" s="1"/>
      <c r="I70" s="1"/>
      <c r="J70" s="1"/>
    </row>
    <row r="71" spans="1:10" x14ac:dyDescent="0.3">
      <c r="A71" s="5"/>
      <c r="B71" s="1"/>
      <c r="C71" s="1"/>
      <c r="D71" s="824"/>
      <c r="E71" s="1"/>
      <c r="F71" s="1"/>
      <c r="G71" s="1"/>
      <c r="H71" s="1"/>
      <c r="I71" s="1"/>
      <c r="J71" s="1"/>
    </row>
    <row r="72" spans="1:10" x14ac:dyDescent="0.3">
      <c r="A72" s="5"/>
      <c r="B72" s="1"/>
      <c r="C72" s="1"/>
      <c r="D72" s="824"/>
      <c r="E72" s="1"/>
      <c r="F72" s="1"/>
      <c r="G72" s="1"/>
      <c r="H72" s="1"/>
      <c r="I72" s="1"/>
      <c r="J72" s="1"/>
    </row>
    <row r="73" spans="1:10" x14ac:dyDescent="0.3">
      <c r="A73" s="5"/>
      <c r="B73" s="1"/>
      <c r="C73" s="1"/>
      <c r="D73" s="824"/>
      <c r="E73" s="1"/>
      <c r="F73" s="1"/>
      <c r="G73" s="1"/>
      <c r="H73" s="1"/>
      <c r="I73" s="1"/>
      <c r="J73" s="1"/>
    </row>
    <row r="74" spans="1:10" x14ac:dyDescent="0.3">
      <c r="A74" s="5"/>
      <c r="B74" s="1"/>
      <c r="C74" s="1"/>
      <c r="D74" s="824"/>
      <c r="E74" s="1"/>
      <c r="F74" s="1"/>
      <c r="G74" s="1"/>
      <c r="H74" s="1"/>
      <c r="I74" s="1"/>
      <c r="J74" s="1"/>
    </row>
    <row r="75" spans="1:10" x14ac:dyDescent="0.3">
      <c r="A75" s="5"/>
      <c r="B75" s="1"/>
      <c r="C75" s="1"/>
      <c r="D75" s="824"/>
      <c r="E75" s="1"/>
      <c r="F75" s="1"/>
      <c r="G75" s="1"/>
      <c r="H75" s="1"/>
      <c r="I75" s="1"/>
      <c r="J75" s="1"/>
    </row>
    <row r="76" spans="1:10" x14ac:dyDescent="0.3">
      <c r="A76" s="5"/>
      <c r="B76" s="1"/>
      <c r="C76" s="1"/>
      <c r="D76" s="824"/>
      <c r="E76" s="1"/>
      <c r="F76" s="1"/>
      <c r="G76" s="1"/>
      <c r="H76" s="1"/>
      <c r="I76" s="1"/>
      <c r="J76" s="1"/>
    </row>
    <row r="77" spans="1:10" x14ac:dyDescent="0.3">
      <c r="A77" s="5"/>
      <c r="B77" s="1"/>
      <c r="C77" s="1"/>
      <c r="D77" s="824"/>
      <c r="E77" s="1"/>
      <c r="F77" s="1"/>
      <c r="G77" s="1"/>
      <c r="H77" s="1"/>
      <c r="I77" s="1"/>
      <c r="J77" s="1"/>
    </row>
    <row r="78" spans="1:10" x14ac:dyDescent="0.3">
      <c r="A78" s="5"/>
      <c r="B78" s="1"/>
      <c r="C78" s="1"/>
      <c r="D78" s="824"/>
      <c r="E78" s="1"/>
      <c r="F78" s="1"/>
      <c r="G78" s="1"/>
      <c r="H78" s="1"/>
      <c r="I78" s="1"/>
      <c r="J78" s="1"/>
    </row>
    <row r="79" spans="1:10" x14ac:dyDescent="0.3">
      <c r="A79" s="5"/>
      <c r="B79" s="1"/>
      <c r="C79" s="1"/>
      <c r="D79" s="824"/>
      <c r="E79" s="1"/>
      <c r="F79" s="1"/>
      <c r="G79" s="1"/>
      <c r="H79" s="1"/>
      <c r="I79" s="1"/>
      <c r="J79" s="1"/>
    </row>
    <row r="80" spans="1:10" x14ac:dyDescent="0.3">
      <c r="A80" s="5"/>
      <c r="B80" s="1"/>
      <c r="C80" s="1"/>
      <c r="D80" s="824"/>
      <c r="E80" s="1"/>
      <c r="F80" s="1"/>
      <c r="G80" s="1"/>
      <c r="H80" s="1"/>
      <c r="I80" s="1"/>
      <c r="J80" s="1"/>
    </row>
    <row r="81" spans="1:10" x14ac:dyDescent="0.3">
      <c r="A81" s="5"/>
      <c r="B81" s="1"/>
      <c r="C81" s="1"/>
      <c r="D81" s="824"/>
      <c r="E81" s="1"/>
      <c r="F81" s="1"/>
      <c r="G81" s="1"/>
      <c r="H81" s="1"/>
      <c r="I81" s="1"/>
      <c r="J81" s="1"/>
    </row>
    <row r="82" spans="1:10" x14ac:dyDescent="0.3">
      <c r="A82" s="5"/>
      <c r="B82" s="1"/>
      <c r="C82" s="1"/>
      <c r="D82" s="824"/>
      <c r="E82" s="1"/>
      <c r="F82" s="1"/>
      <c r="G82" s="1"/>
      <c r="H82" s="1"/>
      <c r="I82" s="1"/>
      <c r="J82" s="1"/>
    </row>
    <row r="83" spans="1:10" x14ac:dyDescent="0.3">
      <c r="A83" s="5"/>
      <c r="B83" s="1"/>
      <c r="C83" s="1"/>
      <c r="D83" s="824"/>
      <c r="E83" s="1"/>
      <c r="F83" s="1"/>
      <c r="G83" s="1"/>
      <c r="H83" s="1"/>
      <c r="I83" s="1"/>
      <c r="J83" s="1"/>
    </row>
    <row r="84" spans="1:10" x14ac:dyDescent="0.3">
      <c r="A84" s="5"/>
      <c r="B84" s="1"/>
      <c r="C84" s="1"/>
      <c r="D84" s="824"/>
      <c r="E84" s="1"/>
      <c r="F84" s="1"/>
      <c r="G84" s="1"/>
      <c r="H84" s="1"/>
      <c r="I84" s="1"/>
      <c r="J84" s="1"/>
    </row>
    <row r="85" spans="1:10" x14ac:dyDescent="0.3">
      <c r="A85" s="5"/>
      <c r="B85" s="1"/>
      <c r="C85" s="1"/>
      <c r="D85" s="824"/>
      <c r="E85" s="1"/>
      <c r="F85" s="1"/>
      <c r="G85" s="1"/>
      <c r="H85" s="1"/>
      <c r="I85" s="1"/>
      <c r="J85" s="1"/>
    </row>
    <row r="86" spans="1:10" x14ac:dyDescent="0.3">
      <c r="A86" s="5"/>
      <c r="B86" s="1"/>
      <c r="C86" s="1"/>
      <c r="D86" s="824"/>
      <c r="E86" s="1"/>
      <c r="F86" s="1"/>
      <c r="G86" s="1"/>
      <c r="H86" s="1"/>
      <c r="I86" s="1"/>
      <c r="J86" s="1"/>
    </row>
    <row r="87" spans="1:10" x14ac:dyDescent="0.3">
      <c r="A87" s="5"/>
      <c r="B87" s="1"/>
      <c r="C87" s="1"/>
      <c r="D87" s="824"/>
      <c r="E87" s="1"/>
      <c r="F87" s="1"/>
      <c r="G87" s="1"/>
      <c r="H87" s="1"/>
      <c r="I87" s="1"/>
      <c r="J87" s="1"/>
    </row>
    <row r="88" spans="1:10" x14ac:dyDescent="0.3">
      <c r="A88" s="5"/>
      <c r="B88" s="1"/>
      <c r="C88" s="1"/>
      <c r="D88" s="824"/>
      <c r="E88" s="1"/>
      <c r="F88" s="1"/>
      <c r="G88" s="1"/>
      <c r="H88" s="1"/>
      <c r="I88" s="1"/>
      <c r="J88" s="1"/>
    </row>
    <row r="89" spans="1:10" x14ac:dyDescent="0.3">
      <c r="A89" s="5"/>
      <c r="B89" s="1"/>
      <c r="C89" s="1"/>
      <c r="D89" s="824"/>
      <c r="E89" s="1"/>
      <c r="F89" s="1"/>
      <c r="G89" s="1"/>
      <c r="H89" s="1"/>
      <c r="I89" s="1"/>
      <c r="J89" s="1"/>
    </row>
    <row r="90" spans="1:10" x14ac:dyDescent="0.3">
      <c r="A90" s="5"/>
      <c r="B90" s="1"/>
      <c r="C90" s="1"/>
      <c r="D90" s="824"/>
      <c r="E90" s="1"/>
      <c r="F90" s="1"/>
      <c r="G90" s="1"/>
      <c r="H90" s="1"/>
      <c r="I90" s="1"/>
      <c r="J90" s="1"/>
    </row>
    <row r="91" spans="1:10" x14ac:dyDescent="0.3">
      <c r="A91" s="5"/>
      <c r="B91" s="1"/>
      <c r="C91" s="1"/>
      <c r="D91" s="824"/>
      <c r="E91" s="1"/>
      <c r="F91" s="1"/>
      <c r="G91" s="1"/>
      <c r="H91" s="1"/>
      <c r="I91" s="1"/>
      <c r="J91" s="1"/>
    </row>
    <row r="92" spans="1:10" x14ac:dyDescent="0.3">
      <c r="A92" s="5"/>
      <c r="B92" s="1"/>
      <c r="C92" s="1"/>
      <c r="D92" s="824"/>
      <c r="E92" s="1"/>
      <c r="F92" s="1"/>
      <c r="G92" s="1"/>
      <c r="H92" s="1"/>
      <c r="I92" s="1"/>
      <c r="J92" s="1"/>
    </row>
    <row r="93" spans="1:10" x14ac:dyDescent="0.3">
      <c r="A93" s="5"/>
      <c r="B93" s="1"/>
      <c r="C93" s="1"/>
      <c r="D93" s="824"/>
      <c r="E93" s="1"/>
      <c r="F93" s="1"/>
      <c r="G93" s="1"/>
      <c r="H93" s="1"/>
      <c r="I93" s="1"/>
      <c r="J93" s="1"/>
    </row>
    <row r="94" spans="1:10" x14ac:dyDescent="0.3">
      <c r="A94" s="5"/>
      <c r="B94" s="1"/>
      <c r="C94" s="1"/>
      <c r="D94" s="824"/>
      <c r="E94" s="1"/>
      <c r="F94" s="1"/>
      <c r="G94" s="1"/>
      <c r="H94" s="1"/>
      <c r="I94" s="1"/>
      <c r="J94" s="1"/>
    </row>
    <row r="95" spans="1:10" x14ac:dyDescent="0.3">
      <c r="A95" s="5"/>
      <c r="B95" s="1"/>
      <c r="C95" s="1"/>
      <c r="D95" s="824"/>
      <c r="E95" s="1"/>
      <c r="F95" s="1"/>
      <c r="G95" s="1"/>
      <c r="H95" s="1"/>
      <c r="I95" s="1"/>
      <c r="J95" s="1"/>
    </row>
    <row r="96" spans="1:10" x14ac:dyDescent="0.3">
      <c r="A96" s="5"/>
      <c r="B96" s="1"/>
      <c r="C96" s="1"/>
      <c r="D96" s="824"/>
      <c r="E96" s="1"/>
      <c r="F96" s="1"/>
      <c r="G96" s="1"/>
      <c r="H96" s="1"/>
      <c r="I96" s="1"/>
      <c r="J96" s="1"/>
    </row>
    <row r="97" spans="1:10" x14ac:dyDescent="0.3">
      <c r="A97" s="5"/>
      <c r="B97" s="1"/>
      <c r="C97" s="1"/>
      <c r="D97" s="824"/>
      <c r="E97" s="1"/>
      <c r="F97" s="1"/>
      <c r="G97" s="1"/>
      <c r="H97" s="1"/>
      <c r="I97" s="1"/>
      <c r="J97" s="1"/>
    </row>
    <row r="98" spans="1:10" x14ac:dyDescent="0.3">
      <c r="A98" s="5"/>
      <c r="B98" s="1"/>
      <c r="C98" s="1"/>
      <c r="D98" s="824"/>
      <c r="E98" s="1"/>
      <c r="F98" s="1"/>
      <c r="G98" s="1"/>
      <c r="H98" s="1"/>
      <c r="I98" s="1"/>
      <c r="J98" s="1"/>
    </row>
    <row r="99" spans="1:10" x14ac:dyDescent="0.3">
      <c r="A99" s="5"/>
      <c r="B99" s="1"/>
      <c r="C99" s="1"/>
      <c r="D99" s="824"/>
      <c r="E99" s="1"/>
      <c r="F99" s="1"/>
      <c r="G99" s="1"/>
      <c r="H99" s="1"/>
      <c r="I99" s="1"/>
      <c r="J99" s="1"/>
    </row>
    <row r="100" spans="1:10" x14ac:dyDescent="0.3">
      <c r="A100" s="5"/>
      <c r="B100" s="1"/>
      <c r="C100" s="1"/>
      <c r="D100" s="824"/>
      <c r="E100" s="1"/>
      <c r="F100" s="1"/>
      <c r="G100" s="1"/>
      <c r="H100" s="1"/>
      <c r="I100" s="1"/>
      <c r="J100" s="1"/>
    </row>
    <row r="101" spans="1:10" x14ac:dyDescent="0.3">
      <c r="A101" s="5"/>
      <c r="B101" s="1"/>
      <c r="C101" s="1"/>
      <c r="D101" s="824"/>
      <c r="E101" s="1"/>
      <c r="F101" s="1"/>
      <c r="G101" s="1"/>
      <c r="H101" s="1"/>
      <c r="I101" s="1"/>
      <c r="J101" s="1"/>
    </row>
    <row r="102" spans="1:10" x14ac:dyDescent="0.3">
      <c r="A102" s="5"/>
      <c r="B102" s="1"/>
      <c r="C102" s="1"/>
      <c r="D102" s="824"/>
      <c r="E102" s="1"/>
      <c r="F102" s="1"/>
      <c r="G102" s="1"/>
      <c r="H102" s="1"/>
      <c r="I102" s="1"/>
      <c r="J102" s="1"/>
    </row>
    <row r="103" spans="1:10" x14ac:dyDescent="0.3">
      <c r="A103" s="5"/>
      <c r="B103" s="1"/>
      <c r="C103" s="1"/>
      <c r="D103" s="824"/>
      <c r="E103" s="1"/>
      <c r="F103" s="1"/>
      <c r="G103" s="1"/>
      <c r="H103" s="1"/>
      <c r="I103" s="1"/>
      <c r="J103" s="1"/>
    </row>
    <row r="104" spans="1:10" x14ac:dyDescent="0.3">
      <c r="A104" s="5"/>
      <c r="B104" s="1"/>
      <c r="C104" s="1"/>
      <c r="D104" s="824"/>
      <c r="E104" s="1"/>
      <c r="F104" s="1"/>
      <c r="G104" s="1"/>
      <c r="H104" s="1"/>
      <c r="I104" s="1"/>
      <c r="J104" s="1"/>
    </row>
    <row r="105" spans="1:10" x14ac:dyDescent="0.3">
      <c r="A105" s="5"/>
      <c r="B105" s="1"/>
      <c r="C105" s="1"/>
      <c r="D105" s="824"/>
      <c r="E105" s="1"/>
      <c r="F105" s="1"/>
      <c r="G105" s="1"/>
      <c r="H105" s="1"/>
      <c r="I105" s="1"/>
      <c r="J105" s="1"/>
    </row>
    <row r="106" spans="1:10" x14ac:dyDescent="0.3">
      <c r="A106" s="5"/>
      <c r="B106" s="1"/>
      <c r="C106" s="1"/>
      <c r="D106" s="824"/>
      <c r="E106" s="1"/>
      <c r="F106" s="1"/>
      <c r="G106" s="1"/>
      <c r="H106" s="1"/>
      <c r="I106" s="1"/>
      <c r="J106" s="1"/>
    </row>
    <row r="107" spans="1:10" x14ac:dyDescent="0.3">
      <c r="A107" s="5"/>
      <c r="B107" s="5"/>
      <c r="C107" s="5"/>
      <c r="D107" s="828"/>
      <c r="E107" s="5"/>
      <c r="F107" s="5"/>
      <c r="G107" s="5"/>
      <c r="H107" s="5"/>
      <c r="I107" s="5"/>
      <c r="J107" s="5"/>
    </row>
    <row r="108" spans="1:10" x14ac:dyDescent="0.3">
      <c r="A108" s="5"/>
      <c r="B108" s="5"/>
      <c r="C108" s="5"/>
      <c r="D108" s="828"/>
      <c r="E108" s="5"/>
      <c r="F108" s="5"/>
      <c r="G108" s="5"/>
      <c r="H108" s="5"/>
      <c r="I108" s="5"/>
      <c r="J108" s="5"/>
    </row>
    <row r="109" spans="1:10" x14ac:dyDescent="0.3">
      <c r="A109" s="5"/>
      <c r="B109" s="5"/>
      <c r="C109" s="5"/>
      <c r="D109" s="828"/>
      <c r="E109" s="5"/>
      <c r="F109" s="5"/>
      <c r="G109" s="5"/>
      <c r="H109" s="5"/>
      <c r="I109" s="5"/>
      <c r="J109" s="5"/>
    </row>
    <row r="110" spans="1:10" x14ac:dyDescent="0.3">
      <c r="A110" s="5"/>
      <c r="B110" s="5"/>
      <c r="C110" s="5"/>
      <c r="D110" s="828"/>
      <c r="E110" s="5"/>
      <c r="F110" s="5"/>
      <c r="G110" s="5"/>
      <c r="H110" s="5"/>
      <c r="I110" s="5"/>
      <c r="J110" s="5"/>
    </row>
    <row r="111" spans="1:10" x14ac:dyDescent="0.3">
      <c r="A111" s="5"/>
      <c r="B111" s="5"/>
      <c r="C111" s="5"/>
      <c r="D111" s="828"/>
      <c r="E111" s="5"/>
      <c r="F111" s="5"/>
      <c r="G111" s="5"/>
      <c r="H111" s="5"/>
      <c r="I111" s="5"/>
      <c r="J111" s="5"/>
    </row>
    <row r="112" spans="1:10" x14ac:dyDescent="0.3">
      <c r="A112" s="5"/>
      <c r="B112" s="5"/>
      <c r="C112" s="5"/>
      <c r="D112" s="828"/>
      <c r="E112" s="5"/>
      <c r="F112" s="5"/>
      <c r="G112" s="5"/>
      <c r="H112" s="5"/>
      <c r="I112" s="5"/>
      <c r="J112" s="5"/>
    </row>
    <row r="113" spans="1:10" x14ac:dyDescent="0.3">
      <c r="A113" s="5"/>
      <c r="B113" s="5"/>
      <c r="C113" s="5"/>
      <c r="D113" s="828"/>
      <c r="E113" s="5"/>
      <c r="F113" s="5"/>
      <c r="G113" s="5"/>
      <c r="H113" s="5"/>
      <c r="I113" s="5"/>
      <c r="J113" s="5"/>
    </row>
    <row r="114" spans="1:10" x14ac:dyDescent="0.3">
      <c r="A114" s="5"/>
      <c r="B114" s="5"/>
      <c r="C114" s="5"/>
      <c r="D114" s="828"/>
      <c r="E114" s="5"/>
      <c r="F114" s="5"/>
      <c r="G114" s="5"/>
      <c r="H114" s="5"/>
      <c r="I114" s="5"/>
      <c r="J114" s="5"/>
    </row>
    <row r="115" spans="1:10" x14ac:dyDescent="0.3">
      <c r="A115" s="5"/>
      <c r="B115" s="5"/>
      <c r="C115" s="5"/>
      <c r="D115" s="828"/>
      <c r="E115" s="5"/>
      <c r="F115" s="5"/>
      <c r="G115" s="5"/>
      <c r="H115" s="5"/>
      <c r="I115" s="5"/>
      <c r="J115" s="5"/>
    </row>
    <row r="116" spans="1:10" x14ac:dyDescent="0.3">
      <c r="A116" s="5"/>
      <c r="B116" s="5"/>
      <c r="C116" s="5"/>
      <c r="D116" s="828"/>
      <c r="E116" s="5"/>
      <c r="F116" s="5"/>
      <c r="G116" s="5"/>
      <c r="H116" s="5"/>
      <c r="I116" s="5"/>
      <c r="J116" s="5"/>
    </row>
    <row r="117" spans="1:10" x14ac:dyDescent="0.3">
      <c r="A117" s="5"/>
      <c r="B117" s="5"/>
      <c r="C117" s="5"/>
      <c r="D117" s="828"/>
      <c r="E117" s="5"/>
      <c r="F117" s="5"/>
      <c r="G117" s="5"/>
      <c r="H117" s="5"/>
      <c r="I117" s="5"/>
      <c r="J117" s="5"/>
    </row>
    <row r="118" spans="1:10" x14ac:dyDescent="0.3">
      <c r="A118" s="5"/>
      <c r="B118" s="5"/>
      <c r="C118" s="5"/>
      <c r="D118" s="828"/>
      <c r="E118" s="5"/>
      <c r="F118" s="5"/>
      <c r="G118" s="5"/>
      <c r="H118" s="5"/>
      <c r="I118" s="5"/>
      <c r="J118" s="5"/>
    </row>
    <row r="119" spans="1:10" x14ac:dyDescent="0.3">
      <c r="A119" s="5"/>
      <c r="B119" s="5"/>
      <c r="C119" s="5"/>
      <c r="D119" s="828"/>
      <c r="E119" s="5"/>
      <c r="F119" s="5"/>
      <c r="G119" s="5"/>
      <c r="H119" s="5"/>
      <c r="I119" s="5"/>
      <c r="J119" s="5"/>
    </row>
    <row r="120" spans="1:10" x14ac:dyDescent="0.3">
      <c r="A120" s="5"/>
      <c r="B120" s="5"/>
      <c r="C120" s="5"/>
      <c r="D120" s="828"/>
      <c r="E120" s="5"/>
      <c r="F120" s="5"/>
      <c r="G120" s="5"/>
      <c r="H120" s="5"/>
      <c r="I120" s="5"/>
      <c r="J120" s="5"/>
    </row>
    <row r="121" spans="1:10" x14ac:dyDescent="0.3">
      <c r="A121" s="5"/>
      <c r="B121" s="5"/>
      <c r="C121" s="5"/>
      <c r="D121" s="828"/>
      <c r="E121" s="5"/>
      <c r="F121" s="5"/>
      <c r="G121" s="5"/>
      <c r="H121" s="5"/>
      <c r="I121" s="5"/>
      <c r="J121" s="5"/>
    </row>
    <row r="122" spans="1:10" x14ac:dyDescent="0.3">
      <c r="A122" s="5"/>
      <c r="B122" s="5"/>
      <c r="C122" s="5"/>
      <c r="D122" s="828"/>
      <c r="E122" s="5"/>
      <c r="F122" s="5"/>
      <c r="G122" s="5"/>
      <c r="H122" s="5"/>
      <c r="I122" s="5"/>
      <c r="J122" s="5"/>
    </row>
    <row r="123" spans="1:10" x14ac:dyDescent="0.3">
      <c r="A123" s="5"/>
      <c r="B123" s="5"/>
      <c r="C123" s="5"/>
      <c r="D123" s="828"/>
      <c r="E123" s="5"/>
      <c r="F123" s="5"/>
      <c r="G123" s="5"/>
      <c r="H123" s="5"/>
      <c r="I123" s="5"/>
      <c r="J123" s="5"/>
    </row>
    <row r="124" spans="1:10" x14ac:dyDescent="0.3">
      <c r="A124" s="5"/>
      <c r="B124" s="5"/>
      <c r="C124" s="5"/>
      <c r="D124" s="828"/>
      <c r="E124" s="5"/>
      <c r="F124" s="5"/>
      <c r="G124" s="5"/>
      <c r="H124" s="5"/>
      <c r="I124" s="5"/>
      <c r="J124" s="5"/>
    </row>
    <row r="125" spans="1:10" x14ac:dyDescent="0.3">
      <c r="A125" s="5"/>
      <c r="B125" s="5"/>
      <c r="C125" s="5"/>
      <c r="D125" s="828"/>
      <c r="E125" s="5"/>
      <c r="F125" s="5"/>
      <c r="G125" s="5"/>
      <c r="H125" s="5"/>
      <c r="I125" s="5"/>
      <c r="J125" s="5"/>
    </row>
    <row r="126" spans="1:10" x14ac:dyDescent="0.3">
      <c r="A126" s="5"/>
      <c r="B126" s="5"/>
      <c r="C126" s="5"/>
      <c r="D126" s="828"/>
      <c r="E126" s="5"/>
      <c r="F126" s="5"/>
      <c r="G126" s="5"/>
      <c r="H126" s="5"/>
      <c r="I126" s="5"/>
      <c r="J126" s="5"/>
    </row>
    <row r="127" spans="1:10" x14ac:dyDescent="0.3">
      <c r="A127" s="5"/>
      <c r="B127" s="5"/>
      <c r="C127" s="5"/>
      <c r="D127" s="828"/>
      <c r="E127" s="5"/>
      <c r="F127" s="5"/>
      <c r="G127" s="5"/>
      <c r="H127" s="5"/>
      <c r="I127" s="5"/>
      <c r="J127" s="5"/>
    </row>
    <row r="128" spans="1:10" x14ac:dyDescent="0.3">
      <c r="A128" s="5"/>
      <c r="B128" s="5"/>
      <c r="C128" s="5"/>
      <c r="D128" s="828"/>
      <c r="E128" s="5"/>
      <c r="F128" s="5"/>
      <c r="G128" s="5"/>
      <c r="H128" s="5"/>
      <c r="I128" s="5"/>
      <c r="J128" s="5"/>
    </row>
    <row r="129" spans="1:10" x14ac:dyDescent="0.3">
      <c r="A129" s="5"/>
      <c r="B129" s="5"/>
      <c r="C129" s="5"/>
      <c r="D129" s="828"/>
      <c r="E129" s="5"/>
      <c r="F129" s="5"/>
      <c r="G129" s="5"/>
      <c r="H129" s="5"/>
      <c r="I129" s="5"/>
      <c r="J129" s="5"/>
    </row>
    <row r="130" spans="1:10" x14ac:dyDescent="0.3">
      <c r="A130" s="5"/>
      <c r="B130" s="5"/>
      <c r="C130" s="5"/>
      <c r="D130" s="828"/>
      <c r="E130" s="5"/>
      <c r="F130" s="5"/>
      <c r="G130" s="5"/>
      <c r="H130" s="5"/>
      <c r="I130" s="5"/>
      <c r="J130" s="5"/>
    </row>
    <row r="131" spans="1:10" x14ac:dyDescent="0.3">
      <c r="A131" s="5"/>
      <c r="B131" s="5"/>
      <c r="C131" s="5"/>
      <c r="D131" s="828"/>
      <c r="E131" s="5"/>
      <c r="F131" s="5"/>
      <c r="G131" s="5"/>
      <c r="H131" s="5"/>
      <c r="I131" s="5"/>
      <c r="J131" s="5"/>
    </row>
    <row r="132" spans="1:10" x14ac:dyDescent="0.3">
      <c r="A132" s="5"/>
      <c r="B132" s="5"/>
      <c r="C132" s="5"/>
      <c r="D132" s="828"/>
      <c r="E132" s="5"/>
      <c r="F132" s="5"/>
      <c r="G132" s="5"/>
      <c r="H132" s="5"/>
      <c r="I132" s="5"/>
      <c r="J132" s="5"/>
    </row>
    <row r="133" spans="1:10" x14ac:dyDescent="0.3">
      <c r="A133" s="5"/>
      <c r="B133" s="5"/>
      <c r="C133" s="5"/>
      <c r="D133" s="828"/>
      <c r="E133" s="5"/>
      <c r="F133" s="5"/>
      <c r="G133" s="5"/>
      <c r="H133" s="5"/>
      <c r="I133" s="5"/>
      <c r="J133" s="5"/>
    </row>
    <row r="134" spans="1:10" x14ac:dyDescent="0.3">
      <c r="A134" s="5"/>
      <c r="B134" s="5"/>
      <c r="C134" s="5"/>
      <c r="D134" s="828"/>
      <c r="E134" s="5"/>
      <c r="F134" s="5"/>
      <c r="G134" s="5"/>
      <c r="H134" s="5"/>
      <c r="I134" s="5"/>
      <c r="J134" s="5"/>
    </row>
    <row r="135" spans="1:10" x14ac:dyDescent="0.3">
      <c r="A135" s="5"/>
      <c r="B135" s="5"/>
      <c r="C135" s="5"/>
      <c r="D135" s="828"/>
      <c r="E135" s="5"/>
      <c r="F135" s="5"/>
      <c r="G135" s="5"/>
      <c r="H135" s="5"/>
      <c r="I135" s="5"/>
      <c r="J135" s="5"/>
    </row>
    <row r="136" spans="1:10" x14ac:dyDescent="0.3">
      <c r="A136" s="5"/>
      <c r="B136" s="5"/>
      <c r="C136" s="5"/>
      <c r="D136" s="828"/>
      <c r="E136" s="5"/>
      <c r="F136" s="5"/>
      <c r="G136" s="5"/>
      <c r="H136" s="5"/>
      <c r="I136" s="5"/>
      <c r="J136" s="5"/>
    </row>
  </sheetData>
  <mergeCells count="10">
    <mergeCell ref="C34:H34"/>
    <mergeCell ref="C44:H44"/>
    <mergeCell ref="C50:H50"/>
    <mergeCell ref="C9:H9"/>
    <mergeCell ref="C13:H13"/>
    <mergeCell ref="C15:H15"/>
    <mergeCell ref="C19:H19"/>
    <mergeCell ref="C24:H24"/>
    <mergeCell ref="C37:H37"/>
    <mergeCell ref="C41:H41"/>
  </mergeCells>
  <pageMargins left="0.70866141732283472" right="0.70866141732283472" top="0.74803149606299213" bottom="0.74803149606299213" header="0.31496062992125984" footer="0.31496062992125984"/>
  <pageSetup paperSize="9" orientation="landscape" r:id="rId1"/>
  <headerFooter>
    <oddHeader>&amp;CCS
Příloha I</oddHeader>
    <oddFooter>&amp;C&amp;P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pageSetUpPr fitToPage="1"/>
  </sheetPr>
  <dimension ref="A1:F36"/>
  <sheetViews>
    <sheetView showGridLines="0" zoomScaleNormal="100" workbookViewId="0">
      <selection activeCell="D8" sqref="D8"/>
    </sheetView>
  </sheetViews>
  <sheetFormatPr defaultRowHeight="14.4" x14ac:dyDescent="0.3"/>
  <cols>
    <col min="1" max="1" width="4.5546875" customWidth="1"/>
    <col min="2" max="2" width="68.109375" customWidth="1"/>
    <col min="3" max="3" width="21.109375" customWidth="1"/>
    <col min="4" max="4" width="32.109375" customWidth="1"/>
  </cols>
  <sheetData>
    <row r="1" spans="1:6" x14ac:dyDescent="0.3">
      <c r="A1" s="1"/>
      <c r="B1" s="1"/>
      <c r="C1" s="1"/>
      <c r="D1" s="1"/>
      <c r="E1" s="1"/>
      <c r="F1" s="1"/>
    </row>
    <row r="2" spans="1:6" x14ac:dyDescent="0.3">
      <c r="A2" s="8" t="s">
        <v>1</v>
      </c>
      <c r="B2" s="1"/>
      <c r="C2" s="1"/>
      <c r="D2" s="1"/>
      <c r="E2" s="1"/>
      <c r="F2" s="1"/>
    </row>
    <row r="3" spans="1:6" x14ac:dyDescent="0.3">
      <c r="A3" s="1"/>
      <c r="B3" s="1"/>
      <c r="C3" s="1"/>
      <c r="D3" s="1"/>
      <c r="E3" s="1"/>
      <c r="F3" s="1"/>
    </row>
    <row r="4" spans="1:6" x14ac:dyDescent="0.3">
      <c r="A4" s="1"/>
      <c r="B4" s="1"/>
      <c r="C4" s="1"/>
      <c r="D4" s="1"/>
      <c r="E4" s="1"/>
      <c r="F4" s="1"/>
    </row>
    <row r="5" spans="1:6" x14ac:dyDescent="0.3">
      <c r="A5" s="22"/>
      <c r="B5" s="23"/>
      <c r="C5" s="17" t="s">
        <v>6</v>
      </c>
      <c r="D5" s="17" t="s">
        <v>7</v>
      </c>
      <c r="E5" s="1"/>
      <c r="F5" s="1"/>
    </row>
    <row r="6" spans="1:6" x14ac:dyDescent="0.3">
      <c r="A6" s="22"/>
      <c r="B6" s="23"/>
      <c r="C6" s="17" t="s">
        <v>106</v>
      </c>
      <c r="D6" s="17" t="s">
        <v>107</v>
      </c>
      <c r="E6" s="1"/>
      <c r="F6" s="1"/>
    </row>
    <row r="7" spans="1:6" ht="28.8" x14ac:dyDescent="0.3">
      <c r="A7" s="17">
        <v>1</v>
      </c>
      <c r="B7" s="24" t="s">
        <v>108</v>
      </c>
      <c r="C7" s="17" t="s">
        <v>1794</v>
      </c>
      <c r="D7" s="17" t="s">
        <v>1794</v>
      </c>
      <c r="E7" s="1"/>
      <c r="F7" s="1"/>
    </row>
    <row r="8" spans="1:6" x14ac:dyDescent="0.3">
      <c r="A8" s="1"/>
      <c r="B8" s="1"/>
      <c r="C8" s="1"/>
      <c r="D8" s="1"/>
      <c r="E8" s="1"/>
      <c r="F8" s="1"/>
    </row>
    <row r="9" spans="1:6" x14ac:dyDescent="0.3">
      <c r="A9" s="1"/>
      <c r="B9" s="1"/>
      <c r="C9" s="1"/>
      <c r="D9" s="1"/>
      <c r="E9" s="1"/>
      <c r="F9" s="1"/>
    </row>
    <row r="10" spans="1:6" x14ac:dyDescent="0.3">
      <c r="A10" s="1"/>
      <c r="B10" s="1"/>
      <c r="C10" s="1"/>
      <c r="D10" s="1"/>
      <c r="E10" s="1"/>
      <c r="F10" s="1"/>
    </row>
    <row r="11" spans="1:6" x14ac:dyDescent="0.3">
      <c r="A11" s="1"/>
      <c r="B11" s="1"/>
      <c r="C11" s="1"/>
      <c r="D11" s="1"/>
      <c r="E11" s="1"/>
      <c r="F11" s="1"/>
    </row>
    <row r="12" spans="1:6" x14ac:dyDescent="0.3">
      <c r="A12" s="1"/>
      <c r="B12" s="1"/>
      <c r="C12" s="1"/>
      <c r="D12" s="1"/>
      <c r="E12" s="1"/>
      <c r="F12" s="1"/>
    </row>
    <row r="13" spans="1:6" x14ac:dyDescent="0.3">
      <c r="A13" s="1"/>
      <c r="B13" s="1"/>
      <c r="C13" s="1"/>
      <c r="D13" s="1"/>
      <c r="E13" s="1"/>
      <c r="F13" s="1"/>
    </row>
    <row r="35" spans="4:4" x14ac:dyDescent="0.3">
      <c r="D35" s="2"/>
    </row>
    <row r="36" spans="4:4" x14ac:dyDescent="0.3">
      <c r="D36" s="2"/>
    </row>
  </sheetData>
  <pageMargins left="0.70866141732283472" right="0.70866141732283472" top="0.74803149606299213" bottom="0.74803149606299213" header="0.31496062992125984" footer="0.31496062992125984"/>
  <pageSetup paperSize="9" orientation="landscape" r:id="rId1"/>
  <headerFooter>
    <oddHeader>&amp;C&amp;9CS
Příloha I</oddHeader>
    <oddFooter>&amp;C&amp;P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pageSetUpPr fitToPage="1"/>
  </sheetPr>
  <dimension ref="A2:D36"/>
  <sheetViews>
    <sheetView showGridLines="0" zoomScaleNormal="100" zoomScaleSheetLayoutView="100" workbookViewId="0">
      <selection activeCell="C11" sqref="C11"/>
    </sheetView>
  </sheetViews>
  <sheetFormatPr defaultRowHeight="14.4" x14ac:dyDescent="0.3"/>
  <cols>
    <col min="1" max="1" width="6.109375" customWidth="1"/>
    <col min="2" max="2" width="74.109375" customWidth="1"/>
    <col min="3" max="3" width="19.109375" customWidth="1"/>
  </cols>
  <sheetData>
    <row r="2" spans="1:3" x14ac:dyDescent="0.3">
      <c r="A2" s="1"/>
      <c r="B2" s="1"/>
      <c r="C2" s="1"/>
    </row>
    <row r="3" spans="1:3" x14ac:dyDescent="0.3">
      <c r="A3" s="8" t="s">
        <v>2</v>
      </c>
      <c r="B3" s="1"/>
      <c r="C3" s="1"/>
    </row>
    <row r="4" spans="1:3" x14ac:dyDescent="0.3">
      <c r="A4" s="1"/>
      <c r="B4" s="1"/>
      <c r="C4" s="1"/>
    </row>
    <row r="5" spans="1:3" x14ac:dyDescent="0.3">
      <c r="A5" s="1"/>
      <c r="B5" s="1"/>
      <c r="C5" s="1"/>
    </row>
    <row r="6" spans="1:3" x14ac:dyDescent="0.3">
      <c r="A6" s="1"/>
      <c r="B6" s="1"/>
      <c r="C6" s="1"/>
    </row>
    <row r="7" spans="1:3" x14ac:dyDescent="0.3">
      <c r="A7" s="1"/>
      <c r="B7" s="1"/>
      <c r="C7" s="17" t="s">
        <v>6</v>
      </c>
    </row>
    <row r="8" spans="1:3" x14ac:dyDescent="0.3">
      <c r="A8" s="20"/>
      <c r="B8" s="21"/>
      <c r="C8" s="17" t="s">
        <v>9</v>
      </c>
    </row>
    <row r="9" spans="1:3" ht="15.75" customHeight="1" x14ac:dyDescent="0.3">
      <c r="A9" s="17">
        <v>1</v>
      </c>
      <c r="B9" s="19" t="s">
        <v>109</v>
      </c>
      <c r="C9" s="17" t="s">
        <v>1794</v>
      </c>
    </row>
    <row r="10" spans="1:3" x14ac:dyDescent="0.3">
      <c r="A10" s="17">
        <v>2</v>
      </c>
      <c r="B10" s="19" t="s">
        <v>110</v>
      </c>
      <c r="C10" s="17" t="s">
        <v>1794</v>
      </c>
    </row>
    <row r="11" spans="1:3" x14ac:dyDescent="0.3">
      <c r="A11" s="1"/>
      <c r="B11" s="1"/>
      <c r="C11" s="1"/>
    </row>
    <row r="12" spans="1:3" x14ac:dyDescent="0.3">
      <c r="A12" s="1"/>
      <c r="B12" s="1"/>
      <c r="C12" s="1"/>
    </row>
    <row r="35" spans="4:4" x14ac:dyDescent="0.3">
      <c r="D35" s="2"/>
    </row>
    <row r="36" spans="4:4" x14ac:dyDescent="0.3">
      <c r="D36" s="2"/>
    </row>
  </sheetData>
  <pageMargins left="0.70866141732283472" right="0.70866141732283472" top="0.74803149606299213" bottom="0.74803149606299213" header="0.31496062992125984" footer="0.31496062992125984"/>
  <pageSetup paperSize="9" orientation="landscape" r:id="rId1"/>
  <headerFooter>
    <oddHeader>&amp;CCS
Příloha I</oddHeader>
    <oddFooter>&amp;C&amp;P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pageSetUpPr fitToPage="1"/>
  </sheetPr>
  <dimension ref="A1:D36"/>
  <sheetViews>
    <sheetView showGridLines="0" zoomScaleNormal="100" workbookViewId="0">
      <selection activeCell="C3" sqref="C3"/>
    </sheetView>
  </sheetViews>
  <sheetFormatPr defaultRowHeight="14.4" x14ac:dyDescent="0.3"/>
  <cols>
    <col min="1" max="1" width="17.44140625" customWidth="1"/>
    <col min="2" max="2" width="15" customWidth="1"/>
    <col min="3" max="3" width="92.5546875" customWidth="1"/>
  </cols>
  <sheetData>
    <row r="1" spans="1:3" x14ac:dyDescent="0.3">
      <c r="B1" s="2"/>
      <c r="C1" s="2"/>
    </row>
    <row r="2" spans="1:3" ht="24.6" x14ac:dyDescent="0.4">
      <c r="B2" s="3"/>
      <c r="C2" s="4"/>
    </row>
    <row r="3" spans="1:3" ht="86.4" customHeight="1" x14ac:dyDescent="0.3">
      <c r="A3" s="1262" t="s">
        <v>120</v>
      </c>
      <c r="B3" s="1262"/>
      <c r="C3" s="579" t="s">
        <v>111</v>
      </c>
    </row>
    <row r="4" spans="1:3" x14ac:dyDescent="0.3">
      <c r="A4" s="1"/>
      <c r="B4" s="7"/>
      <c r="C4" s="6"/>
    </row>
    <row r="5" spans="1:3" x14ac:dyDescent="0.3">
      <c r="A5" s="8" t="s">
        <v>112</v>
      </c>
      <c r="B5" s="9"/>
      <c r="C5" s="10"/>
    </row>
    <row r="6" spans="1:3" x14ac:dyDescent="0.3">
      <c r="A6" s="11" t="s">
        <v>113</v>
      </c>
      <c r="B6" s="12" t="s">
        <v>121</v>
      </c>
      <c r="C6" s="13" t="s">
        <v>114</v>
      </c>
    </row>
    <row r="7" spans="1:3" ht="387.6" x14ac:dyDescent="0.3">
      <c r="A7" s="14" t="s">
        <v>115</v>
      </c>
      <c r="B7" s="15" t="s">
        <v>116</v>
      </c>
      <c r="C7" s="1152" t="s">
        <v>1961</v>
      </c>
    </row>
    <row r="8" spans="1:3" ht="28.8" x14ac:dyDescent="0.3">
      <c r="A8" s="14" t="s">
        <v>117</v>
      </c>
      <c r="B8" s="15" t="s">
        <v>118</v>
      </c>
      <c r="C8" s="16" t="s">
        <v>119</v>
      </c>
    </row>
    <row r="9" spans="1:3" x14ac:dyDescent="0.3">
      <c r="B9" s="2"/>
      <c r="C9" s="2"/>
    </row>
    <row r="35" spans="4:4" x14ac:dyDescent="0.3">
      <c r="D35" s="2"/>
    </row>
    <row r="36" spans="4:4" x14ac:dyDescent="0.3">
      <c r="D36" s="2"/>
    </row>
  </sheetData>
  <mergeCells count="1">
    <mergeCell ref="A3:B3"/>
  </mergeCells>
  <conditionalFormatting sqref="C8">
    <cfRule type="cellIs" dxfId="17" priority="3" stopIfTrue="1" operator="lessThan">
      <formula>0</formula>
    </cfRule>
  </conditionalFormatting>
  <conditionalFormatting sqref="C7">
    <cfRule type="cellIs" dxfId="16" priority="1" stopIfTrue="1" operator="lessThan">
      <formula>0</formula>
    </cfRule>
  </conditionalFormatting>
  <pageMargins left="0.70866141732283472" right="0.70866141732283472" top="0.74803149606299213" bottom="0.74803149606299213" header="0.31496062992125984" footer="0.31496062992125984"/>
  <pageSetup paperSize="9" orientation="landscape" r:id="rId1"/>
  <headerFooter>
    <oddHeader>&amp;CCS
Příloha I</oddHeader>
    <oddFooter>&amp;C&amp;P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B2:L36"/>
  <sheetViews>
    <sheetView showGridLines="0" zoomScaleNormal="100" workbookViewId="0">
      <selection activeCell="H35" sqref="H35"/>
    </sheetView>
  </sheetViews>
  <sheetFormatPr defaultRowHeight="14.4" x14ac:dyDescent="0.3"/>
  <sheetData>
    <row r="2" spans="2:12" ht="24.75" customHeight="1" x14ac:dyDescent="0.3">
      <c r="B2" s="468" t="s">
        <v>1656</v>
      </c>
    </row>
    <row r="3" spans="2:12" x14ac:dyDescent="0.3">
      <c r="B3" s="555" t="s">
        <v>1034</v>
      </c>
    </row>
    <row r="5" spans="2:12" x14ac:dyDescent="0.3">
      <c r="B5" s="1237" t="s">
        <v>124</v>
      </c>
      <c r="C5" s="1238"/>
      <c r="D5" s="1238"/>
      <c r="E5" s="1238"/>
      <c r="F5" s="1238"/>
      <c r="G5" s="1238"/>
      <c r="H5" s="1238"/>
      <c r="I5" s="1238"/>
      <c r="J5" s="1238"/>
      <c r="K5" s="1238"/>
      <c r="L5" s="1239"/>
    </row>
    <row r="6" spans="2:12" x14ac:dyDescent="0.3">
      <c r="B6" s="1242" t="s">
        <v>125</v>
      </c>
      <c r="C6" s="1243"/>
      <c r="D6" s="1243"/>
      <c r="E6" s="1243"/>
      <c r="F6" s="1243"/>
      <c r="G6" s="1243"/>
      <c r="H6" s="1243"/>
      <c r="I6" s="1243"/>
      <c r="J6" s="1243"/>
      <c r="K6" s="1243"/>
      <c r="L6" s="1244"/>
    </row>
    <row r="7" spans="2:12" ht="22.5" customHeight="1" x14ac:dyDescent="0.3">
      <c r="B7" s="1235"/>
      <c r="C7" s="1235"/>
      <c r="D7" s="1235"/>
      <c r="E7" s="1235"/>
      <c r="F7" s="1235"/>
      <c r="G7" s="1235"/>
      <c r="H7" s="1235"/>
      <c r="I7" s="1235"/>
      <c r="J7" s="1235"/>
      <c r="K7" s="1235"/>
      <c r="L7" s="1235"/>
    </row>
    <row r="8" spans="2:12" ht="22.5" customHeight="1" x14ac:dyDescent="0.3"/>
    <row r="9" spans="2:12" ht="22.5" customHeight="1" x14ac:dyDescent="0.3"/>
    <row r="34" spans="4:4" x14ac:dyDescent="0.3">
      <c r="D34" s="2"/>
    </row>
    <row r="35" spans="4:4" x14ac:dyDescent="0.3">
      <c r="D35" s="2"/>
    </row>
    <row r="36" spans="4:4" x14ac:dyDescent="0.3">
      <c r="D36" s="2"/>
    </row>
  </sheetData>
  <mergeCells count="3">
    <mergeCell ref="B5:L5"/>
    <mergeCell ref="B6:L6"/>
    <mergeCell ref="B7:L7"/>
  </mergeCells>
  <hyperlinks>
    <hyperlink ref="B5:L5" location="'EU OVA'!A1" display="Tabulka EU OVA – Přístup instituce k řízení rizik"/>
    <hyperlink ref="B6:L6" location="'EU OVB'!A1" display="Tabulka EU OVB – Zpřístupňování informací o systémech správy a řízení"/>
  </hyperlinks>
  <pageMargins left="0.70866141732283472" right="0.70866141732283472" top="0.74803149606299213" bottom="0.74803149606299213" header="0.31496062992125984" footer="0.31496062992125984"/>
  <pageSetup paperSize="9" orientation="landscape" verticalDpi="1200" r:id="rId1"/>
  <headerFooter>
    <oddHeader>&amp;CCS 
PŘÍLOHA III</oddHeader>
    <oddFooter>&amp;C1</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pageSetUpPr fitToPage="1"/>
  </sheetPr>
  <dimension ref="A1:E27"/>
  <sheetViews>
    <sheetView showGridLines="0" view="pageLayout" zoomScaleNormal="100" workbookViewId="0">
      <selection activeCell="A2" sqref="A2"/>
    </sheetView>
  </sheetViews>
  <sheetFormatPr defaultColWidth="9.109375" defaultRowHeight="14.4" x14ac:dyDescent="0.3"/>
  <cols>
    <col min="1" max="1" width="23.109375" customWidth="1"/>
    <col min="2" max="2" width="4.5546875" customWidth="1"/>
    <col min="3" max="3" width="47.109375" customWidth="1"/>
    <col min="4" max="4" width="89.44140625" customWidth="1"/>
  </cols>
  <sheetData>
    <row r="1" spans="1:5" ht="3" customHeight="1" x14ac:dyDescent="0.3"/>
    <row r="2" spans="1:5" ht="18" x14ac:dyDescent="0.35">
      <c r="A2" s="52" t="s">
        <v>124</v>
      </c>
    </row>
    <row r="3" spans="1:5" x14ac:dyDescent="0.3">
      <c r="A3" t="s">
        <v>126</v>
      </c>
    </row>
    <row r="4" spans="1:5" ht="6.75" customHeight="1" x14ac:dyDescent="0.3"/>
    <row r="5" spans="1:5" ht="0.75" hidden="1" customHeight="1" x14ac:dyDescent="0.3"/>
    <row r="6" spans="1:5" hidden="1" x14ac:dyDescent="0.3"/>
    <row r="7" spans="1:5" ht="281.25" customHeight="1" x14ac:dyDescent="0.3">
      <c r="A7" s="1153" t="s">
        <v>129</v>
      </c>
      <c r="B7" s="1153" t="s">
        <v>116</v>
      </c>
      <c r="C7" s="1276" t="s">
        <v>1962</v>
      </c>
      <c r="D7" s="1277"/>
      <c r="E7" s="1278"/>
    </row>
    <row r="8" spans="1:5" ht="39" customHeight="1" x14ac:dyDescent="0.3">
      <c r="A8" s="1269" t="s">
        <v>130</v>
      </c>
      <c r="B8" s="1272" t="s">
        <v>131</v>
      </c>
      <c r="C8" s="1154" t="s">
        <v>1963</v>
      </c>
      <c r="D8" s="1275" t="s">
        <v>1964</v>
      </c>
      <c r="E8" s="1275"/>
    </row>
    <row r="9" spans="1:5" ht="16.5" customHeight="1" x14ac:dyDescent="0.3">
      <c r="A9" s="1270"/>
      <c r="B9" s="1273"/>
      <c r="C9" s="1154" t="s">
        <v>1965</v>
      </c>
      <c r="D9" s="1275" t="s">
        <v>1966</v>
      </c>
      <c r="E9" s="1275"/>
    </row>
    <row r="10" spans="1:5" ht="19.5" customHeight="1" x14ac:dyDescent="0.3">
      <c r="A10" s="1270"/>
      <c r="B10" s="1273"/>
      <c r="C10" s="1155" t="s">
        <v>1967</v>
      </c>
      <c r="D10" s="1279" t="s">
        <v>1968</v>
      </c>
      <c r="E10" s="1279"/>
    </row>
    <row r="11" spans="1:5" x14ac:dyDescent="0.3">
      <c r="A11" s="1270"/>
      <c r="B11" s="1273"/>
      <c r="C11" s="1156" t="s">
        <v>1969</v>
      </c>
      <c r="D11" s="1280" t="s">
        <v>1970</v>
      </c>
      <c r="E11" s="1281"/>
    </row>
    <row r="12" spans="1:5" ht="25.5" customHeight="1" x14ac:dyDescent="0.3">
      <c r="A12" s="1270"/>
      <c r="B12" s="1273"/>
      <c r="C12" s="1154" t="s">
        <v>1971</v>
      </c>
      <c r="D12" s="1275" t="s">
        <v>1972</v>
      </c>
      <c r="E12" s="1275"/>
    </row>
    <row r="13" spans="1:5" ht="25.5" customHeight="1" x14ac:dyDescent="0.3">
      <c r="A13" s="1270"/>
      <c r="B13" s="1273"/>
      <c r="C13" s="1154" t="s">
        <v>1973</v>
      </c>
      <c r="D13" s="1275" t="s">
        <v>1974</v>
      </c>
      <c r="E13" s="1275"/>
    </row>
    <row r="14" spans="1:5" ht="26.25" customHeight="1" x14ac:dyDescent="0.3">
      <c r="A14" s="1271"/>
      <c r="B14" s="1274"/>
      <c r="C14" s="1154" t="s">
        <v>1975</v>
      </c>
      <c r="D14" s="1275" t="s">
        <v>1976</v>
      </c>
      <c r="E14" s="1275"/>
    </row>
    <row r="15" spans="1:5" ht="68.25" customHeight="1" x14ac:dyDescent="0.3">
      <c r="A15" s="1157" t="s">
        <v>132</v>
      </c>
      <c r="B15" s="1157" t="s">
        <v>133</v>
      </c>
      <c r="C15" s="1266" t="s">
        <v>1990</v>
      </c>
      <c r="D15" s="1267"/>
      <c r="E15" s="1268"/>
    </row>
    <row r="16" spans="1:5" ht="97.5" customHeight="1" x14ac:dyDescent="0.3">
      <c r="A16" s="1157" t="s">
        <v>134</v>
      </c>
      <c r="B16" s="1157" t="s">
        <v>135</v>
      </c>
      <c r="C16" s="1263" t="s">
        <v>1991</v>
      </c>
      <c r="D16" s="1264"/>
      <c r="E16" s="1265"/>
    </row>
    <row r="17" spans="1:5" x14ac:dyDescent="0.3">
      <c r="A17" s="1157" t="s">
        <v>134</v>
      </c>
      <c r="B17" s="1157" t="s">
        <v>136</v>
      </c>
      <c r="C17" s="1266" t="s">
        <v>1977</v>
      </c>
      <c r="D17" s="1267"/>
      <c r="E17" s="1268"/>
    </row>
    <row r="18" spans="1:5" ht="64.5" customHeight="1" x14ac:dyDescent="0.3">
      <c r="A18" s="1269" t="s">
        <v>137</v>
      </c>
      <c r="B18" s="1272" t="s">
        <v>138</v>
      </c>
      <c r="C18" s="1154" t="s">
        <v>1978</v>
      </c>
      <c r="D18" s="1275" t="s">
        <v>1992</v>
      </c>
      <c r="E18" s="1275"/>
    </row>
    <row r="19" spans="1:5" ht="57" customHeight="1" x14ac:dyDescent="0.3">
      <c r="A19" s="1270"/>
      <c r="B19" s="1273"/>
      <c r="C19" s="1154" t="s">
        <v>1979</v>
      </c>
      <c r="D19" s="1275" t="s">
        <v>1980</v>
      </c>
      <c r="E19" s="1275"/>
    </row>
    <row r="20" spans="1:5" ht="56.25" customHeight="1" x14ac:dyDescent="0.3">
      <c r="A20" s="1270"/>
      <c r="B20" s="1273"/>
      <c r="C20" s="1154" t="s">
        <v>1981</v>
      </c>
      <c r="D20" s="1275" t="s">
        <v>1982</v>
      </c>
      <c r="E20" s="1275"/>
    </row>
    <row r="21" spans="1:5" ht="47.25" customHeight="1" x14ac:dyDescent="0.3">
      <c r="A21" s="1270"/>
      <c r="B21" s="1273"/>
      <c r="C21" s="1154" t="s">
        <v>1983</v>
      </c>
      <c r="D21" s="1275" t="s">
        <v>1984</v>
      </c>
      <c r="E21" s="1275"/>
    </row>
    <row r="22" spans="1:5" ht="57.75" customHeight="1" x14ac:dyDescent="0.3">
      <c r="A22" s="1270"/>
      <c r="B22" s="1273"/>
      <c r="C22" s="1154" t="s">
        <v>1985</v>
      </c>
      <c r="D22" s="1275" t="s">
        <v>1986</v>
      </c>
      <c r="E22" s="1275"/>
    </row>
    <row r="23" spans="1:5" ht="54" customHeight="1" x14ac:dyDescent="0.3">
      <c r="A23" s="1271"/>
      <c r="B23" s="1274"/>
      <c r="C23" s="1154" t="s">
        <v>1987</v>
      </c>
      <c r="D23" s="1275" t="s">
        <v>1988</v>
      </c>
      <c r="E23" s="1275"/>
    </row>
    <row r="24" spans="1:5" ht="45.75" customHeight="1" x14ac:dyDescent="0.3">
      <c r="A24" s="1157" t="s">
        <v>139</v>
      </c>
      <c r="B24" s="1157" t="s">
        <v>140</v>
      </c>
      <c r="C24" s="1263" t="s">
        <v>1989</v>
      </c>
      <c r="D24" s="1264"/>
      <c r="E24" s="1265"/>
    </row>
    <row r="25" spans="1:5" x14ac:dyDescent="0.3">
      <c r="D25" s="2"/>
    </row>
    <row r="26" spans="1:5" x14ac:dyDescent="0.3">
      <c r="D26" s="2"/>
    </row>
    <row r="27" spans="1:5" x14ac:dyDescent="0.3">
      <c r="D27" s="2"/>
    </row>
  </sheetData>
  <mergeCells count="22">
    <mergeCell ref="C7:E7"/>
    <mergeCell ref="A8:A14"/>
    <mergeCell ref="B8:B14"/>
    <mergeCell ref="D8:E8"/>
    <mergeCell ref="D9:E9"/>
    <mergeCell ref="D10:E10"/>
    <mergeCell ref="D11:E11"/>
    <mergeCell ref="D12:E12"/>
    <mergeCell ref="D13:E13"/>
    <mergeCell ref="D14:E14"/>
    <mergeCell ref="C24:E24"/>
    <mergeCell ref="C15:E15"/>
    <mergeCell ref="C16:E16"/>
    <mergeCell ref="C17:E17"/>
    <mergeCell ref="A18:A23"/>
    <mergeCell ref="B18:B23"/>
    <mergeCell ref="D18:E18"/>
    <mergeCell ref="D19:E19"/>
    <mergeCell ref="D20:E20"/>
    <mergeCell ref="D21:E21"/>
    <mergeCell ref="D22:E22"/>
    <mergeCell ref="D23:E23"/>
  </mergeCells>
  <conditionalFormatting sqref="D14 D23 C15:C22">
    <cfRule type="cellIs" dxfId="15" priority="1" stopIfTrue="1" operator="lessThan">
      <formula>0</formula>
    </cfRule>
  </conditionalFormatting>
  <pageMargins left="0.24645833333333333" right="0.70866141732283472" top="0.74803149606299213" bottom="0.74803149606299213" header="0.31496062992125984" footer="0.31496062992125984"/>
  <pageSetup paperSize="9" scale="45" orientation="landscape" r:id="rId1"/>
  <headerFooter>
    <oddHeader>&amp;CCS
PŘÍLOHA III</oddHeader>
    <oddFooter>&amp;C&amp;P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pageSetUpPr fitToPage="1"/>
  </sheetPr>
  <dimension ref="A2:D36"/>
  <sheetViews>
    <sheetView showGridLines="0" view="pageLayout" zoomScaleNormal="100" workbookViewId="0">
      <selection activeCell="C8" sqref="C8"/>
    </sheetView>
  </sheetViews>
  <sheetFormatPr defaultColWidth="9.109375" defaultRowHeight="14.4" x14ac:dyDescent="0.3"/>
  <cols>
    <col min="1" max="1" width="20.88671875" customWidth="1"/>
    <col min="2" max="2" width="12.44140625" bestFit="1" customWidth="1"/>
    <col min="3" max="3" width="87.44140625" customWidth="1"/>
  </cols>
  <sheetData>
    <row r="2" spans="1:3" ht="18" x14ac:dyDescent="0.35">
      <c r="A2" s="52" t="s">
        <v>125</v>
      </c>
    </row>
    <row r="3" spans="1:3" x14ac:dyDescent="0.3">
      <c r="A3" t="s">
        <v>126</v>
      </c>
    </row>
    <row r="6" spans="1:3" x14ac:dyDescent="0.3">
      <c r="A6" s="53" t="s">
        <v>127</v>
      </c>
      <c r="B6" s="55" t="s">
        <v>121</v>
      </c>
      <c r="C6" s="54" t="s">
        <v>114</v>
      </c>
    </row>
    <row r="7" spans="1:3" ht="86.4" x14ac:dyDescent="0.3">
      <c r="A7" s="53" t="s">
        <v>141</v>
      </c>
      <c r="B7" s="53" t="s">
        <v>116</v>
      </c>
      <c r="C7" s="986" t="s">
        <v>1907</v>
      </c>
    </row>
    <row r="8" spans="1:3" ht="216" x14ac:dyDescent="0.3">
      <c r="A8" s="53" t="s">
        <v>142</v>
      </c>
      <c r="B8" s="53" t="s">
        <v>118</v>
      </c>
      <c r="C8" s="986" t="s">
        <v>1908</v>
      </c>
    </row>
    <row r="9" spans="1:3" ht="144" x14ac:dyDescent="0.3">
      <c r="A9" s="53" t="s">
        <v>143</v>
      </c>
      <c r="B9" s="53" t="s">
        <v>144</v>
      </c>
      <c r="C9" s="986" t="s">
        <v>1909</v>
      </c>
    </row>
    <row r="10" spans="1:3" ht="72" x14ac:dyDescent="0.3">
      <c r="A10" s="53" t="s">
        <v>145</v>
      </c>
      <c r="B10" s="53" t="s">
        <v>135</v>
      </c>
      <c r="C10" s="986" t="s">
        <v>1910</v>
      </c>
    </row>
    <row r="11" spans="1:3" ht="216" x14ac:dyDescent="0.3">
      <c r="A11" s="53" t="s">
        <v>146</v>
      </c>
      <c r="B11" s="53" t="s">
        <v>136</v>
      </c>
      <c r="C11" s="986" t="s">
        <v>1911</v>
      </c>
    </row>
    <row r="34" spans="4:4" x14ac:dyDescent="0.3">
      <c r="D34" s="2"/>
    </row>
    <row r="35" spans="4:4" x14ac:dyDescent="0.3">
      <c r="D35" s="2"/>
    </row>
    <row r="36" spans="4:4" x14ac:dyDescent="0.3">
      <c r="D36" s="2"/>
    </row>
  </sheetData>
  <conditionalFormatting sqref="C7:C9">
    <cfRule type="cellIs" dxfId="14" priority="2" stopIfTrue="1" operator="lessThan">
      <formula>0</formula>
    </cfRule>
  </conditionalFormatting>
  <conditionalFormatting sqref="C10:C11">
    <cfRule type="cellIs" dxfId="13" priority="1" stopIfTrue="1" operator="lessThan">
      <formula>0</formula>
    </cfRule>
  </conditionalFormatting>
  <pageMargins left="0.70866141732283472" right="0.70866141732283472" top="0.74803149606299213" bottom="0.74803149606299213" header="0.31496062992125984" footer="0.31496062992125984"/>
  <pageSetup paperSize="9" scale="72" orientation="portrait" r:id="rId1"/>
  <headerFooter>
    <oddHeader>&amp;CCS
PŘÍLOHA III</oddHeader>
    <oddFooter>&amp;C&amp;P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B2:L37"/>
  <sheetViews>
    <sheetView showGridLines="0" zoomScaleNormal="100" workbookViewId="0">
      <selection activeCell="B10" sqref="B10:L10"/>
    </sheetView>
  </sheetViews>
  <sheetFormatPr defaultRowHeight="14.4" x14ac:dyDescent="0.3"/>
  <cols>
    <col min="12" max="12" width="62" customWidth="1"/>
  </cols>
  <sheetData>
    <row r="2" spans="2:12" x14ac:dyDescent="0.3">
      <c r="B2" s="468" t="s">
        <v>1657</v>
      </c>
    </row>
    <row r="3" spans="2:12" x14ac:dyDescent="0.3">
      <c r="B3" t="s">
        <v>1658</v>
      </c>
    </row>
    <row r="5" spans="2:12" x14ac:dyDescent="0.3">
      <c r="B5" s="1282" t="s">
        <v>147</v>
      </c>
      <c r="C5" s="1283"/>
      <c r="D5" s="1283"/>
      <c r="E5" s="1283"/>
      <c r="F5" s="1283"/>
      <c r="G5" s="1283"/>
      <c r="H5" s="1283"/>
      <c r="I5" s="1283"/>
      <c r="J5" s="1283"/>
      <c r="K5" s="1283"/>
      <c r="L5" s="1284"/>
    </row>
    <row r="6" spans="2:12" x14ac:dyDescent="0.3">
      <c r="B6" s="1240" t="s">
        <v>148</v>
      </c>
      <c r="C6" s="1236"/>
      <c r="D6" s="1236"/>
      <c r="E6" s="1236"/>
      <c r="F6" s="1236"/>
      <c r="G6" s="1236"/>
      <c r="H6" s="1236"/>
      <c r="I6" s="1236"/>
      <c r="J6" s="1236"/>
      <c r="K6" s="1236"/>
      <c r="L6" s="1241"/>
    </row>
    <row r="7" spans="2:12" ht="22.5" customHeight="1" x14ac:dyDescent="0.3">
      <c r="B7" s="1240" t="s">
        <v>149</v>
      </c>
      <c r="C7" s="1236"/>
      <c r="D7" s="1236"/>
      <c r="E7" s="1236"/>
      <c r="F7" s="1236"/>
      <c r="G7" s="1236"/>
      <c r="H7" s="1236"/>
      <c r="I7" s="1236"/>
      <c r="J7" s="1236"/>
      <c r="K7" s="1236"/>
      <c r="L7" s="1241"/>
    </row>
    <row r="8" spans="2:12" x14ac:dyDescent="0.3">
      <c r="B8" s="1240" t="s">
        <v>150</v>
      </c>
      <c r="C8" s="1236"/>
      <c r="D8" s="1236"/>
      <c r="E8" s="1236"/>
      <c r="F8" s="1236"/>
      <c r="G8" s="1236"/>
      <c r="H8" s="1236"/>
      <c r="I8" s="1236"/>
      <c r="J8" s="1236"/>
      <c r="K8" s="1236"/>
      <c r="L8" s="1241"/>
    </row>
    <row r="9" spans="2:12" ht="22.5" customHeight="1" x14ac:dyDescent="0.3">
      <c r="B9" s="1240" t="s">
        <v>151</v>
      </c>
      <c r="C9" s="1236"/>
      <c r="D9" s="1236"/>
      <c r="E9" s="1236"/>
      <c r="F9" s="1236"/>
      <c r="G9" s="1236"/>
      <c r="H9" s="1236"/>
      <c r="I9" s="1236"/>
      <c r="J9" s="1236"/>
      <c r="K9" s="1236"/>
      <c r="L9" s="1241"/>
    </row>
    <row r="10" spans="2:12" ht="22.5" customHeight="1" x14ac:dyDescent="0.3">
      <c r="B10" s="1242" t="s">
        <v>152</v>
      </c>
      <c r="C10" s="1243"/>
      <c r="D10" s="1243"/>
      <c r="E10" s="1243"/>
      <c r="F10" s="1243"/>
      <c r="G10" s="1243"/>
      <c r="H10" s="1243"/>
      <c r="I10" s="1243"/>
      <c r="J10" s="1243"/>
      <c r="K10" s="1243"/>
      <c r="L10" s="1244"/>
    </row>
    <row r="11" spans="2:12" ht="22.5" customHeight="1" x14ac:dyDescent="0.3"/>
    <row r="12" spans="2:12" ht="22.5" customHeight="1" x14ac:dyDescent="0.3">
      <c r="B12" s="1235"/>
      <c r="C12" s="1235"/>
      <c r="D12" s="1235"/>
      <c r="E12" s="1235"/>
      <c r="F12" s="1235"/>
      <c r="G12" s="1235"/>
      <c r="H12" s="1235"/>
      <c r="I12" s="1235"/>
      <c r="J12" s="1235"/>
      <c r="K12" s="1235"/>
      <c r="L12" s="1235"/>
    </row>
    <row r="13" spans="2:12" ht="22.5" customHeight="1" x14ac:dyDescent="0.3">
      <c r="B13" s="1236"/>
      <c r="C13" s="1236"/>
      <c r="D13" s="1236"/>
      <c r="E13" s="1236"/>
      <c r="F13" s="1236"/>
      <c r="G13" s="1236"/>
      <c r="H13" s="1236"/>
      <c r="I13" s="1236"/>
      <c r="J13" s="1236"/>
      <c r="K13" s="1236"/>
      <c r="L13" s="1236"/>
    </row>
    <row r="14" spans="2:12" ht="22.5" customHeight="1" x14ac:dyDescent="0.3">
      <c r="B14" s="1235"/>
      <c r="C14" s="1235"/>
      <c r="D14" s="1235"/>
      <c r="E14" s="1235"/>
      <c r="F14" s="1235"/>
      <c r="G14" s="1235"/>
      <c r="H14" s="1235"/>
      <c r="I14" s="1235"/>
      <c r="J14" s="1235"/>
      <c r="K14" s="1235"/>
      <c r="L14" s="1235"/>
    </row>
    <row r="15" spans="2:12" ht="22.5" customHeight="1" x14ac:dyDescent="0.3"/>
    <row r="16" spans="2:12" ht="22.5" customHeight="1" x14ac:dyDescent="0.3"/>
    <row r="34" spans="4:4" x14ac:dyDescent="0.3">
      <c r="D34" s="2"/>
    </row>
    <row r="35" spans="4:4" x14ac:dyDescent="0.3">
      <c r="D35" s="2"/>
    </row>
    <row r="36" spans="4:4" x14ac:dyDescent="0.3">
      <c r="D36" s="2"/>
    </row>
    <row r="37" spans="4:4" x14ac:dyDescent="0.3">
      <c r="D37" s="2"/>
    </row>
  </sheetData>
  <mergeCells count="9">
    <mergeCell ref="B12:L12"/>
    <mergeCell ref="B13:L13"/>
    <mergeCell ref="B14:L14"/>
    <mergeCell ref="B5:L5"/>
    <mergeCell ref="B6:L6"/>
    <mergeCell ref="B7:L7"/>
    <mergeCell ref="B8:L8"/>
    <mergeCell ref="B9:L9"/>
    <mergeCell ref="B10:L10"/>
  </mergeCells>
  <hyperlinks>
    <hyperlink ref="B5:L5" location="'EU LI1 '!A1" display="Šablona EU LI1 – Rozdíly mezi rozsahem účetní a obezřetnostní konsolidace a přiřazování kategorií účetní závěrky ke kategoriím regulačních rizik "/>
    <hyperlink ref="B6:L6" location="'EU LI2'!A1" display="Šablona EU LI2 – Hlavní zdroje rozdílů mezi regulatorními hodnotami expozic a účetními hodnotami v účetní závěrce "/>
    <hyperlink ref="B7:L7" location="' EU LI3'!A1" display="Šablona EU LI3 – Přehled rozdílů v rozsahu konsolidace (podle jednotlivých subjektů) "/>
    <hyperlink ref="B8:L8" location="'EU LIA'!A1" display="Tabulka EU LIA – Vysvětlení rozdílů mezi hodnotami pro účely účetnictví a regulace"/>
    <hyperlink ref="B9:L9" location="'EU LIB'!A1" display="Tabulka EU LIB – Ostatní kvalitativní informace o oblasti působnosti"/>
    <hyperlink ref="B10:L10" location="'EU PV1'!A1" display="Šablona EU PV1 – Úpravy v rámci obezřetného oceňování"/>
  </hyperlinks>
  <pageMargins left="0.70866141732283472" right="0.70866141732283472" top="0.74803149606299213" bottom="0.74803149606299213" header="0.31496062992125984" footer="0.31496062992125984"/>
  <pageSetup paperSize="9" scale="80" orientation="landscape" verticalDpi="1200" r:id="rId1"/>
  <headerFooter>
    <oddHeader>&amp;CCS
Příloha V</oddHeader>
    <oddFooter>&amp;C1</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pageSetUpPr fitToPage="1"/>
  </sheetPr>
  <dimension ref="B3:P52"/>
  <sheetViews>
    <sheetView showGridLines="0" view="pageLayout" zoomScale="70" zoomScaleNormal="100" zoomScalePageLayoutView="70" workbookViewId="0"/>
  </sheetViews>
  <sheetFormatPr defaultColWidth="9.109375" defaultRowHeight="14.4" x14ac:dyDescent="0.3"/>
  <cols>
    <col min="2" max="2" width="7.5546875" style="56" customWidth="1"/>
    <col min="3" max="3" width="44" customWidth="1"/>
    <col min="4" max="5" width="23" customWidth="1"/>
    <col min="6" max="10" width="21.109375" customWidth="1"/>
  </cols>
  <sheetData>
    <row r="3" spans="2:16" ht="24" customHeight="1" x14ac:dyDescent="0.3">
      <c r="C3" s="57" t="s">
        <v>147</v>
      </c>
      <c r="D3" s="57"/>
      <c r="E3" s="57"/>
      <c r="F3" s="57"/>
      <c r="G3" s="57"/>
      <c r="H3" s="57"/>
      <c r="I3" s="57"/>
      <c r="J3" s="57"/>
    </row>
    <row r="5" spans="2:16" x14ac:dyDescent="0.3">
      <c r="B5"/>
    </row>
    <row r="6" spans="2:16" x14ac:dyDescent="0.3">
      <c r="B6"/>
      <c r="D6" s="58" t="s">
        <v>6</v>
      </c>
      <c r="E6" s="58" t="s">
        <v>7</v>
      </c>
      <c r="F6" s="58" t="s">
        <v>8</v>
      </c>
      <c r="G6" s="58" t="s">
        <v>43</v>
      </c>
      <c r="H6" s="58" t="s">
        <v>44</v>
      </c>
      <c r="I6" s="58" t="s">
        <v>153</v>
      </c>
      <c r="J6" s="58" t="s">
        <v>154</v>
      </c>
    </row>
    <row r="7" spans="2:16" x14ac:dyDescent="0.3">
      <c r="B7"/>
      <c r="C7" t="s">
        <v>155</v>
      </c>
      <c r="D7" s="1286" t="s">
        <v>156</v>
      </c>
      <c r="E7" s="1286" t="s">
        <v>157</v>
      </c>
      <c r="F7" s="1286" t="s">
        <v>158</v>
      </c>
      <c r="G7" s="1286"/>
      <c r="H7" s="1286"/>
      <c r="I7" s="1286"/>
      <c r="J7" s="1286"/>
    </row>
    <row r="8" spans="2:16" ht="90.75" customHeight="1" x14ac:dyDescent="0.3">
      <c r="B8"/>
      <c r="D8" s="1286"/>
      <c r="E8" s="1286"/>
      <c r="F8" s="58" t="s">
        <v>159</v>
      </c>
      <c r="G8" s="58" t="s">
        <v>160</v>
      </c>
      <c r="H8" s="58" t="s">
        <v>161</v>
      </c>
      <c r="I8" s="58" t="s">
        <v>162</v>
      </c>
      <c r="J8" s="58" t="s">
        <v>163</v>
      </c>
    </row>
    <row r="9" spans="2:16" ht="28.8" x14ac:dyDescent="0.3">
      <c r="B9" s="59"/>
      <c r="C9" s="60" t="s">
        <v>164</v>
      </c>
      <c r="D9" s="61"/>
      <c r="E9" s="62"/>
      <c r="F9" s="62"/>
      <c r="G9" s="62"/>
      <c r="H9" s="62"/>
      <c r="I9" s="62"/>
      <c r="J9" s="62"/>
      <c r="P9" s="63"/>
    </row>
    <row r="10" spans="2:16" x14ac:dyDescent="0.3">
      <c r="B10" s="64">
        <v>1</v>
      </c>
      <c r="C10" s="65"/>
      <c r="D10" s="66"/>
      <c r="E10" s="67"/>
      <c r="F10" s="67"/>
      <c r="G10" s="67"/>
      <c r="H10" s="67"/>
      <c r="I10" s="68"/>
      <c r="J10" s="68"/>
    </row>
    <row r="11" spans="2:16" x14ac:dyDescent="0.3">
      <c r="B11" s="64">
        <v>2</v>
      </c>
      <c r="C11" s="65"/>
      <c r="D11" s="66"/>
      <c r="E11" s="67"/>
      <c r="F11" s="67"/>
      <c r="G11" s="67"/>
      <c r="H11" s="67"/>
      <c r="I11" s="68"/>
      <c r="J11" s="68"/>
    </row>
    <row r="12" spans="2:16" x14ac:dyDescent="0.3">
      <c r="B12" s="64">
        <v>3</v>
      </c>
      <c r="C12" s="65"/>
      <c r="D12" s="66"/>
      <c r="E12" s="67"/>
      <c r="F12" s="67"/>
      <c r="G12" s="67"/>
      <c r="H12" s="67"/>
      <c r="I12" s="68"/>
      <c r="J12" s="68"/>
    </row>
    <row r="13" spans="2:16" x14ac:dyDescent="0.3">
      <c r="B13" s="69"/>
      <c r="C13" s="65"/>
      <c r="D13" s="66"/>
      <c r="E13" s="67"/>
      <c r="F13" s="67"/>
      <c r="G13" s="67"/>
      <c r="H13" s="67"/>
      <c r="I13" s="68"/>
      <c r="J13" s="68"/>
    </row>
    <row r="14" spans="2:16" x14ac:dyDescent="0.3">
      <c r="B14" s="69"/>
      <c r="C14" s="65"/>
      <c r="D14" s="66"/>
      <c r="E14" s="67"/>
      <c r="F14" s="67"/>
      <c r="G14" s="67"/>
      <c r="H14" s="67"/>
      <c r="I14" s="68"/>
      <c r="J14" s="68"/>
    </row>
    <row r="15" spans="2:16" x14ac:dyDescent="0.3">
      <c r="B15" s="69"/>
      <c r="C15" s="65"/>
      <c r="D15" s="66"/>
      <c r="E15" s="67"/>
      <c r="F15" s="67"/>
      <c r="G15" s="67"/>
      <c r="H15" s="67"/>
      <c r="I15" s="68"/>
      <c r="J15" s="68"/>
    </row>
    <row r="16" spans="2:16" x14ac:dyDescent="0.3">
      <c r="B16" s="69"/>
      <c r="C16" s="65"/>
      <c r="D16" s="66"/>
      <c r="E16" s="67"/>
      <c r="F16" s="67"/>
      <c r="G16" s="67"/>
      <c r="H16" s="67"/>
      <c r="I16" s="68"/>
      <c r="J16" s="68"/>
    </row>
    <row r="17" spans="2:10" x14ac:dyDescent="0.3">
      <c r="B17" s="69"/>
      <c r="C17" s="65"/>
      <c r="D17" s="66"/>
      <c r="E17" s="67"/>
      <c r="F17" s="67"/>
      <c r="G17" s="67"/>
      <c r="H17" s="67"/>
      <c r="I17" s="68"/>
      <c r="J17" s="68"/>
    </row>
    <row r="18" spans="2:10" x14ac:dyDescent="0.3">
      <c r="B18" s="69"/>
      <c r="C18" s="65"/>
      <c r="D18" s="66"/>
      <c r="E18" s="67"/>
      <c r="F18" s="67"/>
      <c r="G18" s="67"/>
      <c r="H18" s="67"/>
      <c r="I18" s="68"/>
      <c r="J18" s="68"/>
    </row>
    <row r="19" spans="2:10" x14ac:dyDescent="0.3">
      <c r="B19" s="14"/>
      <c r="C19" s="65" t="s">
        <v>165</v>
      </c>
      <c r="D19" s="66"/>
      <c r="E19" s="67"/>
      <c r="F19" s="67"/>
      <c r="G19" s="67"/>
      <c r="H19" s="67"/>
      <c r="I19" s="68"/>
      <c r="J19" s="68"/>
    </row>
    <row r="20" spans="2:10" x14ac:dyDescent="0.3">
      <c r="B20" s="70" t="s">
        <v>166</v>
      </c>
      <c r="C20" s="71" t="s">
        <v>167</v>
      </c>
      <c r="D20" s="66"/>
      <c r="E20" s="67"/>
      <c r="F20" s="67"/>
      <c r="G20" s="67"/>
      <c r="H20" s="67"/>
      <c r="I20" s="68"/>
      <c r="J20" s="68"/>
    </row>
    <row r="21" spans="2:10" x14ac:dyDescent="0.3">
      <c r="B21" s="14"/>
      <c r="C21" s="65"/>
      <c r="D21" s="66"/>
      <c r="E21" s="67"/>
      <c r="F21" s="67"/>
      <c r="G21" s="67"/>
      <c r="H21" s="67"/>
      <c r="I21" s="68"/>
      <c r="J21" s="68"/>
    </row>
    <row r="22" spans="2:10" ht="28.8" x14ac:dyDescent="0.3">
      <c r="B22" s="14"/>
      <c r="C22" s="60" t="s">
        <v>168</v>
      </c>
      <c r="D22" s="61"/>
      <c r="E22" s="62"/>
      <c r="F22" s="62"/>
      <c r="G22" s="62"/>
      <c r="H22" s="62"/>
      <c r="I22" s="62"/>
      <c r="J22" s="62"/>
    </row>
    <row r="23" spans="2:10" x14ac:dyDescent="0.3">
      <c r="B23" s="69" t="s">
        <v>169</v>
      </c>
      <c r="C23" s="65"/>
      <c r="D23" s="66"/>
      <c r="E23" s="67"/>
      <c r="F23" s="67"/>
      <c r="G23" s="67"/>
      <c r="H23" s="67"/>
      <c r="I23" s="68"/>
      <c r="J23" s="68"/>
    </row>
    <row r="24" spans="2:10" x14ac:dyDescent="0.3">
      <c r="B24" s="14">
        <v>2</v>
      </c>
      <c r="C24" s="65"/>
      <c r="D24" s="66"/>
      <c r="E24" s="67"/>
      <c r="F24" s="67"/>
      <c r="G24" s="67"/>
      <c r="H24" s="67"/>
      <c r="I24" s="68"/>
      <c r="J24" s="68"/>
    </row>
    <row r="25" spans="2:10" x14ac:dyDescent="0.3">
      <c r="B25" s="14">
        <v>3</v>
      </c>
      <c r="C25" s="65"/>
      <c r="D25" s="66"/>
      <c r="E25" s="67"/>
      <c r="F25" s="67"/>
      <c r="G25" s="67"/>
      <c r="H25" s="67"/>
      <c r="I25" s="68"/>
      <c r="J25" s="68"/>
    </row>
    <row r="26" spans="2:10" x14ac:dyDescent="0.3">
      <c r="B26" s="14"/>
      <c r="C26" s="65"/>
      <c r="D26" s="66"/>
      <c r="E26" s="67"/>
      <c r="F26" s="67"/>
      <c r="G26" s="67"/>
      <c r="H26" s="67"/>
      <c r="I26" s="68"/>
      <c r="J26" s="68"/>
    </row>
    <row r="27" spans="2:10" x14ac:dyDescent="0.3">
      <c r="B27" s="14"/>
      <c r="C27" s="65"/>
      <c r="D27" s="66"/>
      <c r="E27" s="67"/>
      <c r="F27" s="67"/>
      <c r="G27" s="67"/>
      <c r="H27" s="67"/>
      <c r="I27" s="68"/>
      <c r="J27" s="68"/>
    </row>
    <row r="28" spans="2:10" x14ac:dyDescent="0.3">
      <c r="B28" s="14"/>
      <c r="C28" s="65"/>
      <c r="D28" s="66"/>
      <c r="E28" s="67"/>
      <c r="F28" s="67"/>
      <c r="G28" s="67"/>
      <c r="H28" s="67"/>
      <c r="I28" s="68"/>
      <c r="J28" s="68"/>
    </row>
    <row r="29" spans="2:10" x14ac:dyDescent="0.3">
      <c r="B29" s="14"/>
      <c r="C29" s="65"/>
      <c r="D29" s="66"/>
      <c r="E29" s="67"/>
      <c r="F29" s="67"/>
      <c r="G29" s="67"/>
      <c r="H29" s="67"/>
      <c r="I29" s="68"/>
      <c r="J29" s="68"/>
    </row>
    <row r="30" spans="2:10" x14ac:dyDescent="0.3">
      <c r="B30" s="14"/>
      <c r="C30" s="65" t="s">
        <v>165</v>
      </c>
      <c r="D30" s="66"/>
      <c r="E30" s="67"/>
      <c r="F30" s="67"/>
      <c r="G30" s="67"/>
      <c r="H30" s="67"/>
      <c r="I30" s="68"/>
      <c r="J30" s="68"/>
    </row>
    <row r="31" spans="2:10" x14ac:dyDescent="0.3">
      <c r="B31" s="72" t="s">
        <v>166</v>
      </c>
      <c r="C31" s="71" t="s">
        <v>170</v>
      </c>
      <c r="D31" s="66"/>
      <c r="E31" s="67"/>
      <c r="F31" s="67"/>
      <c r="G31" s="67"/>
      <c r="H31" s="67"/>
      <c r="I31" s="68"/>
      <c r="J31" s="68"/>
    </row>
    <row r="32" spans="2:10" x14ac:dyDescent="0.3">
      <c r="B32" s="59"/>
      <c r="C32" s="1287"/>
      <c r="D32" s="1287"/>
    </row>
    <row r="33" spans="2:4" x14ac:dyDescent="0.3">
      <c r="B33" s="59"/>
      <c r="C33" s="1287"/>
      <c r="D33" s="1287"/>
    </row>
    <row r="34" spans="2:4" x14ac:dyDescent="0.3">
      <c r="B34" s="59"/>
      <c r="C34" s="1288"/>
      <c r="D34" s="1288"/>
    </row>
    <row r="35" spans="2:4" x14ac:dyDescent="0.3">
      <c r="C35" s="1289"/>
      <c r="D35" s="1290"/>
    </row>
    <row r="36" spans="2:4" x14ac:dyDescent="0.3">
      <c r="C36" s="1291"/>
      <c r="D36" s="1292"/>
    </row>
    <row r="37" spans="2:4" x14ac:dyDescent="0.3">
      <c r="C37" s="1291"/>
      <c r="D37" s="1291"/>
    </row>
    <row r="38" spans="2:4" x14ac:dyDescent="0.3">
      <c r="C38" s="1293"/>
      <c r="D38" s="1293"/>
    </row>
    <row r="39" spans="2:4" x14ac:dyDescent="0.3">
      <c r="C39" s="1293"/>
      <c r="D39" s="1293"/>
    </row>
    <row r="40" spans="2:4" x14ac:dyDescent="0.3">
      <c r="C40" s="1285"/>
      <c r="D40" s="1285"/>
    </row>
    <row r="41" spans="2:4" x14ac:dyDescent="0.3">
      <c r="C41" s="1293"/>
      <c r="D41" s="1293"/>
    </row>
    <row r="42" spans="2:4" x14ac:dyDescent="0.3">
      <c r="C42" s="1285"/>
      <c r="D42" s="1285"/>
    </row>
    <row r="43" spans="2:4" x14ac:dyDescent="0.3">
      <c r="C43" s="1293"/>
      <c r="D43" s="1293"/>
    </row>
    <row r="44" spans="2:4" x14ac:dyDescent="0.3">
      <c r="C44" s="1285"/>
      <c r="D44" s="1285"/>
    </row>
    <row r="45" spans="2:4" x14ac:dyDescent="0.3">
      <c r="C45" s="1293"/>
      <c r="D45" s="1293"/>
    </row>
    <row r="46" spans="2:4" x14ac:dyDescent="0.3">
      <c r="C46" s="1285"/>
      <c r="D46" s="1285"/>
    </row>
    <row r="47" spans="2:4" x14ac:dyDescent="0.3">
      <c r="C47" s="1289"/>
      <c r="D47" s="1289"/>
    </row>
    <row r="48" spans="2:4" x14ac:dyDescent="0.3">
      <c r="C48" s="1285"/>
      <c r="D48" s="1285"/>
    </row>
    <row r="49" spans="3:4" x14ac:dyDescent="0.3">
      <c r="C49" s="1293"/>
      <c r="D49" s="1293"/>
    </row>
    <row r="50" spans="3:4" x14ac:dyDescent="0.3">
      <c r="C50" s="1293"/>
      <c r="D50" s="1293"/>
    </row>
    <row r="51" spans="3:4" x14ac:dyDescent="0.3">
      <c r="C51" s="1293"/>
      <c r="D51" s="1293"/>
    </row>
    <row r="52" spans="3:4" x14ac:dyDescent="0.3">
      <c r="C52" s="1285"/>
      <c r="D52" s="1285"/>
    </row>
  </sheetData>
  <mergeCells count="24">
    <mergeCell ref="C52:D52"/>
    <mergeCell ref="C41:D41"/>
    <mergeCell ref="C42:D42"/>
    <mergeCell ref="C43:D43"/>
    <mergeCell ref="C44:D44"/>
    <mergeCell ref="C45:D45"/>
    <mergeCell ref="C46:D46"/>
    <mergeCell ref="C47:D47"/>
    <mergeCell ref="C48:D48"/>
    <mergeCell ref="C49:D49"/>
    <mergeCell ref="C50:D50"/>
    <mergeCell ref="C51:D51"/>
    <mergeCell ref="C40:D40"/>
    <mergeCell ref="D7:D8"/>
    <mergeCell ref="E7:E8"/>
    <mergeCell ref="F7:J7"/>
    <mergeCell ref="C32:D32"/>
    <mergeCell ref="C33:D33"/>
    <mergeCell ref="C34:D34"/>
    <mergeCell ref="C35:D35"/>
    <mergeCell ref="C36:D36"/>
    <mergeCell ref="C37:D37"/>
    <mergeCell ref="C38:D38"/>
    <mergeCell ref="C39:D39"/>
  </mergeCells>
  <printOptions horizontalCentered="1" verticalCentered="1"/>
  <pageMargins left="0.70866141732283472" right="0.70866141732283472" top="0.74803149606299213" bottom="0.74803149606299213" header="0.31496062992125984" footer="0.31496062992125984"/>
  <pageSetup paperSize="9" scale="56" orientation="landscape" horizontalDpi="1200" verticalDpi="1200" r:id="rId1"/>
  <headerFooter>
    <oddHeader>&amp;CCS
Příloha V</oddHeader>
    <oddFooter>&amp;C&amp;P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pageSetUpPr fitToPage="1"/>
  </sheetPr>
  <dimension ref="B2:H36"/>
  <sheetViews>
    <sheetView showGridLines="0" view="pageLayout" zoomScale="90" zoomScaleNormal="100" zoomScalePageLayoutView="90" workbookViewId="0">
      <selection activeCell="C32" sqref="C32"/>
    </sheetView>
  </sheetViews>
  <sheetFormatPr defaultColWidth="9.109375" defaultRowHeight="14.4" x14ac:dyDescent="0.3"/>
  <cols>
    <col min="1" max="1" width="7.88671875" customWidth="1"/>
    <col min="2" max="2" width="8.5546875" style="56" customWidth="1"/>
    <col min="3" max="3" width="96.88671875" customWidth="1"/>
    <col min="4" max="8" width="14.6640625" customWidth="1"/>
    <col min="9" max="9" width="25.44140625" customWidth="1"/>
  </cols>
  <sheetData>
    <row r="2" spans="2:8" s="74" customFormat="1" ht="18" x14ac:dyDescent="0.35">
      <c r="B2" s="73"/>
      <c r="C2" s="57" t="s">
        <v>148</v>
      </c>
    </row>
    <row r="5" spans="2:8" x14ac:dyDescent="0.3">
      <c r="B5" s="1"/>
      <c r="C5" s="1"/>
      <c r="D5" s="58" t="s">
        <v>6</v>
      </c>
      <c r="E5" s="58" t="s">
        <v>7</v>
      </c>
      <c r="F5" s="58" t="s">
        <v>8</v>
      </c>
      <c r="G5" s="58" t="s">
        <v>43</v>
      </c>
      <c r="H5" s="58" t="s">
        <v>44</v>
      </c>
    </row>
    <row r="6" spans="2:8" x14ac:dyDescent="0.3">
      <c r="B6" s="1"/>
      <c r="C6" s="1"/>
      <c r="D6" s="1286" t="s">
        <v>42</v>
      </c>
      <c r="E6" s="1286" t="s">
        <v>171</v>
      </c>
      <c r="F6" s="1286"/>
      <c r="G6" s="1286"/>
      <c r="H6" s="1286"/>
    </row>
    <row r="7" spans="2:8" ht="43.2" x14ac:dyDescent="0.3">
      <c r="B7" s="1"/>
      <c r="C7" s="1"/>
      <c r="D7" s="1286"/>
      <c r="E7" s="58" t="s">
        <v>172</v>
      </c>
      <c r="F7" s="58" t="s">
        <v>173</v>
      </c>
      <c r="G7" s="75" t="s">
        <v>174</v>
      </c>
      <c r="H7" s="58" t="s">
        <v>175</v>
      </c>
    </row>
    <row r="8" spans="2:8" x14ac:dyDescent="0.3">
      <c r="B8" s="76">
        <v>1</v>
      </c>
      <c r="C8" s="71" t="s">
        <v>176</v>
      </c>
      <c r="D8" s="77"/>
      <c r="E8" s="77"/>
      <c r="F8" s="25"/>
      <c r="G8" s="77"/>
      <c r="H8" s="77"/>
    </row>
    <row r="9" spans="2:8" x14ac:dyDescent="0.3">
      <c r="B9" s="76">
        <v>2</v>
      </c>
      <c r="C9" s="71" t="s">
        <v>177</v>
      </c>
      <c r="D9" s="77"/>
      <c r="E9" s="77"/>
      <c r="F9" s="25"/>
      <c r="G9" s="77"/>
      <c r="H9" s="77"/>
    </row>
    <row r="10" spans="2:8" x14ac:dyDescent="0.3">
      <c r="B10" s="76">
        <v>3</v>
      </c>
      <c r="C10" s="71" t="s">
        <v>178</v>
      </c>
      <c r="D10" s="77"/>
      <c r="E10" s="77"/>
      <c r="F10" s="25"/>
      <c r="G10" s="77"/>
      <c r="H10" s="77"/>
    </row>
    <row r="11" spans="2:8" x14ac:dyDescent="0.3">
      <c r="B11" s="76">
        <v>4</v>
      </c>
      <c r="C11" s="71" t="s">
        <v>179</v>
      </c>
      <c r="D11" s="77"/>
      <c r="E11" s="77"/>
      <c r="F11" s="25"/>
      <c r="G11" s="77"/>
      <c r="H11" s="78"/>
    </row>
    <row r="12" spans="2:8" x14ac:dyDescent="0.3">
      <c r="B12" s="58">
        <v>5</v>
      </c>
      <c r="C12" s="79" t="s">
        <v>180</v>
      </c>
      <c r="D12" s="77"/>
      <c r="E12" s="77"/>
      <c r="F12" s="25"/>
      <c r="G12" s="77"/>
      <c r="H12" s="78"/>
    </row>
    <row r="13" spans="2:8" x14ac:dyDescent="0.3">
      <c r="B13" s="58">
        <v>6</v>
      </c>
      <c r="C13" s="79" t="s">
        <v>181</v>
      </c>
      <c r="D13" s="77"/>
      <c r="E13" s="77"/>
      <c r="F13" s="25"/>
      <c r="G13" s="77"/>
      <c r="H13" s="78"/>
    </row>
    <row r="14" spans="2:8" x14ac:dyDescent="0.3">
      <c r="B14" s="58">
        <v>7</v>
      </c>
      <c r="C14" s="79" t="s">
        <v>182</v>
      </c>
      <c r="D14" s="77"/>
      <c r="E14" s="77"/>
      <c r="F14" s="25"/>
      <c r="G14" s="77"/>
      <c r="H14" s="78"/>
    </row>
    <row r="15" spans="2:8" x14ac:dyDescent="0.3">
      <c r="B15" s="58">
        <v>8</v>
      </c>
      <c r="C15" s="79" t="s">
        <v>183</v>
      </c>
      <c r="D15" s="77"/>
      <c r="E15" s="77"/>
      <c r="F15" s="25"/>
      <c r="G15" s="77"/>
      <c r="H15" s="78"/>
    </row>
    <row r="16" spans="2:8" x14ac:dyDescent="0.3">
      <c r="B16" s="58">
        <v>9</v>
      </c>
      <c r="C16" s="79" t="s">
        <v>184</v>
      </c>
      <c r="D16" s="77"/>
      <c r="E16" s="77"/>
      <c r="F16" s="25"/>
      <c r="G16" s="77"/>
      <c r="H16" s="78"/>
    </row>
    <row r="17" spans="2:8" x14ac:dyDescent="0.3">
      <c r="B17" s="58">
        <v>10</v>
      </c>
      <c r="C17" s="79" t="s">
        <v>185</v>
      </c>
      <c r="D17" s="77"/>
      <c r="E17" s="77"/>
      <c r="F17" s="25"/>
      <c r="G17" s="77"/>
      <c r="H17" s="78"/>
    </row>
    <row r="18" spans="2:8" x14ac:dyDescent="0.3">
      <c r="B18" s="58">
        <v>11</v>
      </c>
      <c r="C18" s="79" t="s">
        <v>186</v>
      </c>
      <c r="D18" s="77"/>
      <c r="E18" s="77"/>
      <c r="F18" s="25"/>
      <c r="G18" s="77"/>
      <c r="H18" s="78"/>
    </row>
    <row r="19" spans="2:8" x14ac:dyDescent="0.3">
      <c r="B19" s="76">
        <v>12</v>
      </c>
      <c r="C19" s="71" t="s">
        <v>187</v>
      </c>
      <c r="D19" s="77"/>
      <c r="E19" s="77"/>
      <c r="F19" s="25"/>
      <c r="G19" s="77"/>
      <c r="H19" s="77"/>
    </row>
    <row r="34" spans="4:4" x14ac:dyDescent="0.3">
      <c r="D34" s="2"/>
    </row>
    <row r="35" spans="4:4" x14ac:dyDescent="0.3">
      <c r="D35" s="2"/>
    </row>
    <row r="36" spans="4:4" x14ac:dyDescent="0.3">
      <c r="D36" s="2"/>
    </row>
  </sheetData>
  <mergeCells count="2">
    <mergeCell ref="D6:D7"/>
    <mergeCell ref="E6:H6"/>
  </mergeCells>
  <pageMargins left="0.70866141732283472" right="0.70866141732283472" top="0.74803149606299213" bottom="0.74803149606299213" header="0.31496062992125984" footer="0.31496062992125984"/>
  <pageSetup paperSize="9" scale="70" orientation="landscape" horizontalDpi="1200" verticalDpi="1200" r:id="rId1"/>
  <headerFooter>
    <oddHeader>&amp;CCS
Příloha V</oddHeader>
    <oddFooter>&amp;C&amp;P</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pageSetUpPr fitToPage="1"/>
  </sheetPr>
  <dimension ref="B3:I36"/>
  <sheetViews>
    <sheetView showGridLines="0" view="pageLayout" zoomScale="90" zoomScaleNormal="100" zoomScalePageLayoutView="90" workbookViewId="0">
      <selection activeCell="C35" sqref="C35"/>
    </sheetView>
  </sheetViews>
  <sheetFormatPr defaultColWidth="9.109375" defaultRowHeight="14.4" x14ac:dyDescent="0.3"/>
  <cols>
    <col min="2" max="2" width="20.6640625" customWidth="1"/>
    <col min="3" max="3" width="18.109375" customWidth="1"/>
    <col min="4" max="8" width="14.6640625" customWidth="1"/>
    <col min="9" max="9" width="28" customWidth="1"/>
  </cols>
  <sheetData>
    <row r="3" spans="2:9" s="74" customFormat="1" ht="18" x14ac:dyDescent="0.35">
      <c r="B3" s="57" t="s">
        <v>149</v>
      </c>
    </row>
    <row r="6" spans="2:9" x14ac:dyDescent="0.3">
      <c r="B6" s="25" t="s">
        <v>6</v>
      </c>
      <c r="C6" s="14" t="s">
        <v>7</v>
      </c>
      <c r="D6" s="25" t="s">
        <v>8</v>
      </c>
      <c r="E6" s="25" t="s">
        <v>43</v>
      </c>
      <c r="F6" s="25" t="s">
        <v>44</v>
      </c>
      <c r="G6" s="25" t="s">
        <v>153</v>
      </c>
      <c r="H6" s="25" t="s">
        <v>154</v>
      </c>
      <c r="I6" s="14" t="s">
        <v>188</v>
      </c>
    </row>
    <row r="7" spans="2:9" x14ac:dyDescent="0.3">
      <c r="B7" s="1294" t="s">
        <v>189</v>
      </c>
      <c r="C7" s="1295" t="s">
        <v>190</v>
      </c>
      <c r="D7" s="1296" t="s">
        <v>191</v>
      </c>
      <c r="E7" s="1297"/>
      <c r="F7" s="1297"/>
      <c r="G7" s="1297"/>
      <c r="H7" s="1298"/>
      <c r="I7" s="77" t="s">
        <v>192</v>
      </c>
    </row>
    <row r="8" spans="2:9" ht="43.2" x14ac:dyDescent="0.3">
      <c r="B8" s="1294"/>
      <c r="C8" s="1295"/>
      <c r="D8" s="25" t="s">
        <v>193</v>
      </c>
      <c r="E8" s="25" t="s">
        <v>194</v>
      </c>
      <c r="F8" s="25" t="s">
        <v>195</v>
      </c>
      <c r="G8" s="25" t="s">
        <v>196</v>
      </c>
      <c r="H8" s="25" t="s">
        <v>197</v>
      </c>
      <c r="I8" s="80"/>
    </row>
    <row r="9" spans="2:9" ht="20.100000000000001" customHeight="1" x14ac:dyDescent="0.3">
      <c r="B9" s="81" t="s">
        <v>198</v>
      </c>
      <c r="C9" s="81" t="s">
        <v>193</v>
      </c>
      <c r="D9" s="82" t="s">
        <v>199</v>
      </c>
      <c r="E9" s="83"/>
      <c r="F9" s="83"/>
      <c r="G9" s="83"/>
      <c r="H9" s="83"/>
      <c r="I9" s="81" t="s">
        <v>200</v>
      </c>
    </row>
    <row r="10" spans="2:9" ht="20.100000000000001" customHeight="1" x14ac:dyDescent="0.3">
      <c r="B10" s="81" t="s">
        <v>201</v>
      </c>
      <c r="C10" s="81" t="s">
        <v>193</v>
      </c>
      <c r="D10" s="83"/>
      <c r="E10" s="82" t="s">
        <v>199</v>
      </c>
      <c r="F10" s="83"/>
      <c r="G10" s="83"/>
      <c r="H10" s="83"/>
      <c r="I10" s="81" t="s">
        <v>200</v>
      </c>
    </row>
    <row r="11" spans="2:9" ht="20.100000000000001" customHeight="1" x14ac:dyDescent="0.3">
      <c r="B11" s="81" t="s">
        <v>202</v>
      </c>
      <c r="C11" s="81" t="s">
        <v>193</v>
      </c>
      <c r="D11" s="83"/>
      <c r="E11" s="83"/>
      <c r="F11" s="83"/>
      <c r="G11" s="82" t="s">
        <v>199</v>
      </c>
      <c r="H11" s="82"/>
      <c r="I11" s="81" t="s">
        <v>203</v>
      </c>
    </row>
    <row r="12" spans="2:9" ht="20.100000000000001" customHeight="1" x14ac:dyDescent="0.3">
      <c r="B12" s="81" t="s">
        <v>204</v>
      </c>
      <c r="C12" s="81" t="s">
        <v>193</v>
      </c>
      <c r="D12" s="83"/>
      <c r="E12" s="83"/>
      <c r="F12" s="82" t="s">
        <v>199</v>
      </c>
      <c r="G12" s="83"/>
      <c r="H12" s="83"/>
      <c r="I12" s="81" t="s">
        <v>205</v>
      </c>
    </row>
    <row r="33" spans="4:4" x14ac:dyDescent="0.3">
      <c r="D33" s="2"/>
    </row>
    <row r="34" spans="4:4" x14ac:dyDescent="0.3">
      <c r="D34" s="2"/>
    </row>
    <row r="35" spans="4:4" x14ac:dyDescent="0.3">
      <c r="D35" s="2"/>
    </row>
    <row r="36" spans="4:4" x14ac:dyDescent="0.3">
      <c r="D36" s="2"/>
    </row>
  </sheetData>
  <mergeCells count="3">
    <mergeCell ref="B7:B8"/>
    <mergeCell ref="C7:C8"/>
    <mergeCell ref="D7:H7"/>
  </mergeCells>
  <pageMargins left="0.70866141732283472" right="0.70866141732283472" top="0.74803149606299213" bottom="0.74803149606299213" header="0.31496062992125984" footer="0.31496062992125984"/>
  <pageSetup paperSize="9" scale="82" orientation="landscape" r:id="rId1"/>
  <headerFooter>
    <oddHeader>&amp;CCS
Příloha V</oddHeader>
    <oddFooter>&amp;C&amp;P</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pageSetUpPr fitToPage="1"/>
  </sheetPr>
  <dimension ref="B2:D36"/>
  <sheetViews>
    <sheetView showGridLines="0" view="pageLayout" zoomScaleNormal="98" workbookViewId="0">
      <selection activeCell="C35" sqref="C35"/>
    </sheetView>
  </sheetViews>
  <sheetFormatPr defaultColWidth="9.109375" defaultRowHeight="14.4" x14ac:dyDescent="0.3"/>
  <cols>
    <col min="1" max="1" width="7.88671875" customWidth="1"/>
    <col min="2" max="2" width="15.44140625" style="84" customWidth="1"/>
    <col min="3" max="3" width="12.33203125" bestFit="1" customWidth="1"/>
    <col min="4" max="4" width="84.109375" bestFit="1" customWidth="1"/>
    <col min="5" max="7" width="26.6640625" customWidth="1"/>
  </cols>
  <sheetData>
    <row r="2" spans="2:4" x14ac:dyDescent="0.3">
      <c r="C2" s="85"/>
    </row>
    <row r="3" spans="2:4" ht="18" x14ac:dyDescent="0.3">
      <c r="B3" s="57" t="s">
        <v>150</v>
      </c>
      <c r="C3" s="86"/>
    </row>
    <row r="4" spans="2:4" x14ac:dyDescent="0.3">
      <c r="B4" t="s">
        <v>126</v>
      </c>
      <c r="C4" s="87"/>
    </row>
    <row r="7" spans="2:4" x14ac:dyDescent="0.3">
      <c r="B7" s="25" t="s">
        <v>127</v>
      </c>
      <c r="C7" s="25" t="s">
        <v>121</v>
      </c>
      <c r="D7" s="77" t="s">
        <v>128</v>
      </c>
    </row>
    <row r="8" spans="2:4" s="88" customFormat="1" ht="28.8" x14ac:dyDescent="0.25">
      <c r="B8" s="53" t="s">
        <v>206</v>
      </c>
      <c r="C8" s="53" t="s">
        <v>116</v>
      </c>
      <c r="D8" s="54" t="s">
        <v>207</v>
      </c>
    </row>
    <row r="9" spans="2:4" s="88" customFormat="1" ht="28.8" x14ac:dyDescent="0.25">
      <c r="B9" s="53" t="s">
        <v>208</v>
      </c>
      <c r="C9" s="53" t="s">
        <v>118</v>
      </c>
      <c r="D9" s="54" t="s">
        <v>209</v>
      </c>
    </row>
    <row r="12" spans="2:4" x14ac:dyDescent="0.3">
      <c r="B12" s="89"/>
    </row>
    <row r="13" spans="2:4" x14ac:dyDescent="0.3">
      <c r="B13"/>
    </row>
    <row r="34" spans="4:4" x14ac:dyDescent="0.3">
      <c r="D34" s="2"/>
    </row>
    <row r="35" spans="4:4" x14ac:dyDescent="0.3">
      <c r="D35" s="2"/>
    </row>
    <row r="36" spans="4:4" x14ac:dyDescent="0.3">
      <c r="D36" s="2"/>
    </row>
  </sheetData>
  <pageMargins left="0.70866141732283472" right="0.70866141732283472" top="0.74803149606299213" bottom="0.74803149606299213" header="0.31496062992125984" footer="0.31496062992125984"/>
  <pageSetup paperSize="9" orientation="landscape" r:id="rId1"/>
  <headerFooter>
    <oddHeader>&amp;CCS
Příloha V</oddHeader>
    <oddFooter>&amp;C&amp;P</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sheetPr>
  <dimension ref="A3:D36"/>
  <sheetViews>
    <sheetView showGridLines="0" view="pageLayout" zoomScaleNormal="100" workbookViewId="0">
      <selection activeCell="C35" sqref="C35"/>
    </sheetView>
  </sheetViews>
  <sheetFormatPr defaultColWidth="11.44140625" defaultRowHeight="14.4" x14ac:dyDescent="0.3"/>
  <cols>
    <col min="1" max="1" width="6.33203125" customWidth="1"/>
    <col min="2" max="2" width="14.6640625" customWidth="1"/>
    <col min="3" max="3" width="13.33203125" customWidth="1"/>
    <col min="4" max="4" width="95.88671875" customWidth="1"/>
  </cols>
  <sheetData>
    <row r="3" spans="1:4" ht="18" x14ac:dyDescent="0.3">
      <c r="A3" s="40"/>
      <c r="B3" s="57" t="s">
        <v>151</v>
      </c>
      <c r="C3" s="40"/>
      <c r="D3" s="57"/>
    </row>
    <row r="4" spans="1:4" x14ac:dyDescent="0.3">
      <c r="B4" t="s">
        <v>126</v>
      </c>
    </row>
    <row r="7" spans="1:4" x14ac:dyDescent="0.3">
      <c r="B7" s="25" t="s">
        <v>127</v>
      </c>
      <c r="C7" s="25" t="s">
        <v>121</v>
      </c>
      <c r="D7" s="77" t="s">
        <v>128</v>
      </c>
    </row>
    <row r="8" spans="1:4" ht="28.8" x14ac:dyDescent="0.3">
      <c r="B8" s="53" t="s">
        <v>210</v>
      </c>
      <c r="C8" s="53" t="s">
        <v>116</v>
      </c>
      <c r="D8" s="54" t="s">
        <v>211</v>
      </c>
    </row>
    <row r="9" spans="1:4" ht="28.8" x14ac:dyDescent="0.3">
      <c r="B9" s="53" t="s">
        <v>212</v>
      </c>
      <c r="C9" s="53" t="s">
        <v>118</v>
      </c>
      <c r="D9" s="54" t="s">
        <v>213</v>
      </c>
    </row>
    <row r="10" spans="1:4" ht="28.8" x14ac:dyDescent="0.3">
      <c r="B10" s="53" t="s">
        <v>214</v>
      </c>
      <c r="C10" s="25" t="s">
        <v>144</v>
      </c>
      <c r="D10" s="77" t="s">
        <v>215</v>
      </c>
    </row>
    <row r="11" spans="1:4" s="34" customFormat="1" ht="28.8" x14ac:dyDescent="0.3">
      <c r="B11" s="35" t="s">
        <v>212</v>
      </c>
      <c r="C11" s="35" t="s">
        <v>135</v>
      </c>
      <c r="D11" s="36" t="s">
        <v>216</v>
      </c>
    </row>
    <row r="35" spans="4:4" x14ac:dyDescent="0.3">
      <c r="D35" s="2"/>
    </row>
    <row r="36" spans="4:4" x14ac:dyDescent="0.3">
      <c r="D36" s="2"/>
    </row>
  </sheetData>
  <pageMargins left="0.70866141732283472" right="0.70866141732283472" top="0.74803149606299213" bottom="0.74803149606299213" header="0.31496062992125984" footer="0.31496062992125984"/>
  <pageSetup paperSize="9" orientation="landscape" r:id="rId1"/>
  <headerFooter>
    <oddHeader>&amp;CCS
Příloha V</oddHeader>
    <oddFooter>&amp;C&amp;P</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pageSetUpPr fitToPage="1"/>
  </sheetPr>
  <dimension ref="A2:M36"/>
  <sheetViews>
    <sheetView showGridLines="0" view="pageLayout" zoomScaleNormal="100" workbookViewId="0">
      <selection activeCell="C35" sqref="C35"/>
    </sheetView>
  </sheetViews>
  <sheetFormatPr defaultColWidth="11.44140625" defaultRowHeight="14.4" x14ac:dyDescent="0.3"/>
  <cols>
    <col min="1" max="1" width="4" customWidth="1"/>
    <col min="2" max="2" width="19.33203125" customWidth="1"/>
    <col min="3" max="3" width="5.44140625" customWidth="1"/>
    <col min="4" max="4" width="6.44140625" customWidth="1"/>
    <col min="5" max="5" width="8" customWidth="1"/>
    <col min="6" max="6" width="5.33203125" customWidth="1"/>
    <col min="7" max="7" width="9.6640625" customWidth="1"/>
    <col min="8" max="8" width="10.44140625" customWidth="1"/>
    <col min="9" max="9" width="10.6640625" customWidth="1"/>
    <col min="10" max="10" width="12.109375" customWidth="1"/>
    <col min="11" max="11" width="9.33203125" customWidth="1"/>
    <col min="12" max="12" width="12.109375" customWidth="1"/>
  </cols>
  <sheetData>
    <row r="2" spans="1:13" ht="16.8" x14ac:dyDescent="0.3">
      <c r="B2" s="90" t="s">
        <v>152</v>
      </c>
    </row>
    <row r="3" spans="1:13" x14ac:dyDescent="0.3">
      <c r="B3" s="91" t="s">
        <v>217</v>
      </c>
    </row>
    <row r="4" spans="1:13" ht="15" x14ac:dyDescent="0.3">
      <c r="A4" s="92"/>
    </row>
    <row r="5" spans="1:13" x14ac:dyDescent="0.3">
      <c r="A5" s="93"/>
      <c r="B5" s="94"/>
      <c r="C5" s="95" t="s">
        <v>6</v>
      </c>
      <c r="D5" s="95" t="s">
        <v>7</v>
      </c>
      <c r="E5" s="95" t="s">
        <v>8</v>
      </c>
      <c r="F5" s="95" t="s">
        <v>43</v>
      </c>
      <c r="G5" s="95" t="s">
        <v>44</v>
      </c>
      <c r="H5" s="96" t="s">
        <v>218</v>
      </c>
      <c r="I5" s="96" t="s">
        <v>219</v>
      </c>
      <c r="J5" s="95" t="s">
        <v>153</v>
      </c>
      <c r="K5" s="95" t="s">
        <v>154</v>
      </c>
      <c r="L5" s="95" t="s">
        <v>188</v>
      </c>
      <c r="M5" s="5"/>
    </row>
    <row r="6" spans="1:13" ht="28.5" customHeight="1" x14ac:dyDescent="0.3">
      <c r="A6" s="93"/>
      <c r="B6" s="94"/>
      <c r="C6" s="1299" t="s">
        <v>220</v>
      </c>
      <c r="D6" s="1300"/>
      <c r="E6" s="1300"/>
      <c r="F6" s="1300"/>
      <c r="G6" s="1301"/>
      <c r="H6" s="1302" t="s">
        <v>221</v>
      </c>
      <c r="I6" s="1303"/>
      <c r="J6" s="1304" t="s">
        <v>222</v>
      </c>
      <c r="K6" s="97"/>
      <c r="L6" s="98"/>
      <c r="M6" s="5"/>
    </row>
    <row r="7" spans="1:13" ht="61.2" x14ac:dyDescent="0.3">
      <c r="A7" s="99"/>
      <c r="B7" s="100" t="s">
        <v>223</v>
      </c>
      <c r="C7" s="95" t="s">
        <v>224</v>
      </c>
      <c r="D7" s="95" t="s">
        <v>225</v>
      </c>
      <c r="E7" s="95" t="s">
        <v>226</v>
      </c>
      <c r="F7" s="95" t="s">
        <v>227</v>
      </c>
      <c r="G7" s="95" t="s">
        <v>228</v>
      </c>
      <c r="H7" s="96" t="s">
        <v>229</v>
      </c>
      <c r="I7" s="96" t="s">
        <v>230</v>
      </c>
      <c r="J7" s="1305"/>
      <c r="K7" s="96" t="s">
        <v>231</v>
      </c>
      <c r="L7" s="96" t="s">
        <v>232</v>
      </c>
      <c r="M7" s="5"/>
    </row>
    <row r="8" spans="1:13" ht="26.25" customHeight="1" x14ac:dyDescent="0.3">
      <c r="A8" s="95">
        <v>1</v>
      </c>
      <c r="B8" s="100" t="s">
        <v>233</v>
      </c>
      <c r="C8" s="95"/>
      <c r="D8" s="95"/>
      <c r="E8" s="95"/>
      <c r="F8" s="95"/>
      <c r="G8" s="95"/>
      <c r="H8" s="101"/>
      <c r="I8" s="101"/>
      <c r="J8" s="102"/>
      <c r="K8" s="95"/>
      <c r="L8" s="95"/>
      <c r="M8" s="5"/>
    </row>
    <row r="9" spans="1:13" ht="26.25" customHeight="1" x14ac:dyDescent="0.3">
      <c r="A9" s="103">
        <v>2</v>
      </c>
      <c r="B9" s="104" t="s">
        <v>23</v>
      </c>
      <c r="C9" s="103"/>
      <c r="D9" s="103"/>
      <c r="E9" s="103"/>
      <c r="F9" s="103"/>
      <c r="G9" s="103"/>
      <c r="H9" s="105"/>
      <c r="I9" s="105"/>
      <c r="J9" s="106"/>
      <c r="K9" s="103"/>
      <c r="L9" s="103"/>
      <c r="M9" s="5"/>
    </row>
    <row r="10" spans="1:13" x14ac:dyDescent="0.3">
      <c r="A10" s="95">
        <v>3</v>
      </c>
      <c r="B10" s="107" t="s">
        <v>234</v>
      </c>
      <c r="C10" s="108"/>
      <c r="D10" s="108"/>
      <c r="E10" s="108"/>
      <c r="F10" s="108"/>
      <c r="G10" s="108"/>
      <c r="H10" s="109"/>
      <c r="I10" s="109"/>
      <c r="J10" s="108"/>
      <c r="K10" s="108"/>
      <c r="L10" s="108"/>
      <c r="M10" s="5"/>
    </row>
    <row r="11" spans="1:13" x14ac:dyDescent="0.3">
      <c r="A11" s="95">
        <v>4</v>
      </c>
      <c r="B11" s="107" t="s">
        <v>235</v>
      </c>
      <c r="C11" s="108"/>
      <c r="D11" s="108"/>
      <c r="E11" s="108"/>
      <c r="F11" s="108"/>
      <c r="G11" s="108"/>
      <c r="H11" s="109"/>
      <c r="I11" s="109"/>
      <c r="J11" s="108"/>
      <c r="K11" s="108"/>
      <c r="L11" s="108"/>
      <c r="M11" s="5"/>
    </row>
    <row r="12" spans="1:13" x14ac:dyDescent="0.3">
      <c r="A12" s="95">
        <v>5</v>
      </c>
      <c r="B12" s="107" t="s">
        <v>236</v>
      </c>
      <c r="C12" s="108"/>
      <c r="D12" s="108"/>
      <c r="E12" s="108"/>
      <c r="F12" s="108"/>
      <c r="G12" s="108"/>
      <c r="H12" s="109"/>
      <c r="I12" s="109"/>
      <c r="J12" s="108"/>
      <c r="K12" s="108"/>
      <c r="L12" s="108"/>
      <c r="M12" s="5"/>
    </row>
    <row r="13" spans="1:13" x14ac:dyDescent="0.3">
      <c r="A13" s="95">
        <v>6</v>
      </c>
      <c r="B13" s="107" t="s">
        <v>237</v>
      </c>
      <c r="C13" s="108"/>
      <c r="D13" s="108"/>
      <c r="E13" s="108"/>
      <c r="F13" s="108"/>
      <c r="G13" s="108"/>
      <c r="H13" s="109"/>
      <c r="I13" s="109"/>
      <c r="J13" s="108"/>
      <c r="K13" s="108"/>
      <c r="L13" s="108"/>
      <c r="M13" s="5"/>
    </row>
    <row r="14" spans="1:13" x14ac:dyDescent="0.3">
      <c r="A14" s="95">
        <v>7</v>
      </c>
      <c r="B14" s="107" t="s">
        <v>238</v>
      </c>
      <c r="C14" s="108"/>
      <c r="D14" s="108"/>
      <c r="E14" s="108"/>
      <c r="F14" s="108"/>
      <c r="G14" s="108"/>
      <c r="H14" s="109"/>
      <c r="I14" s="109"/>
      <c r="J14" s="108"/>
      <c r="K14" s="108"/>
      <c r="L14" s="108"/>
      <c r="M14" s="5"/>
    </row>
    <row r="15" spans="1:13" ht="26.25" customHeight="1" x14ac:dyDescent="0.3">
      <c r="A15" s="110">
        <v>8</v>
      </c>
      <c r="B15" s="104" t="s">
        <v>23</v>
      </c>
      <c r="C15" s="110"/>
      <c r="D15" s="110"/>
      <c r="E15" s="110"/>
      <c r="F15" s="110"/>
      <c r="G15" s="110"/>
      <c r="H15" s="110"/>
      <c r="I15" s="110"/>
      <c r="J15" s="111"/>
      <c r="K15" s="110"/>
      <c r="L15" s="110"/>
      <c r="M15" s="5"/>
    </row>
    <row r="16" spans="1:13" ht="26.25" customHeight="1" x14ac:dyDescent="0.3">
      <c r="A16" s="110">
        <v>9</v>
      </c>
      <c r="B16" s="104" t="s">
        <v>23</v>
      </c>
      <c r="C16" s="110"/>
      <c r="D16" s="110"/>
      <c r="E16" s="110"/>
      <c r="F16" s="110"/>
      <c r="G16" s="110"/>
      <c r="H16" s="110"/>
      <c r="I16" s="110"/>
      <c r="J16" s="111"/>
      <c r="K16" s="110"/>
      <c r="L16" s="110"/>
      <c r="M16" s="5"/>
    </row>
    <row r="17" spans="1:13" ht="20.399999999999999" x14ac:dyDescent="0.3">
      <c r="A17" s="95">
        <v>10</v>
      </c>
      <c r="B17" s="107" t="s">
        <v>239</v>
      </c>
      <c r="C17" s="108"/>
      <c r="D17" s="108"/>
      <c r="E17" s="108"/>
      <c r="F17" s="108"/>
      <c r="G17" s="108"/>
      <c r="H17" s="109"/>
      <c r="I17" s="109"/>
      <c r="J17" s="108"/>
      <c r="K17" s="108"/>
      <c r="L17" s="108"/>
      <c r="M17" s="5"/>
    </row>
    <row r="18" spans="1:13" ht="26.25" customHeight="1" x14ac:dyDescent="0.3">
      <c r="A18" s="110">
        <v>11</v>
      </c>
      <c r="B18" s="104" t="s">
        <v>23</v>
      </c>
      <c r="C18" s="110"/>
      <c r="D18" s="110"/>
      <c r="E18" s="110"/>
      <c r="F18" s="110"/>
      <c r="G18" s="110"/>
      <c r="H18" s="110"/>
      <c r="I18" s="110"/>
      <c r="J18" s="111"/>
      <c r="K18" s="110"/>
      <c r="L18" s="110"/>
      <c r="M18" s="5"/>
    </row>
    <row r="19" spans="1:13" ht="20.399999999999999" x14ac:dyDescent="0.3">
      <c r="A19" s="95">
        <v>12</v>
      </c>
      <c r="B19" s="112" t="s">
        <v>240</v>
      </c>
      <c r="C19" s="113"/>
      <c r="D19" s="113"/>
      <c r="E19" s="113"/>
      <c r="F19" s="113"/>
      <c r="G19" s="113"/>
      <c r="H19" s="113"/>
      <c r="I19" s="113"/>
      <c r="J19" s="114"/>
      <c r="K19" s="115"/>
      <c r="L19" s="115"/>
      <c r="M19" s="5"/>
    </row>
    <row r="34" spans="4:5" x14ac:dyDescent="0.3">
      <c r="D34" s="2"/>
      <c r="E34" s="2"/>
    </row>
    <row r="35" spans="4:5" x14ac:dyDescent="0.3">
      <c r="D35" s="2"/>
      <c r="E35" s="2"/>
    </row>
    <row r="36" spans="4:5" x14ac:dyDescent="0.3">
      <c r="D36" s="2"/>
      <c r="E36" s="2"/>
    </row>
  </sheetData>
  <mergeCells count="3">
    <mergeCell ref="C6:G6"/>
    <mergeCell ref="H6:I6"/>
    <mergeCell ref="J6:J7"/>
  </mergeCells>
  <pageMargins left="0.70866141732283472" right="0.70866141732283472" top="0.74803149606299213" bottom="0.74803149606299213" header="0.31496062992125984" footer="0.31496062992125984"/>
  <pageSetup paperSize="9" orientation="landscape" r:id="rId1"/>
  <headerFooter>
    <oddHeader>&amp;CCS
Příloha V</oddHeader>
    <oddFooter>&amp;C&amp;P</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B2:L36"/>
  <sheetViews>
    <sheetView showGridLines="0" zoomScaleNormal="100" workbookViewId="0">
      <selection activeCell="B10" sqref="B10:L10"/>
    </sheetView>
  </sheetViews>
  <sheetFormatPr defaultRowHeight="14.4" x14ac:dyDescent="0.3"/>
  <cols>
    <col min="12" max="12" width="62" customWidth="1"/>
  </cols>
  <sheetData>
    <row r="2" spans="2:12" x14ac:dyDescent="0.3">
      <c r="B2" t="s">
        <v>1659</v>
      </c>
    </row>
    <row r="3" spans="2:12" x14ac:dyDescent="0.3">
      <c r="B3" t="s">
        <v>1660</v>
      </c>
    </row>
    <row r="5" spans="2:12" x14ac:dyDescent="0.3">
      <c r="B5" s="1282" t="s">
        <v>241</v>
      </c>
      <c r="C5" s="1283"/>
      <c r="D5" s="1283"/>
      <c r="E5" s="1283"/>
      <c r="F5" s="1283"/>
      <c r="G5" s="1283"/>
      <c r="H5" s="1283"/>
      <c r="I5" s="1283"/>
      <c r="J5" s="1283"/>
      <c r="K5" s="1283"/>
      <c r="L5" s="1284"/>
    </row>
    <row r="6" spans="2:12" x14ac:dyDescent="0.3">
      <c r="B6" s="1240" t="s">
        <v>242</v>
      </c>
      <c r="C6" s="1236"/>
      <c r="D6" s="1236"/>
      <c r="E6" s="1236"/>
      <c r="F6" s="1236"/>
      <c r="G6" s="1236"/>
      <c r="H6" s="1236"/>
      <c r="I6" s="1236"/>
      <c r="J6" s="1236"/>
      <c r="K6" s="1236"/>
      <c r="L6" s="1241"/>
    </row>
    <row r="7" spans="2:12" ht="22.5" customHeight="1" x14ac:dyDescent="0.3">
      <c r="B7" s="1242" t="s">
        <v>243</v>
      </c>
      <c r="C7" s="1243"/>
      <c r="D7" s="1243"/>
      <c r="E7" s="1243"/>
      <c r="F7" s="1243"/>
      <c r="G7" s="1243"/>
      <c r="H7" s="1243"/>
      <c r="I7" s="1243"/>
      <c r="J7" s="1243"/>
      <c r="K7" s="1243"/>
      <c r="L7" s="1244"/>
    </row>
    <row r="8" spans="2:12" ht="22.5" customHeight="1" x14ac:dyDescent="0.3">
      <c r="B8" s="1235"/>
      <c r="C8" s="1235"/>
      <c r="D8" s="1235"/>
      <c r="E8" s="1235"/>
      <c r="F8" s="1235"/>
      <c r="G8" s="1235"/>
      <c r="H8" s="1235"/>
      <c r="I8" s="1235"/>
      <c r="J8" s="1235"/>
      <c r="K8" s="1235"/>
      <c r="L8" s="1235"/>
    </row>
    <row r="9" spans="2:12" ht="22.5" customHeight="1" x14ac:dyDescent="0.3">
      <c r="B9" s="1236"/>
      <c r="C9" s="1236"/>
      <c r="D9" s="1236"/>
      <c r="E9" s="1236"/>
      <c r="F9" s="1236"/>
      <c r="G9" s="1236"/>
      <c r="H9" s="1236"/>
      <c r="I9" s="1236"/>
      <c r="J9" s="1236"/>
      <c r="K9" s="1236"/>
      <c r="L9" s="1236"/>
    </row>
    <row r="10" spans="2:12" ht="22.5" customHeight="1" x14ac:dyDescent="0.3">
      <c r="B10" s="1235"/>
      <c r="C10" s="1235"/>
      <c r="D10" s="1235"/>
      <c r="E10" s="1235"/>
      <c r="F10" s="1235"/>
      <c r="G10" s="1235"/>
      <c r="H10" s="1235"/>
      <c r="I10" s="1235"/>
      <c r="J10" s="1235"/>
      <c r="K10" s="1235"/>
      <c r="L10" s="1235"/>
    </row>
    <row r="11" spans="2:12" ht="22.5" customHeight="1" x14ac:dyDescent="0.3"/>
    <row r="12" spans="2:12" ht="22.5" customHeight="1" x14ac:dyDescent="0.3"/>
    <row r="34" spans="4:4" x14ac:dyDescent="0.3">
      <c r="D34" s="2"/>
    </row>
    <row r="35" spans="4:4" x14ac:dyDescent="0.3">
      <c r="D35" s="2"/>
    </row>
    <row r="36" spans="4:4" x14ac:dyDescent="0.3">
      <c r="D36" s="2"/>
    </row>
  </sheetData>
  <mergeCells count="6">
    <mergeCell ref="B10:L10"/>
    <mergeCell ref="B5:L5"/>
    <mergeCell ref="B6:L6"/>
    <mergeCell ref="B7:L7"/>
    <mergeCell ref="B8:L8"/>
    <mergeCell ref="B9:L9"/>
  </mergeCells>
  <hyperlinks>
    <hyperlink ref="B5:L5" location="'EU CC1'!A1" display="Šablona EU CC1 – Složení regulatorního kapitálu"/>
    <hyperlink ref="B7:L7" location="'EU CCA  '!A1" display="Šablona EU CCA – Základní vlastnosti nástrojů regulatorního kapitálu a nástrojů způsobilých závazků"/>
    <hyperlink ref="B6:L6" location="'EU CC2 '!A1" display="Šablona EU CC2 – Sesouhlasení regulatorního kapitálu s rozvahou v auditované účetní závěrce"/>
  </hyperlinks>
  <pageMargins left="0.70866141732283472" right="0.70866141732283472" top="0.74803149606299213" bottom="0.74803149606299213" header="0.31496062992125984" footer="0.31496062992125984"/>
  <pageSetup paperSize="9" scale="80" orientation="landscape" verticalDpi="1200" r:id="rId1"/>
  <headerFooter>
    <oddHeader>&amp;CPříloha VII</oddHeader>
    <oddFooter>&amp;C1</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sheetPr>
  <dimension ref="A1:J133"/>
  <sheetViews>
    <sheetView showGridLines="0" zoomScaleNormal="100" zoomScalePageLayoutView="130" workbookViewId="0">
      <selection activeCell="E27" sqref="E27"/>
    </sheetView>
  </sheetViews>
  <sheetFormatPr defaultColWidth="9" defaultRowHeight="14.4" x14ac:dyDescent="0.3"/>
  <cols>
    <col min="1" max="1" width="6.109375" style="2" customWidth="1"/>
    <col min="2" max="2" width="9" style="2"/>
    <col min="3" max="3" width="57.5546875" style="2" customWidth="1"/>
    <col min="4" max="4" width="20.44140625" style="842" customWidth="1"/>
    <col min="5" max="5" width="57" style="2" customWidth="1"/>
    <col min="6" max="6" width="9" style="934" customWidth="1"/>
    <col min="7" max="7" width="7" style="2" customWidth="1"/>
    <col min="8" max="8" width="15.5546875" style="2" customWidth="1"/>
    <col min="9" max="9" width="2.44140625" style="2" customWidth="1"/>
    <col min="10" max="16384" width="9" style="2"/>
  </cols>
  <sheetData>
    <row r="1" spans="2:10" x14ac:dyDescent="0.3">
      <c r="F1" s="2"/>
    </row>
    <row r="2" spans="2:10" ht="24.6" x14ac:dyDescent="0.3">
      <c r="D2" s="841" t="s">
        <v>1745</v>
      </c>
      <c r="F2" s="2"/>
      <c r="G2" s="886"/>
    </row>
    <row r="3" spans="2:10" ht="18" x14ac:dyDescent="0.35">
      <c r="B3" s="116" t="s">
        <v>241</v>
      </c>
      <c r="F3" s="2"/>
    </row>
    <row r="4" spans="2:10" ht="18" x14ac:dyDescent="0.35">
      <c r="B4" s="116"/>
      <c r="F4" s="2"/>
    </row>
    <row r="5" spans="2:10" ht="18" x14ac:dyDescent="0.35">
      <c r="B5" s="116"/>
      <c r="F5" s="2"/>
    </row>
    <row r="6" spans="2:10" x14ac:dyDescent="0.3">
      <c r="D6" s="843" t="s">
        <v>244</v>
      </c>
      <c r="E6" s="117" t="s">
        <v>245</v>
      </c>
      <c r="F6" s="954"/>
      <c r="G6" s="934"/>
      <c r="H6" s="983"/>
    </row>
    <row r="7" spans="2:10" ht="28.8" x14ac:dyDescent="0.3">
      <c r="D7" s="843" t="s">
        <v>246</v>
      </c>
      <c r="E7" s="117" t="s">
        <v>247</v>
      </c>
      <c r="F7" s="848"/>
      <c r="G7" s="886"/>
      <c r="H7" s="983"/>
    </row>
    <row r="8" spans="2:10" x14ac:dyDescent="0.3">
      <c r="B8" s="1309" t="s">
        <v>248</v>
      </c>
      <c r="C8" s="1310"/>
      <c r="D8" s="1310"/>
      <c r="E8" s="1311"/>
      <c r="G8" s="886"/>
      <c r="H8" s="983"/>
    </row>
    <row r="9" spans="2:10" x14ac:dyDescent="0.3">
      <c r="B9" s="118">
        <v>1</v>
      </c>
      <c r="C9" s="119" t="s">
        <v>249</v>
      </c>
      <c r="D9" s="1047">
        <f>SUM(D10)</f>
        <v>5000000000</v>
      </c>
      <c r="E9" s="120" t="s">
        <v>1928</v>
      </c>
      <c r="F9" s="954"/>
      <c r="G9" s="886"/>
      <c r="H9" s="983"/>
    </row>
    <row r="10" spans="2:10" x14ac:dyDescent="0.3">
      <c r="B10" s="118"/>
      <c r="C10" s="119" t="s">
        <v>251</v>
      </c>
      <c r="D10" s="1047">
        <v>5000000000</v>
      </c>
      <c r="E10" s="953"/>
      <c r="F10" s="954"/>
      <c r="H10" s="983"/>
    </row>
    <row r="11" spans="2:10" x14ac:dyDescent="0.3">
      <c r="B11" s="118"/>
      <c r="C11" s="119" t="s">
        <v>252</v>
      </c>
      <c r="D11" s="844"/>
      <c r="E11" s="953"/>
      <c r="H11" s="983"/>
    </row>
    <row r="12" spans="2:10" x14ac:dyDescent="0.3">
      <c r="B12" s="118"/>
      <c r="C12" s="119" t="s">
        <v>253</v>
      </c>
      <c r="D12" s="844"/>
      <c r="E12" s="953"/>
      <c r="H12" s="983"/>
    </row>
    <row r="13" spans="2:10" x14ac:dyDescent="0.3">
      <c r="B13" s="118">
        <v>2</v>
      </c>
      <c r="C13" s="119" t="s">
        <v>254</v>
      </c>
      <c r="D13" s="844">
        <v>0</v>
      </c>
      <c r="E13" s="953"/>
      <c r="F13" s="954"/>
      <c r="H13" s="983"/>
    </row>
    <row r="14" spans="2:10" x14ac:dyDescent="0.3">
      <c r="B14" s="118">
        <v>3</v>
      </c>
      <c r="C14" s="119" t="s">
        <v>255</v>
      </c>
      <c r="D14" s="1047">
        <v>2642670465.0900002</v>
      </c>
      <c r="E14" s="120" t="s">
        <v>1927</v>
      </c>
      <c r="F14" s="954"/>
      <c r="H14" s="983"/>
      <c r="I14" s="122"/>
      <c r="J14" s="142"/>
    </row>
    <row r="15" spans="2:10" x14ac:dyDescent="0.3">
      <c r="B15" s="118" t="s">
        <v>256</v>
      </c>
      <c r="C15" s="119" t="s">
        <v>257</v>
      </c>
      <c r="D15" s="844">
        <v>0</v>
      </c>
      <c r="E15" s="953"/>
      <c r="F15" s="954"/>
      <c r="H15" s="983"/>
      <c r="J15" s="142"/>
    </row>
    <row r="16" spans="2:10" ht="24" x14ac:dyDescent="0.3">
      <c r="B16" s="118">
        <v>4</v>
      </c>
      <c r="C16" s="119" t="s">
        <v>258</v>
      </c>
      <c r="D16" s="844"/>
      <c r="E16" s="953"/>
      <c r="F16" s="954"/>
      <c r="H16" s="983"/>
      <c r="J16" s="142"/>
    </row>
    <row r="17" spans="2:10" ht="24" x14ac:dyDescent="0.3">
      <c r="B17" s="118">
        <v>5</v>
      </c>
      <c r="C17" s="119" t="s">
        <v>259</v>
      </c>
      <c r="D17" s="844"/>
      <c r="E17" s="953"/>
      <c r="F17" s="954"/>
      <c r="H17" s="983"/>
      <c r="J17" s="142"/>
    </row>
    <row r="18" spans="2:10" ht="22.65" customHeight="1" x14ac:dyDescent="0.3">
      <c r="B18" s="118" t="s">
        <v>260</v>
      </c>
      <c r="C18" s="119" t="s">
        <v>261</v>
      </c>
      <c r="D18" s="844"/>
      <c r="E18" s="953"/>
      <c r="F18" s="954"/>
      <c r="H18" s="983"/>
      <c r="J18" s="142"/>
    </row>
    <row r="19" spans="2:10" x14ac:dyDescent="0.3">
      <c r="B19" s="123">
        <v>6</v>
      </c>
      <c r="C19" s="124" t="s">
        <v>262</v>
      </c>
      <c r="D19" s="1047">
        <f>SUM(D10:D18)</f>
        <v>7642670465.0900002</v>
      </c>
      <c r="E19" s="953"/>
      <c r="F19" s="954"/>
      <c r="G19" s="128"/>
      <c r="H19" s="983"/>
      <c r="J19" s="887"/>
    </row>
    <row r="20" spans="2:10" x14ac:dyDescent="0.3">
      <c r="B20" s="1312" t="s">
        <v>263</v>
      </c>
      <c r="C20" s="1313"/>
      <c r="D20" s="1313"/>
      <c r="E20" s="1314"/>
      <c r="H20" s="983"/>
      <c r="J20" s="887"/>
    </row>
    <row r="21" spans="2:10" x14ac:dyDescent="0.3">
      <c r="B21" s="118">
        <v>7</v>
      </c>
      <c r="C21" s="126" t="s">
        <v>264</v>
      </c>
      <c r="D21" s="1047">
        <v>-1233721.237</v>
      </c>
      <c r="E21" s="120" t="s">
        <v>1925</v>
      </c>
      <c r="F21" s="955"/>
      <c r="H21" s="983"/>
      <c r="J21" s="887"/>
    </row>
    <row r="22" spans="2:10" x14ac:dyDescent="0.3">
      <c r="B22" s="118">
        <v>8</v>
      </c>
      <c r="C22" s="126" t="s">
        <v>265</v>
      </c>
      <c r="D22" s="1047">
        <v>-4485378.9400000004</v>
      </c>
      <c r="E22" s="120" t="s">
        <v>1926</v>
      </c>
      <c r="F22" s="955"/>
      <c r="H22" s="983"/>
      <c r="J22" s="142"/>
    </row>
    <row r="23" spans="2:10" x14ac:dyDescent="0.3">
      <c r="B23" s="118">
        <v>9</v>
      </c>
      <c r="C23" s="126" t="s">
        <v>23</v>
      </c>
      <c r="D23" s="844"/>
      <c r="E23" s="953"/>
      <c r="F23" s="955"/>
      <c r="H23" s="983"/>
      <c r="J23" s="142"/>
    </row>
    <row r="24" spans="2:10" ht="36" x14ac:dyDescent="0.3">
      <c r="B24" s="118">
        <v>10</v>
      </c>
      <c r="C24" s="126" t="s">
        <v>266</v>
      </c>
      <c r="D24" s="844"/>
      <c r="E24" s="953"/>
      <c r="F24" s="955"/>
      <c r="H24" s="983"/>
      <c r="J24" s="142"/>
    </row>
    <row r="25" spans="2:10" ht="36" x14ac:dyDescent="0.3">
      <c r="B25" s="118">
        <v>11</v>
      </c>
      <c r="C25" s="126" t="s">
        <v>267</v>
      </c>
      <c r="D25" s="844">
        <v>0</v>
      </c>
      <c r="E25" s="953"/>
      <c r="F25" s="955"/>
      <c r="H25" s="983"/>
    </row>
    <row r="26" spans="2:10" x14ac:dyDescent="0.3">
      <c r="B26" s="118">
        <v>12</v>
      </c>
      <c r="C26" s="126" t="s">
        <v>268</v>
      </c>
      <c r="D26" s="844">
        <v>0</v>
      </c>
      <c r="E26" s="953"/>
      <c r="F26" s="955"/>
      <c r="H26" s="983"/>
    </row>
    <row r="27" spans="2:10" ht="21" customHeight="1" x14ac:dyDescent="0.3">
      <c r="B27" s="118">
        <v>13</v>
      </c>
      <c r="C27" s="126" t="s">
        <v>269</v>
      </c>
      <c r="D27" s="844"/>
      <c r="E27" s="953"/>
      <c r="F27" s="955"/>
      <c r="H27" s="983"/>
    </row>
    <row r="28" spans="2:10" ht="24" x14ac:dyDescent="0.3">
      <c r="B28" s="118">
        <v>14</v>
      </c>
      <c r="C28" s="126" t="s">
        <v>270</v>
      </c>
      <c r="D28" s="844"/>
      <c r="E28" s="953"/>
      <c r="F28" s="955"/>
      <c r="H28" s="983"/>
    </row>
    <row r="29" spans="2:10" x14ac:dyDescent="0.3">
      <c r="B29" s="118">
        <v>15</v>
      </c>
      <c r="C29" s="126" t="s">
        <v>271</v>
      </c>
      <c r="D29" s="844"/>
      <c r="E29" s="953"/>
      <c r="F29" s="955"/>
      <c r="H29" s="983"/>
    </row>
    <row r="30" spans="2:10" ht="24" x14ac:dyDescent="0.3">
      <c r="B30" s="118">
        <v>16</v>
      </c>
      <c r="C30" s="126" t="s">
        <v>272</v>
      </c>
      <c r="D30" s="844"/>
      <c r="E30" s="953"/>
      <c r="F30" s="955"/>
      <c r="H30" s="983"/>
    </row>
    <row r="31" spans="2:10" ht="48" x14ac:dyDescent="0.3">
      <c r="B31" s="118">
        <v>17</v>
      </c>
      <c r="C31" s="126" t="s">
        <v>273</v>
      </c>
      <c r="D31" s="844"/>
      <c r="E31" s="953"/>
      <c r="F31" s="955"/>
      <c r="H31" s="983"/>
    </row>
    <row r="32" spans="2:10" ht="48" x14ac:dyDescent="0.3">
      <c r="B32" s="118">
        <v>18</v>
      </c>
      <c r="C32" s="126" t="s">
        <v>274</v>
      </c>
      <c r="D32" s="844"/>
      <c r="E32" s="953"/>
      <c r="F32" s="955"/>
      <c r="H32" s="983"/>
    </row>
    <row r="33" spans="2:8" ht="48" x14ac:dyDescent="0.3">
      <c r="B33" s="118">
        <v>19</v>
      </c>
      <c r="C33" s="126" t="s">
        <v>275</v>
      </c>
      <c r="D33" s="844"/>
      <c r="E33" s="953"/>
      <c r="F33" s="955"/>
      <c r="H33" s="983"/>
    </row>
    <row r="34" spans="2:8" x14ac:dyDescent="0.3">
      <c r="B34" s="118">
        <v>20</v>
      </c>
      <c r="C34" s="126" t="s">
        <v>23</v>
      </c>
      <c r="D34" s="844"/>
      <c r="E34" s="953"/>
      <c r="F34" s="955"/>
      <c r="H34" s="983"/>
    </row>
    <row r="35" spans="2:8" ht="24" x14ac:dyDescent="0.3">
      <c r="B35" s="118" t="s">
        <v>276</v>
      </c>
      <c r="C35" s="126" t="s">
        <v>277</v>
      </c>
      <c r="D35" s="844"/>
      <c r="E35" s="953"/>
      <c r="F35" s="955"/>
      <c r="H35" s="983"/>
    </row>
    <row r="36" spans="2:8" x14ac:dyDescent="0.3">
      <c r="B36" s="118" t="s">
        <v>278</v>
      </c>
      <c r="C36" s="126" t="s">
        <v>279</v>
      </c>
      <c r="D36" s="844"/>
      <c r="E36" s="953"/>
      <c r="F36" s="955"/>
      <c r="H36" s="983"/>
    </row>
    <row r="37" spans="2:8" x14ac:dyDescent="0.3">
      <c r="B37" s="118" t="s">
        <v>280</v>
      </c>
      <c r="C37" s="121" t="s">
        <v>281</v>
      </c>
      <c r="D37" s="844"/>
      <c r="E37" s="953"/>
      <c r="F37" s="955"/>
      <c r="H37" s="983"/>
    </row>
    <row r="38" spans="2:8" x14ac:dyDescent="0.3">
      <c r="B38" s="118" t="s">
        <v>282</v>
      </c>
      <c r="C38" s="126" t="s">
        <v>283</v>
      </c>
      <c r="D38" s="844"/>
      <c r="E38" s="953"/>
      <c r="F38" s="955"/>
      <c r="H38" s="983"/>
    </row>
    <row r="39" spans="2:8" ht="36" x14ac:dyDescent="0.3">
      <c r="B39" s="118">
        <v>21</v>
      </c>
      <c r="C39" s="126" t="s">
        <v>284</v>
      </c>
      <c r="D39" s="844"/>
      <c r="E39" s="953"/>
      <c r="F39" s="955"/>
      <c r="H39" s="983"/>
    </row>
    <row r="40" spans="2:8" x14ac:dyDescent="0.3">
      <c r="B40" s="118">
        <v>22</v>
      </c>
      <c r="C40" s="126" t="s">
        <v>285</v>
      </c>
      <c r="D40" s="844"/>
      <c r="E40" s="953"/>
      <c r="F40" s="955"/>
      <c r="H40" s="983"/>
    </row>
    <row r="41" spans="2:8" ht="36" x14ac:dyDescent="0.3">
      <c r="B41" s="118">
        <v>23</v>
      </c>
      <c r="C41" s="126" t="s">
        <v>286</v>
      </c>
      <c r="D41" s="844"/>
      <c r="E41" s="953"/>
      <c r="F41" s="955"/>
      <c r="H41" s="983"/>
    </row>
    <row r="42" spans="2:8" x14ac:dyDescent="0.3">
      <c r="B42" s="118">
        <v>24</v>
      </c>
      <c r="C42" s="126" t="s">
        <v>23</v>
      </c>
      <c r="D42" s="844"/>
      <c r="E42" s="953"/>
      <c r="F42" s="955"/>
      <c r="H42" s="983"/>
    </row>
    <row r="43" spans="2:8" x14ac:dyDescent="0.3">
      <c r="B43" s="118">
        <v>25</v>
      </c>
      <c r="C43" s="126" t="s">
        <v>287</v>
      </c>
      <c r="D43" s="844"/>
      <c r="E43" s="953"/>
      <c r="F43" s="955"/>
      <c r="H43" s="983"/>
    </row>
    <row r="44" spans="2:8" x14ac:dyDescent="0.3">
      <c r="B44" s="118" t="s">
        <v>288</v>
      </c>
      <c r="C44" s="126" t="s">
        <v>289</v>
      </c>
      <c r="D44" s="844"/>
      <c r="E44" s="953"/>
      <c r="F44" s="955"/>
      <c r="H44" s="983"/>
    </row>
    <row r="45" spans="2:8" ht="48" x14ac:dyDescent="0.3">
      <c r="B45" s="118" t="s">
        <v>290</v>
      </c>
      <c r="C45" s="126" t="s">
        <v>291</v>
      </c>
      <c r="D45" s="844"/>
      <c r="E45" s="953"/>
      <c r="F45" s="955"/>
      <c r="H45" s="983"/>
    </row>
    <row r="46" spans="2:8" x14ac:dyDescent="0.3">
      <c r="B46" s="118">
        <v>26</v>
      </c>
      <c r="C46" s="126" t="s">
        <v>23</v>
      </c>
      <c r="D46" s="844"/>
      <c r="E46" s="953"/>
      <c r="F46" s="955"/>
      <c r="H46" s="983"/>
    </row>
    <row r="47" spans="2:8" ht="36" x14ac:dyDescent="0.3">
      <c r="B47" s="118">
        <v>27</v>
      </c>
      <c r="C47" s="126" t="s">
        <v>292</v>
      </c>
      <c r="D47" s="844"/>
      <c r="E47" s="953"/>
      <c r="F47" s="955"/>
      <c r="H47" s="983"/>
    </row>
    <row r="48" spans="2:8" x14ac:dyDescent="0.3">
      <c r="B48" s="118" t="s">
        <v>293</v>
      </c>
      <c r="C48" s="126" t="s">
        <v>294</v>
      </c>
      <c r="D48" s="844"/>
      <c r="E48" s="953"/>
      <c r="F48" s="955"/>
      <c r="H48" s="983"/>
    </row>
    <row r="49" spans="2:8" x14ac:dyDescent="0.3">
      <c r="B49" s="118">
        <v>28</v>
      </c>
      <c r="C49" s="127" t="s">
        <v>295</v>
      </c>
      <c r="D49" s="1047">
        <f>SUM(D21:D35)+D39+D40+D44+D45+D46+D47+D48</f>
        <v>-5719100.1770000001</v>
      </c>
      <c r="E49" s="953"/>
      <c r="F49" s="955"/>
      <c r="H49" s="983"/>
    </row>
    <row r="50" spans="2:8" x14ac:dyDescent="0.3">
      <c r="B50" s="118">
        <v>29</v>
      </c>
      <c r="C50" s="127" t="s">
        <v>50</v>
      </c>
      <c r="D50" s="1047">
        <f>D19+D49</f>
        <v>7636951364.9130001</v>
      </c>
      <c r="E50" s="953"/>
      <c r="F50" s="955"/>
      <c r="H50" s="983"/>
    </row>
    <row r="51" spans="2:8" x14ac:dyDescent="0.3">
      <c r="B51" s="1312" t="s">
        <v>296</v>
      </c>
      <c r="C51" s="1313"/>
      <c r="D51" s="1313"/>
      <c r="E51" s="1314"/>
      <c r="H51" s="983"/>
    </row>
    <row r="52" spans="2:8" x14ac:dyDescent="0.3">
      <c r="B52" s="118">
        <v>30</v>
      </c>
      <c r="C52" s="126" t="s">
        <v>297</v>
      </c>
      <c r="D52" s="844"/>
      <c r="E52" s="120"/>
      <c r="H52" s="983"/>
    </row>
    <row r="53" spans="2:8" x14ac:dyDescent="0.3">
      <c r="B53" s="118">
        <v>31</v>
      </c>
      <c r="C53" s="126" t="s">
        <v>299</v>
      </c>
      <c r="D53" s="844"/>
      <c r="E53" s="953"/>
      <c r="F53" s="955"/>
      <c r="H53" s="983"/>
    </row>
    <row r="54" spans="2:8" x14ac:dyDescent="0.3">
      <c r="B54" s="118">
        <v>32</v>
      </c>
      <c r="C54" s="126" t="s">
        <v>300</v>
      </c>
      <c r="D54" s="844"/>
      <c r="E54" s="953"/>
      <c r="F54" s="955"/>
      <c r="H54" s="983"/>
    </row>
    <row r="55" spans="2:8" ht="24" x14ac:dyDescent="0.3">
      <c r="B55" s="118">
        <v>33</v>
      </c>
      <c r="C55" s="126" t="s">
        <v>301</v>
      </c>
      <c r="D55" s="844"/>
      <c r="E55" s="953"/>
      <c r="F55" s="955"/>
      <c r="H55" s="983"/>
    </row>
    <row r="56" spans="2:8" s="128" customFormat="1" ht="24" x14ac:dyDescent="0.3">
      <c r="B56" s="118" t="s">
        <v>302</v>
      </c>
      <c r="C56" s="126" t="s">
        <v>303</v>
      </c>
      <c r="D56" s="844"/>
      <c r="E56" s="953"/>
      <c r="F56" s="955"/>
      <c r="H56" s="983"/>
    </row>
    <row r="57" spans="2:8" s="128" customFormat="1" ht="24" x14ac:dyDescent="0.3">
      <c r="B57" s="118" t="s">
        <v>304</v>
      </c>
      <c r="C57" s="126" t="s">
        <v>305</v>
      </c>
      <c r="D57" s="844"/>
      <c r="E57" s="953"/>
      <c r="F57" s="955"/>
      <c r="H57" s="983"/>
    </row>
    <row r="58" spans="2:8" ht="36" x14ac:dyDescent="0.3">
      <c r="B58" s="118">
        <v>34</v>
      </c>
      <c r="C58" s="126" t="s">
        <v>306</v>
      </c>
      <c r="D58" s="844"/>
      <c r="E58" s="953"/>
      <c r="F58" s="955"/>
      <c r="H58" s="983"/>
    </row>
    <row r="59" spans="2:8" ht="21" customHeight="1" x14ac:dyDescent="0.3">
      <c r="B59" s="118">
        <v>35</v>
      </c>
      <c r="C59" s="126" t="s">
        <v>307</v>
      </c>
      <c r="D59" s="844"/>
      <c r="E59" s="953"/>
      <c r="F59" s="955"/>
      <c r="H59" s="983"/>
    </row>
    <row r="60" spans="2:8" x14ac:dyDescent="0.3">
      <c r="B60" s="123">
        <v>36</v>
      </c>
      <c r="C60" s="127" t="s">
        <v>308</v>
      </c>
      <c r="D60" s="845">
        <f>D52+D55+D58</f>
        <v>0</v>
      </c>
      <c r="E60" s="953"/>
      <c r="F60" s="955"/>
      <c r="H60" s="983"/>
    </row>
    <row r="61" spans="2:8" x14ac:dyDescent="0.3">
      <c r="B61" s="1306" t="s">
        <v>309</v>
      </c>
      <c r="C61" s="1307"/>
      <c r="D61" s="1307"/>
      <c r="E61" s="1308"/>
      <c r="H61" s="983"/>
    </row>
    <row r="62" spans="2:8" ht="24" x14ac:dyDescent="0.3">
      <c r="B62" s="118">
        <v>37</v>
      </c>
      <c r="C62" s="126" t="s">
        <v>310</v>
      </c>
      <c r="D62" s="844"/>
      <c r="E62" s="953"/>
      <c r="F62" s="955"/>
      <c r="H62" s="983"/>
    </row>
    <row r="63" spans="2:8" ht="48" x14ac:dyDescent="0.3">
      <c r="B63" s="118">
        <v>38</v>
      </c>
      <c r="C63" s="126" t="s">
        <v>311</v>
      </c>
      <c r="D63" s="844"/>
      <c r="E63" s="953"/>
      <c r="F63" s="955"/>
      <c r="H63" s="983"/>
    </row>
    <row r="64" spans="2:8" ht="48" x14ac:dyDescent="0.3">
      <c r="B64" s="118">
        <v>39</v>
      </c>
      <c r="C64" s="126" t="s">
        <v>312</v>
      </c>
      <c r="D64" s="844"/>
      <c r="E64" s="953"/>
      <c r="F64" s="955"/>
      <c r="H64" s="983"/>
    </row>
    <row r="65" spans="1:8" ht="48" x14ac:dyDescent="0.3">
      <c r="B65" s="118">
        <v>40</v>
      </c>
      <c r="C65" s="126" t="s">
        <v>313</v>
      </c>
      <c r="D65" s="844"/>
      <c r="E65" s="953"/>
      <c r="F65" s="955"/>
      <c r="H65" s="983"/>
    </row>
    <row r="66" spans="1:8" x14ac:dyDescent="0.3">
      <c r="B66" s="118">
        <v>41</v>
      </c>
      <c r="C66" s="126" t="s">
        <v>23</v>
      </c>
      <c r="D66" s="844"/>
      <c r="E66" s="953"/>
      <c r="F66" s="955"/>
      <c r="H66" s="983"/>
    </row>
    <row r="67" spans="1:8" ht="24" x14ac:dyDescent="0.3">
      <c r="B67" s="118">
        <v>42</v>
      </c>
      <c r="C67" s="126" t="s">
        <v>314</v>
      </c>
      <c r="D67" s="844"/>
      <c r="E67" s="953"/>
      <c r="F67" s="955"/>
      <c r="H67" s="983"/>
    </row>
    <row r="68" spans="1:8" x14ac:dyDescent="0.3">
      <c r="B68" s="118" t="s">
        <v>315</v>
      </c>
      <c r="C68" s="126" t="s">
        <v>316</v>
      </c>
      <c r="D68" s="844"/>
      <c r="E68" s="953"/>
      <c r="F68" s="955"/>
      <c r="H68" s="983"/>
    </row>
    <row r="69" spans="1:8" x14ac:dyDescent="0.3">
      <c r="B69" s="123">
        <v>43</v>
      </c>
      <c r="C69" s="127" t="s">
        <v>317</v>
      </c>
      <c r="D69" s="845">
        <f>SUM(D62:D68)</f>
        <v>0</v>
      </c>
      <c r="E69" s="953"/>
      <c r="F69" s="955"/>
      <c r="H69" s="983"/>
    </row>
    <row r="70" spans="1:8" x14ac:dyDescent="0.3">
      <c r="B70" s="123">
        <v>44</v>
      </c>
      <c r="C70" s="127" t="s">
        <v>318</v>
      </c>
      <c r="D70" s="845">
        <f>D60-D69</f>
        <v>0</v>
      </c>
      <c r="E70" s="953"/>
      <c r="F70" s="955"/>
      <c r="H70" s="983"/>
    </row>
    <row r="71" spans="1:8" x14ac:dyDescent="0.3">
      <c r="B71" s="123">
        <v>45</v>
      </c>
      <c r="C71" s="127" t="s">
        <v>319</v>
      </c>
      <c r="D71" s="845">
        <f>D70+D50</f>
        <v>7636951364.9130001</v>
      </c>
      <c r="E71" s="953"/>
      <c r="F71" s="955"/>
      <c r="H71" s="983"/>
    </row>
    <row r="72" spans="1:8" x14ac:dyDescent="0.3">
      <c r="B72" s="1306" t="s">
        <v>320</v>
      </c>
      <c r="C72" s="1307"/>
      <c r="D72" s="1307"/>
      <c r="E72" s="1308"/>
      <c r="H72" s="983"/>
    </row>
    <row r="73" spans="1:8" x14ac:dyDescent="0.3">
      <c r="B73" s="118">
        <v>46</v>
      </c>
      <c r="C73" s="126" t="s">
        <v>297</v>
      </c>
      <c r="D73" s="844"/>
      <c r="E73" s="953"/>
      <c r="F73" s="955"/>
      <c r="H73" s="983"/>
    </row>
    <row r="74" spans="1:8" ht="36" x14ac:dyDescent="0.3">
      <c r="B74" s="118">
        <v>47</v>
      </c>
      <c r="C74" s="126" t="s">
        <v>321</v>
      </c>
      <c r="D74" s="844"/>
      <c r="E74" s="953"/>
      <c r="F74" s="955"/>
      <c r="H74" s="983"/>
    </row>
    <row r="75" spans="1:8" s="128" customFormat="1" ht="24" x14ac:dyDescent="0.3">
      <c r="A75" s="129"/>
      <c r="B75" s="118" t="s">
        <v>322</v>
      </c>
      <c r="C75" s="126" t="s">
        <v>323</v>
      </c>
      <c r="D75" s="844"/>
      <c r="E75" s="953"/>
      <c r="F75" s="955"/>
      <c r="H75" s="983"/>
    </row>
    <row r="76" spans="1:8" s="128" customFormat="1" ht="24" x14ac:dyDescent="0.3">
      <c r="A76" s="129"/>
      <c r="B76" s="118" t="s">
        <v>324</v>
      </c>
      <c r="C76" s="126" t="s">
        <v>325</v>
      </c>
      <c r="D76" s="844"/>
      <c r="E76" s="953"/>
      <c r="F76" s="955"/>
      <c r="H76" s="983"/>
    </row>
    <row r="77" spans="1:8" ht="48" x14ac:dyDescent="0.3">
      <c r="B77" s="118">
        <v>48</v>
      </c>
      <c r="C77" s="126" t="s">
        <v>326</v>
      </c>
      <c r="D77" s="844"/>
      <c r="E77" s="953"/>
      <c r="F77" s="955"/>
      <c r="H77" s="983"/>
    </row>
    <row r="78" spans="1:8" ht="21.6" customHeight="1" x14ac:dyDescent="0.3">
      <c r="B78" s="118">
        <v>49</v>
      </c>
      <c r="C78" s="126" t="s">
        <v>327</v>
      </c>
      <c r="D78" s="844"/>
      <c r="E78" s="953"/>
      <c r="F78" s="955"/>
      <c r="H78" s="983"/>
    </row>
    <row r="79" spans="1:8" x14ac:dyDescent="0.3">
      <c r="B79" s="118">
        <v>50</v>
      </c>
      <c r="C79" s="126" t="s">
        <v>328</v>
      </c>
      <c r="D79" s="844"/>
      <c r="E79" s="953"/>
      <c r="F79" s="955"/>
      <c r="H79" s="983"/>
    </row>
    <row r="80" spans="1:8" x14ac:dyDescent="0.3">
      <c r="B80" s="123">
        <v>51</v>
      </c>
      <c r="C80" s="127" t="s">
        <v>329</v>
      </c>
      <c r="D80" s="845">
        <f>SUM(D73:D77)+D79</f>
        <v>0</v>
      </c>
      <c r="E80" s="953"/>
      <c r="F80" s="955"/>
      <c r="H80" s="983"/>
    </row>
    <row r="81" spans="2:8" x14ac:dyDescent="0.3">
      <c r="B81" s="1306" t="s">
        <v>330</v>
      </c>
      <c r="C81" s="1307"/>
      <c r="D81" s="1307"/>
      <c r="E81" s="1308"/>
      <c r="H81" s="983"/>
    </row>
    <row r="82" spans="2:8" ht="24" x14ac:dyDescent="0.3">
      <c r="B82" s="118">
        <v>52</v>
      </c>
      <c r="C82" s="126" t="s">
        <v>331</v>
      </c>
      <c r="D82" s="844"/>
      <c r="E82" s="953"/>
      <c r="F82" s="955"/>
      <c r="H82" s="983"/>
    </row>
    <row r="83" spans="2:8" ht="48" x14ac:dyDescent="0.3">
      <c r="B83" s="118">
        <v>53</v>
      </c>
      <c r="C83" s="126" t="s">
        <v>332</v>
      </c>
      <c r="D83" s="844"/>
      <c r="E83" s="953"/>
      <c r="F83" s="955"/>
      <c r="H83" s="983"/>
    </row>
    <row r="84" spans="2:8" ht="48" x14ac:dyDescent="0.3">
      <c r="B84" s="118">
        <v>54</v>
      </c>
      <c r="C84" s="126" t="s">
        <v>333</v>
      </c>
      <c r="D84" s="844"/>
      <c r="E84" s="953"/>
      <c r="F84" s="955"/>
      <c r="H84" s="983"/>
    </row>
    <row r="85" spans="2:8" x14ac:dyDescent="0.3">
      <c r="B85" s="118" t="s">
        <v>334</v>
      </c>
      <c r="C85" s="126" t="s">
        <v>23</v>
      </c>
      <c r="D85" s="844"/>
      <c r="E85" s="953"/>
      <c r="F85" s="955"/>
      <c r="H85" s="983"/>
    </row>
    <row r="86" spans="2:8" ht="48" x14ac:dyDescent="0.3">
      <c r="B86" s="118">
        <v>55</v>
      </c>
      <c r="C86" s="126" t="s">
        <v>335</v>
      </c>
      <c r="D86" s="844"/>
      <c r="E86" s="953"/>
      <c r="F86" s="955"/>
      <c r="H86" s="983"/>
    </row>
    <row r="87" spans="2:8" x14ac:dyDescent="0.3">
      <c r="B87" s="118">
        <v>56</v>
      </c>
      <c r="C87" s="126" t="s">
        <v>23</v>
      </c>
      <c r="D87" s="844"/>
      <c r="E87" s="953"/>
      <c r="F87" s="955"/>
      <c r="H87" s="983"/>
    </row>
    <row r="88" spans="2:8" ht="36" x14ac:dyDescent="0.3">
      <c r="B88" s="118" t="s">
        <v>336</v>
      </c>
      <c r="C88" s="121" t="s">
        <v>337</v>
      </c>
      <c r="D88" s="845"/>
      <c r="E88" s="953"/>
      <c r="F88" s="955"/>
      <c r="H88" s="983"/>
    </row>
    <row r="89" spans="2:8" x14ac:dyDescent="0.3">
      <c r="B89" s="118" t="s">
        <v>338</v>
      </c>
      <c r="C89" s="121" t="s">
        <v>339</v>
      </c>
      <c r="D89" s="845"/>
      <c r="E89" s="953"/>
      <c r="F89" s="955"/>
      <c r="H89" s="983"/>
    </row>
    <row r="90" spans="2:8" x14ac:dyDescent="0.3">
      <c r="B90" s="123">
        <v>57</v>
      </c>
      <c r="C90" s="125" t="s">
        <v>340</v>
      </c>
      <c r="D90" s="845">
        <f>SUM(D82:D89)</f>
        <v>0</v>
      </c>
      <c r="E90" s="953"/>
      <c r="F90" s="955"/>
      <c r="H90" s="983"/>
    </row>
    <row r="91" spans="2:8" x14ac:dyDescent="0.3">
      <c r="B91" s="123">
        <v>58</v>
      </c>
      <c r="C91" s="125" t="s">
        <v>341</v>
      </c>
      <c r="D91" s="845">
        <f>D80</f>
        <v>0</v>
      </c>
      <c r="E91" s="953"/>
      <c r="F91" s="955"/>
      <c r="H91" s="983"/>
    </row>
    <row r="92" spans="2:8" x14ac:dyDescent="0.3">
      <c r="B92" s="123">
        <v>59</v>
      </c>
      <c r="C92" s="125" t="s">
        <v>342</v>
      </c>
      <c r="D92" s="845">
        <f>D71+D91</f>
        <v>7636951364.9130001</v>
      </c>
      <c r="E92" s="953"/>
      <c r="F92" s="955"/>
      <c r="H92" s="983"/>
    </row>
    <row r="93" spans="2:8" x14ac:dyDescent="0.3">
      <c r="B93" s="123">
        <v>60</v>
      </c>
      <c r="C93" s="125" t="s">
        <v>4</v>
      </c>
      <c r="D93" s="845"/>
      <c r="E93" s="953"/>
      <c r="F93" s="955"/>
      <c r="H93" s="983"/>
    </row>
    <row r="94" spans="2:8" x14ac:dyDescent="0.3">
      <c r="B94" s="1306" t="s">
        <v>343</v>
      </c>
      <c r="C94" s="1307"/>
      <c r="D94" s="1307"/>
      <c r="E94" s="1308"/>
      <c r="H94" s="983"/>
    </row>
    <row r="95" spans="2:8" x14ac:dyDescent="0.3">
      <c r="B95" s="118">
        <v>61</v>
      </c>
      <c r="C95" s="126" t="s">
        <v>344</v>
      </c>
      <c r="D95" s="844">
        <v>7636951362.9130001</v>
      </c>
      <c r="E95" s="953"/>
      <c r="F95" s="955"/>
      <c r="H95" s="983"/>
    </row>
    <row r="96" spans="2:8" x14ac:dyDescent="0.3">
      <c r="B96" s="118">
        <v>62</v>
      </c>
      <c r="C96" s="126" t="s">
        <v>345</v>
      </c>
      <c r="D96" s="844">
        <f>+D95</f>
        <v>7636951362.9130001</v>
      </c>
      <c r="E96" s="953"/>
      <c r="F96" s="955"/>
      <c r="H96" s="983"/>
    </row>
    <row r="97" spans="2:8" x14ac:dyDescent="0.3">
      <c r="B97" s="118">
        <v>63</v>
      </c>
      <c r="C97" s="126" t="s">
        <v>346</v>
      </c>
      <c r="D97" s="844">
        <f>+D96</f>
        <v>7636951362.9130001</v>
      </c>
      <c r="E97" s="953"/>
      <c r="F97" s="955"/>
      <c r="H97" s="983"/>
    </row>
    <row r="98" spans="2:8" ht="14.4" customHeight="1" x14ac:dyDescent="0.3">
      <c r="B98" s="118">
        <v>64</v>
      </c>
      <c r="C98" s="126" t="s">
        <v>347</v>
      </c>
      <c r="D98" s="844">
        <f>0.136*D97</f>
        <v>1038625385.356168</v>
      </c>
      <c r="E98" s="953"/>
      <c r="F98" s="955"/>
      <c r="H98" s="983"/>
    </row>
    <row r="99" spans="2:8" ht="17.399999999999999" customHeight="1" x14ac:dyDescent="0.3">
      <c r="B99" s="118">
        <v>65</v>
      </c>
      <c r="C99" s="121" t="s">
        <v>348</v>
      </c>
      <c r="D99" s="844">
        <f>0.025*D97</f>
        <v>190923784.07282501</v>
      </c>
      <c r="E99" s="953"/>
      <c r="F99" s="955"/>
      <c r="H99" s="983"/>
    </row>
    <row r="100" spans="2:8" x14ac:dyDescent="0.3">
      <c r="B100" s="118">
        <v>66</v>
      </c>
      <c r="C100" s="121" t="s">
        <v>349</v>
      </c>
      <c r="D100" s="844">
        <f>0.0121*D97</f>
        <v>92407111.491247296</v>
      </c>
      <c r="E100" s="953"/>
      <c r="F100" s="955"/>
      <c r="H100" s="983"/>
    </row>
    <row r="101" spans="2:8" x14ac:dyDescent="0.3">
      <c r="B101" s="118">
        <v>67</v>
      </c>
      <c r="C101" s="121" t="s">
        <v>350</v>
      </c>
      <c r="D101" s="844">
        <v>0</v>
      </c>
      <c r="E101" s="953"/>
      <c r="F101" s="955"/>
      <c r="H101" s="983"/>
    </row>
    <row r="102" spans="2:8" ht="24" x14ac:dyDescent="0.3">
      <c r="B102" s="118" t="s">
        <v>351</v>
      </c>
      <c r="C102" s="126" t="s">
        <v>352</v>
      </c>
      <c r="D102" s="844">
        <v>0</v>
      </c>
      <c r="E102" s="953"/>
      <c r="F102" s="955"/>
      <c r="H102" s="983"/>
    </row>
    <row r="103" spans="2:8" ht="24" x14ac:dyDescent="0.3">
      <c r="B103" s="118" t="s">
        <v>353</v>
      </c>
      <c r="C103" s="126" t="s">
        <v>354</v>
      </c>
      <c r="D103" s="844"/>
      <c r="E103" s="953"/>
      <c r="F103" s="955"/>
      <c r="H103" s="983"/>
    </row>
    <row r="104" spans="2:8" ht="24" x14ac:dyDescent="0.3">
      <c r="B104" s="118">
        <v>68</v>
      </c>
      <c r="C104" s="127" t="s">
        <v>355</v>
      </c>
      <c r="D104" s="844">
        <f>0.92*D97</f>
        <v>7025995253.8799601</v>
      </c>
      <c r="E104" s="953"/>
      <c r="F104" s="955"/>
      <c r="H104" s="983"/>
    </row>
    <row r="105" spans="2:8" x14ac:dyDescent="0.3">
      <c r="B105" s="1306" t="s">
        <v>356</v>
      </c>
      <c r="C105" s="1307"/>
      <c r="D105" s="1307"/>
      <c r="E105" s="1308"/>
      <c r="H105" s="983"/>
    </row>
    <row r="106" spans="2:8" x14ac:dyDescent="0.3">
      <c r="B106" s="118">
        <v>69</v>
      </c>
      <c r="C106" s="130" t="s">
        <v>357</v>
      </c>
      <c r="D106" s="844"/>
      <c r="E106" s="121"/>
      <c r="H106" s="983"/>
    </row>
    <row r="107" spans="2:8" x14ac:dyDescent="0.3">
      <c r="B107" s="118">
        <v>70</v>
      </c>
      <c r="C107" s="130" t="s">
        <v>357</v>
      </c>
      <c r="D107" s="844"/>
      <c r="E107" s="121"/>
      <c r="H107" s="983"/>
    </row>
    <row r="108" spans="2:8" x14ac:dyDescent="0.3">
      <c r="B108" s="118">
        <v>71</v>
      </c>
      <c r="C108" s="130" t="s">
        <v>357</v>
      </c>
      <c r="D108" s="844"/>
      <c r="E108" s="121"/>
      <c r="H108" s="983"/>
    </row>
    <row r="109" spans="2:8" x14ac:dyDescent="0.3">
      <c r="B109" s="1306" t="s">
        <v>358</v>
      </c>
      <c r="C109" s="1307"/>
      <c r="D109" s="1307"/>
      <c r="E109" s="1308"/>
      <c r="H109" s="983"/>
    </row>
    <row r="110" spans="2:8" ht="32.25" customHeight="1" x14ac:dyDescent="0.3">
      <c r="B110" s="1318">
        <v>72</v>
      </c>
      <c r="C110" s="1321" t="s">
        <v>359</v>
      </c>
      <c r="D110" s="1324"/>
      <c r="E110" s="953"/>
      <c r="H110" s="983"/>
    </row>
    <row r="111" spans="2:8" ht="11.1" customHeight="1" x14ac:dyDescent="0.3">
      <c r="B111" s="1319"/>
      <c r="C111" s="1322"/>
      <c r="D111" s="1325"/>
      <c r="E111" s="953"/>
      <c r="H111" s="983"/>
    </row>
    <row r="112" spans="2:8" x14ac:dyDescent="0.3">
      <c r="B112" s="1320"/>
      <c r="C112" s="1323"/>
      <c r="D112" s="1326"/>
      <c r="E112" s="953"/>
      <c r="H112" s="983"/>
    </row>
    <row r="113" spans="2:8" ht="48" x14ac:dyDescent="0.3">
      <c r="B113" s="118">
        <v>73</v>
      </c>
      <c r="C113" s="126" t="s">
        <v>360</v>
      </c>
      <c r="D113" s="844"/>
      <c r="E113" s="953"/>
      <c r="H113" s="983"/>
    </row>
    <row r="114" spans="2:8" x14ac:dyDescent="0.3">
      <c r="B114" s="118">
        <v>74</v>
      </c>
      <c r="C114" s="126" t="s">
        <v>23</v>
      </c>
      <c r="D114" s="844"/>
      <c r="E114" s="953"/>
      <c r="H114" s="983"/>
    </row>
    <row r="115" spans="2:8" ht="36" x14ac:dyDescent="0.3">
      <c r="B115" s="118">
        <v>75</v>
      </c>
      <c r="C115" s="126" t="s">
        <v>361</v>
      </c>
      <c r="D115" s="844"/>
      <c r="E115" s="953"/>
      <c r="H115" s="983"/>
    </row>
    <row r="116" spans="2:8" x14ac:dyDescent="0.3">
      <c r="B116" s="1306" t="s">
        <v>362</v>
      </c>
      <c r="C116" s="1307"/>
      <c r="D116" s="1307"/>
      <c r="E116" s="1308"/>
      <c r="H116" s="983"/>
    </row>
    <row r="117" spans="2:8" ht="24" x14ac:dyDescent="0.3">
      <c r="B117" s="118">
        <v>76</v>
      </c>
      <c r="C117" s="126" t="s">
        <v>363</v>
      </c>
      <c r="D117" s="844"/>
      <c r="E117" s="953"/>
      <c r="H117" s="983"/>
    </row>
    <row r="118" spans="2:8" ht="24" x14ac:dyDescent="0.3">
      <c r="B118" s="118">
        <v>77</v>
      </c>
      <c r="C118" s="126" t="s">
        <v>364</v>
      </c>
      <c r="D118" s="844"/>
      <c r="E118" s="953"/>
      <c r="H118" s="983"/>
    </row>
    <row r="119" spans="2:8" ht="24" x14ac:dyDescent="0.3">
      <c r="B119" s="118">
        <v>78</v>
      </c>
      <c r="C119" s="126" t="s">
        <v>365</v>
      </c>
      <c r="D119" s="844"/>
      <c r="E119" s="953"/>
      <c r="H119" s="983"/>
    </row>
    <row r="120" spans="2:8" ht="24" x14ac:dyDescent="0.3">
      <c r="B120" s="118">
        <v>79</v>
      </c>
      <c r="C120" s="126" t="s">
        <v>366</v>
      </c>
      <c r="D120" s="844"/>
      <c r="E120" s="953"/>
      <c r="H120" s="983"/>
    </row>
    <row r="121" spans="2:8" x14ac:dyDescent="0.3">
      <c r="B121" s="1315" t="s">
        <v>367</v>
      </c>
      <c r="C121" s="1316"/>
      <c r="D121" s="1316"/>
      <c r="E121" s="1317"/>
      <c r="H121" s="983"/>
    </row>
    <row r="122" spans="2:8" ht="24" x14ac:dyDescent="0.3">
      <c r="B122" s="118">
        <v>80</v>
      </c>
      <c r="C122" s="126" t="s">
        <v>368</v>
      </c>
      <c r="D122" s="846"/>
      <c r="E122" s="953"/>
      <c r="H122" s="983"/>
    </row>
    <row r="123" spans="2:8" ht="24" x14ac:dyDescent="0.3">
      <c r="B123" s="118">
        <v>81</v>
      </c>
      <c r="C123" s="126" t="s">
        <v>369</v>
      </c>
      <c r="D123" s="846"/>
      <c r="E123" s="953"/>
      <c r="H123" s="983"/>
    </row>
    <row r="124" spans="2:8" ht="24" x14ac:dyDescent="0.3">
      <c r="B124" s="118">
        <v>82</v>
      </c>
      <c r="C124" s="126" t="s">
        <v>370</v>
      </c>
      <c r="D124" s="847"/>
      <c r="E124" s="953"/>
      <c r="H124" s="983"/>
    </row>
    <row r="125" spans="2:8" ht="24" x14ac:dyDescent="0.3">
      <c r="B125" s="118">
        <v>83</v>
      </c>
      <c r="C125" s="126" t="s">
        <v>371</v>
      </c>
      <c r="D125" s="847"/>
      <c r="E125" s="953"/>
      <c r="H125" s="983"/>
    </row>
    <row r="126" spans="2:8" ht="24" x14ac:dyDescent="0.3">
      <c r="B126" s="118">
        <v>84</v>
      </c>
      <c r="C126" s="126" t="s">
        <v>372</v>
      </c>
      <c r="D126" s="847"/>
      <c r="E126" s="953"/>
      <c r="H126" s="983"/>
    </row>
    <row r="127" spans="2:8" ht="24" x14ac:dyDescent="0.3">
      <c r="B127" s="118">
        <v>85</v>
      </c>
      <c r="C127" s="126" t="s">
        <v>373</v>
      </c>
      <c r="D127" s="847"/>
      <c r="E127" s="953"/>
      <c r="H127" s="983"/>
    </row>
    <row r="128" spans="2:8" x14ac:dyDescent="0.3">
      <c r="B128" s="131"/>
      <c r="H128" s="983"/>
    </row>
    <row r="129" spans="2:8" x14ac:dyDescent="0.3">
      <c r="B129" s="131"/>
      <c r="H129" s="983"/>
    </row>
    <row r="130" spans="2:8" x14ac:dyDescent="0.3">
      <c r="B130" s="132"/>
      <c r="H130" s="983"/>
    </row>
    <row r="131" spans="2:8" x14ac:dyDescent="0.3">
      <c r="B131" s="132"/>
      <c r="H131" s="983"/>
    </row>
    <row r="132" spans="2:8" x14ac:dyDescent="0.3">
      <c r="B132" s="132"/>
      <c r="H132" s="983"/>
    </row>
    <row r="133" spans="2:8" x14ac:dyDescent="0.3">
      <c r="B133" s="132"/>
    </row>
  </sheetData>
  <mergeCells count="14">
    <mergeCell ref="B116:E116"/>
    <mergeCell ref="B121:E121"/>
    <mergeCell ref="B94:E94"/>
    <mergeCell ref="B105:E105"/>
    <mergeCell ref="B109:E109"/>
    <mergeCell ref="B110:B112"/>
    <mergeCell ref="C110:C112"/>
    <mergeCell ref="D110:D112"/>
    <mergeCell ref="B81:E81"/>
    <mergeCell ref="B8:E8"/>
    <mergeCell ref="B20:E20"/>
    <mergeCell ref="B51:E51"/>
    <mergeCell ref="B61:E61"/>
    <mergeCell ref="B72:E72"/>
  </mergeCells>
  <pageMargins left="0.23622047244094491" right="0.23622047244094491" top="0.74803149606299213" bottom="0.74803149606299213" header="0.31496062992125984" footer="0.31496062992125984"/>
  <pageSetup paperSize="9" scale="75" orientation="landscape" r:id="rId1"/>
  <headerFooter>
    <oddHeader>&amp;CCS
Příloha VII</oddHeader>
    <oddFooter>&amp;C&amp;P</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pageSetUpPr fitToPage="1"/>
  </sheetPr>
  <dimension ref="B1:T45"/>
  <sheetViews>
    <sheetView showGridLines="0" view="pageLayout" topLeftCell="A2" zoomScale="90" zoomScaleNormal="100" zoomScalePageLayoutView="90" workbookViewId="0">
      <selection activeCell="G22" sqref="G22"/>
    </sheetView>
  </sheetViews>
  <sheetFormatPr defaultColWidth="9" defaultRowHeight="14.4" x14ac:dyDescent="0.3"/>
  <cols>
    <col min="3" max="3" width="53" customWidth="1"/>
    <col min="4" max="4" width="39.5546875" customWidth="1"/>
    <col min="5" max="5" width="37.109375" customWidth="1"/>
    <col min="6" max="6" width="20.44140625" customWidth="1"/>
    <col min="8" max="8" width="4.44140625" customWidth="1"/>
  </cols>
  <sheetData>
    <row r="1" spans="2:20" ht="15.6" x14ac:dyDescent="0.3">
      <c r="C1" s="133"/>
    </row>
    <row r="2" spans="2:20" ht="18" x14ac:dyDescent="0.3">
      <c r="B2" s="134" t="s">
        <v>242</v>
      </c>
    </row>
    <row r="3" spans="2:20" ht="15" customHeight="1" x14ac:dyDescent="0.3">
      <c r="B3" s="1327" t="s">
        <v>374</v>
      </c>
      <c r="C3" s="1327"/>
      <c r="D3" s="1327"/>
      <c r="E3" s="1327"/>
      <c r="F3" s="1327"/>
      <c r="G3" s="135"/>
      <c r="H3" s="1332"/>
      <c r="I3" s="135"/>
      <c r="J3" s="135"/>
      <c r="K3" s="135"/>
      <c r="L3" s="135"/>
      <c r="M3" s="135"/>
      <c r="N3" s="135"/>
      <c r="O3" s="135"/>
      <c r="P3" s="135"/>
      <c r="Q3" s="135"/>
      <c r="R3" s="135"/>
      <c r="S3" s="135"/>
      <c r="T3" s="135"/>
    </row>
    <row r="4" spans="2:20" x14ac:dyDescent="0.3">
      <c r="B4" s="1327"/>
      <c r="C4" s="1327"/>
      <c r="D4" s="1327"/>
      <c r="E4" s="1327"/>
      <c r="F4" s="1327"/>
      <c r="G4" s="135"/>
      <c r="H4" s="1332"/>
      <c r="I4" s="135"/>
      <c r="J4" s="135"/>
      <c r="K4" s="135"/>
      <c r="L4" s="135"/>
      <c r="M4" s="135"/>
      <c r="N4" s="135"/>
      <c r="O4" s="135"/>
      <c r="P4" s="135"/>
      <c r="Q4" s="135"/>
      <c r="R4" s="135"/>
      <c r="S4" s="135"/>
      <c r="T4" s="135"/>
    </row>
    <row r="5" spans="2:20" x14ac:dyDescent="0.3">
      <c r="B5" s="1327"/>
      <c r="C5" s="1327"/>
      <c r="D5" s="1327"/>
      <c r="E5" s="1327"/>
      <c r="F5" s="1327"/>
      <c r="G5" s="135"/>
      <c r="H5" s="1332"/>
      <c r="I5" s="135"/>
      <c r="J5" s="135"/>
      <c r="K5" s="135"/>
      <c r="L5" s="135"/>
      <c r="M5" s="135"/>
      <c r="N5" s="135"/>
      <c r="O5" s="135"/>
      <c r="P5" s="135"/>
      <c r="Q5" s="135"/>
      <c r="R5" s="135"/>
      <c r="S5" s="135"/>
      <c r="T5" s="135"/>
    </row>
    <row r="6" spans="2:20" x14ac:dyDescent="0.3">
      <c r="B6" s="1"/>
      <c r="C6" s="22"/>
      <c r="D6" s="37" t="s">
        <v>6</v>
      </c>
      <c r="E6" s="37" t="s">
        <v>7</v>
      </c>
      <c r="F6" s="37" t="s">
        <v>8</v>
      </c>
      <c r="H6" s="951"/>
    </row>
    <row r="7" spans="2:20" x14ac:dyDescent="0.3">
      <c r="B7" s="765" t="s">
        <v>1814</v>
      </c>
      <c r="C7" s="136"/>
      <c r="D7" s="137" t="s">
        <v>375</v>
      </c>
      <c r="E7" s="137" t="s">
        <v>376</v>
      </c>
      <c r="F7" s="137" t="s">
        <v>377</v>
      </c>
      <c r="H7" s="952"/>
    </row>
    <row r="8" spans="2:20" x14ac:dyDescent="0.3">
      <c r="B8" s="1"/>
      <c r="C8" s="136"/>
      <c r="D8" s="137" t="s">
        <v>378</v>
      </c>
      <c r="E8" s="137" t="s">
        <v>378</v>
      </c>
      <c r="F8" s="137"/>
    </row>
    <row r="9" spans="2:20" ht="30" customHeight="1" x14ac:dyDescent="0.3">
      <c r="B9" s="1328" t="s">
        <v>379</v>
      </c>
      <c r="C9" s="1329"/>
      <c r="D9" s="1329"/>
      <c r="E9" s="1329"/>
      <c r="F9" s="1330"/>
    </row>
    <row r="10" spans="2:20" ht="28.8" x14ac:dyDescent="0.3">
      <c r="B10" s="837">
        <v>1</v>
      </c>
      <c r="C10" s="27" t="s">
        <v>1929</v>
      </c>
      <c r="D10" s="836">
        <v>1979</v>
      </c>
      <c r="E10" s="888">
        <v>1978.88679622</v>
      </c>
      <c r="F10" s="889"/>
    </row>
    <row r="11" spans="2:20" x14ac:dyDescent="0.3">
      <c r="B11" s="837">
        <v>2</v>
      </c>
      <c r="C11" s="27" t="s">
        <v>1930</v>
      </c>
      <c r="D11" s="836">
        <v>0</v>
      </c>
      <c r="E11" s="888">
        <v>0</v>
      </c>
      <c r="F11" s="889"/>
    </row>
    <row r="12" spans="2:20" x14ac:dyDescent="0.3">
      <c r="B12" s="837">
        <v>3</v>
      </c>
      <c r="C12" s="27" t="s">
        <v>1931</v>
      </c>
      <c r="D12" s="836">
        <v>0</v>
      </c>
      <c r="E12" s="888">
        <v>0</v>
      </c>
      <c r="F12" s="889"/>
    </row>
    <row r="13" spans="2:20" x14ac:dyDescent="0.3">
      <c r="B13" s="837">
        <v>4</v>
      </c>
      <c r="C13" s="27" t="s">
        <v>1932</v>
      </c>
      <c r="D13" s="836">
        <v>0</v>
      </c>
      <c r="E13" s="888">
        <v>0</v>
      </c>
      <c r="F13" s="889"/>
      <c r="I13" s="957"/>
    </row>
    <row r="14" spans="2:20" x14ac:dyDescent="0.3">
      <c r="B14" s="837">
        <v>5</v>
      </c>
      <c r="C14" s="27" t="s">
        <v>1933</v>
      </c>
      <c r="D14" s="836">
        <v>0</v>
      </c>
      <c r="E14" s="888">
        <v>0</v>
      </c>
      <c r="F14" s="889"/>
      <c r="I14" s="957"/>
    </row>
    <row r="15" spans="2:20" x14ac:dyDescent="0.3">
      <c r="B15" s="837">
        <v>6</v>
      </c>
      <c r="C15" s="27" t="s">
        <v>1934</v>
      </c>
      <c r="D15" s="836">
        <v>1234</v>
      </c>
      <c r="E15" s="888">
        <v>1233.7212371099999</v>
      </c>
      <c r="F15" s="889" t="s">
        <v>1925</v>
      </c>
      <c r="I15" s="957"/>
    </row>
    <row r="16" spans="2:20" x14ac:dyDescent="0.3">
      <c r="B16" s="837">
        <v>7</v>
      </c>
      <c r="C16" s="27" t="s">
        <v>1935</v>
      </c>
      <c r="D16" s="836">
        <v>26351</v>
      </c>
      <c r="E16" s="888">
        <v>26351.38513087</v>
      </c>
      <c r="F16" s="889"/>
    </row>
    <row r="17" spans="2:6" ht="24" customHeight="1" x14ac:dyDescent="0.3">
      <c r="B17" s="838" t="s">
        <v>1795</v>
      </c>
      <c r="C17" s="839" t="s">
        <v>1936</v>
      </c>
      <c r="D17" s="840">
        <v>776</v>
      </c>
      <c r="E17" s="892">
        <v>776.74932851999995</v>
      </c>
      <c r="F17" s="889"/>
    </row>
    <row r="18" spans="2:6" ht="24" customHeight="1" x14ac:dyDescent="0.3">
      <c r="B18" s="838" t="s">
        <v>1796</v>
      </c>
      <c r="C18" s="839" t="s">
        <v>1937</v>
      </c>
      <c r="D18" s="840">
        <v>25575</v>
      </c>
      <c r="E18" s="892">
        <v>25574.63580235</v>
      </c>
      <c r="F18" s="889"/>
    </row>
    <row r="19" spans="2:6" x14ac:dyDescent="0.3">
      <c r="B19" s="837">
        <v>8</v>
      </c>
      <c r="C19" s="27" t="s">
        <v>744</v>
      </c>
      <c r="D19" s="836">
        <v>0</v>
      </c>
      <c r="E19" s="888">
        <v>0</v>
      </c>
      <c r="F19" s="889"/>
    </row>
    <row r="20" spans="2:6" x14ac:dyDescent="0.3">
      <c r="B20" s="837">
        <v>9</v>
      </c>
      <c r="C20" s="27" t="s">
        <v>1938</v>
      </c>
      <c r="D20" s="836">
        <v>0</v>
      </c>
      <c r="E20" s="888">
        <v>0</v>
      </c>
      <c r="F20" s="889"/>
    </row>
    <row r="21" spans="2:6" x14ac:dyDescent="0.3">
      <c r="B21" s="837">
        <v>10</v>
      </c>
      <c r="C21" s="27" t="s">
        <v>1939</v>
      </c>
      <c r="D21" s="836">
        <v>43</v>
      </c>
      <c r="E21" s="888">
        <v>42.893435750000002</v>
      </c>
      <c r="F21" s="120"/>
    </row>
    <row r="22" spans="2:6" x14ac:dyDescent="0.3">
      <c r="B22" s="837">
        <v>11</v>
      </c>
      <c r="C22" s="27" t="s">
        <v>1940</v>
      </c>
      <c r="D22" s="836">
        <v>13</v>
      </c>
      <c r="E22" s="888">
        <v>12.95327694</v>
      </c>
      <c r="F22" s="120" t="s">
        <v>1926</v>
      </c>
    </row>
    <row r="23" spans="2:6" x14ac:dyDescent="0.3">
      <c r="B23" s="837">
        <v>12</v>
      </c>
      <c r="C23" s="27" t="s">
        <v>1196</v>
      </c>
      <c r="D23" s="836">
        <v>2823</v>
      </c>
      <c r="E23" s="888">
        <v>2823.1202677399997</v>
      </c>
      <c r="F23" s="889"/>
    </row>
    <row r="24" spans="2:6" x14ac:dyDescent="0.3">
      <c r="B24" s="837">
        <v>13</v>
      </c>
      <c r="C24" s="27" t="s">
        <v>1941</v>
      </c>
      <c r="D24" s="836">
        <v>0</v>
      </c>
      <c r="E24" s="888">
        <v>0</v>
      </c>
      <c r="F24" s="889"/>
    </row>
    <row r="25" spans="2:6" x14ac:dyDescent="0.3">
      <c r="B25" s="837">
        <v>14</v>
      </c>
      <c r="C25" s="27" t="s">
        <v>1942</v>
      </c>
      <c r="D25" s="836">
        <v>30</v>
      </c>
      <c r="E25" s="888">
        <v>29.76406424</v>
      </c>
      <c r="F25" s="889"/>
    </row>
    <row r="26" spans="2:6" x14ac:dyDescent="0.3">
      <c r="B26" s="138" t="s">
        <v>166</v>
      </c>
      <c r="C26" s="139" t="s">
        <v>380</v>
      </c>
      <c r="D26" s="836">
        <f>SUM(D10:D16)+SUM(D19:D25)</f>
        <v>32473</v>
      </c>
      <c r="E26" s="888">
        <f>SUM(E10:E16)+SUM(E19:E25)</f>
        <v>32472.72420887</v>
      </c>
      <c r="F26" s="889"/>
    </row>
    <row r="27" spans="2:6" ht="30" customHeight="1" x14ac:dyDescent="0.3">
      <c r="B27" s="1328" t="s">
        <v>381</v>
      </c>
      <c r="C27" s="1329"/>
      <c r="D27" s="1329"/>
      <c r="E27" s="1329"/>
      <c r="F27" s="1330"/>
    </row>
    <row r="28" spans="2:6" x14ac:dyDescent="0.3">
      <c r="B28" s="138">
        <v>1</v>
      </c>
      <c r="C28" s="27" t="s">
        <v>1931</v>
      </c>
      <c r="D28" s="836">
        <v>0</v>
      </c>
      <c r="E28" s="888">
        <v>0</v>
      </c>
      <c r="F28" s="889"/>
    </row>
    <row r="29" spans="2:6" x14ac:dyDescent="0.3">
      <c r="B29" s="138">
        <v>2</v>
      </c>
      <c r="C29" s="27" t="s">
        <v>1943</v>
      </c>
      <c r="D29" s="836">
        <v>23393</v>
      </c>
      <c r="E29" s="888">
        <v>23393.230762879997</v>
      </c>
      <c r="F29" s="889"/>
    </row>
    <row r="30" spans="2:6" x14ac:dyDescent="0.3">
      <c r="B30" s="138">
        <v>3</v>
      </c>
      <c r="C30" s="27" t="s">
        <v>1938</v>
      </c>
      <c r="D30" s="836">
        <v>0</v>
      </c>
      <c r="E30" s="888">
        <v>0</v>
      </c>
      <c r="F30" s="889"/>
    </row>
    <row r="31" spans="2:6" x14ac:dyDescent="0.3">
      <c r="B31" s="138">
        <v>4</v>
      </c>
      <c r="C31" s="27" t="s">
        <v>1944</v>
      </c>
      <c r="D31" s="836">
        <v>601</v>
      </c>
      <c r="E31" s="888">
        <v>601.06593872999997</v>
      </c>
      <c r="F31" s="889"/>
    </row>
    <row r="32" spans="2:6" x14ac:dyDescent="0.3">
      <c r="B32" s="138">
        <v>5</v>
      </c>
      <c r="C32" s="27" t="s">
        <v>1945</v>
      </c>
      <c r="D32" s="836">
        <v>191</v>
      </c>
      <c r="E32" s="888">
        <v>191.11341750999998</v>
      </c>
      <c r="F32" s="889"/>
    </row>
    <row r="33" spans="2:7" x14ac:dyDescent="0.3">
      <c r="B33" s="138">
        <v>6</v>
      </c>
      <c r="C33" s="27" t="s">
        <v>1946</v>
      </c>
      <c r="D33" s="836">
        <v>3</v>
      </c>
      <c r="E33" s="888">
        <v>3.23672</v>
      </c>
      <c r="F33" s="889"/>
    </row>
    <row r="34" spans="2:7" x14ac:dyDescent="0.3">
      <c r="B34" s="138">
        <v>7</v>
      </c>
      <c r="C34" s="27" t="s">
        <v>1947</v>
      </c>
      <c r="D34" s="836">
        <v>0</v>
      </c>
      <c r="E34" s="888">
        <v>0</v>
      </c>
      <c r="F34" s="889"/>
    </row>
    <row r="35" spans="2:7" x14ac:dyDescent="0.3">
      <c r="B35" s="138" t="s">
        <v>166</v>
      </c>
      <c r="C35" s="139" t="s">
        <v>382</v>
      </c>
      <c r="D35" s="888">
        <f>SUM(D28:D34)</f>
        <v>24188</v>
      </c>
      <c r="E35" s="888">
        <f>SUM(E28:E34)</f>
        <v>24188.64683912</v>
      </c>
      <c r="F35" s="889"/>
    </row>
    <row r="36" spans="2:7" ht="28.95" customHeight="1" x14ac:dyDescent="0.3">
      <c r="B36" s="1328" t="s">
        <v>224</v>
      </c>
      <c r="C36" s="1329"/>
      <c r="D36" s="1331"/>
      <c r="E36" s="1329"/>
      <c r="F36" s="1330"/>
    </row>
    <row r="37" spans="2:7" x14ac:dyDescent="0.3">
      <c r="B37" s="138">
        <v>1</v>
      </c>
      <c r="C37" s="27" t="s">
        <v>1948</v>
      </c>
      <c r="D37" s="836">
        <v>5000</v>
      </c>
      <c r="E37" s="888">
        <v>5000</v>
      </c>
      <c r="F37" s="120" t="s">
        <v>1928</v>
      </c>
    </row>
    <row r="38" spans="2:7" x14ac:dyDescent="0.3">
      <c r="B38" s="138">
        <v>2</v>
      </c>
      <c r="C38" s="27" t="s">
        <v>1949</v>
      </c>
      <c r="D38" s="836">
        <v>-18</v>
      </c>
      <c r="E38" s="888">
        <v>-18.469162390000001</v>
      </c>
      <c r="F38" s="889"/>
    </row>
    <row r="39" spans="2:7" x14ac:dyDescent="0.3">
      <c r="B39" s="138">
        <v>3</v>
      </c>
      <c r="C39" s="27" t="s">
        <v>1950</v>
      </c>
      <c r="D39" s="836">
        <v>820</v>
      </c>
      <c r="E39" s="888">
        <v>2662.5740131799998</v>
      </c>
      <c r="F39" s="120" t="s">
        <v>1927</v>
      </c>
      <c r="G39" s="34"/>
    </row>
    <row r="40" spans="2:7" x14ac:dyDescent="0.3">
      <c r="B40" s="138"/>
      <c r="C40" s="27" t="s">
        <v>1951</v>
      </c>
      <c r="D40" s="836">
        <v>1843</v>
      </c>
      <c r="E40" s="888">
        <v>0</v>
      </c>
      <c r="F40" s="889"/>
    </row>
    <row r="41" spans="2:7" ht="28.8" x14ac:dyDescent="0.3">
      <c r="B41" s="138"/>
      <c r="C41" s="27" t="s">
        <v>1952</v>
      </c>
      <c r="D41" s="836">
        <v>0</v>
      </c>
      <c r="E41" s="888">
        <v>0</v>
      </c>
      <c r="F41" s="889"/>
    </row>
    <row r="42" spans="2:7" x14ac:dyDescent="0.3">
      <c r="B42" s="138"/>
      <c r="C42" s="27" t="s">
        <v>1953</v>
      </c>
      <c r="D42" s="836">
        <v>640</v>
      </c>
      <c r="E42" s="888">
        <v>639.97251696000001</v>
      </c>
      <c r="F42" s="889"/>
    </row>
    <row r="43" spans="2:7" x14ac:dyDescent="0.3">
      <c r="B43" s="138" t="s">
        <v>166</v>
      </c>
      <c r="C43" s="139" t="s">
        <v>383</v>
      </c>
      <c r="D43" s="836">
        <f>SUM(D37:D42)</f>
        <v>8285</v>
      </c>
      <c r="E43" s="888">
        <f>SUM(E37:E42)</f>
        <v>8284.0773677500001</v>
      </c>
      <c r="F43" s="889"/>
    </row>
    <row r="45" spans="2:7" x14ac:dyDescent="0.3">
      <c r="D45" s="950" t="s">
        <v>1836</v>
      </c>
    </row>
  </sheetData>
  <mergeCells count="5">
    <mergeCell ref="B3:F5"/>
    <mergeCell ref="B9:F9"/>
    <mergeCell ref="B27:F27"/>
    <mergeCell ref="B36:F36"/>
    <mergeCell ref="H3:H5"/>
  </mergeCells>
  <pageMargins left="0.7" right="0.7" top="0.75" bottom="0.75" header="0.3" footer="0.3"/>
  <pageSetup paperSize="9" scale="64" orientation="landscape" r:id="rId1"/>
  <headerFooter>
    <oddHeader>&amp;CCS
Příloha VII</oddHeader>
    <oddFooter>&amp;C&amp;P</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pageSetUpPr fitToPage="1"/>
  </sheetPr>
  <dimension ref="B2:G58"/>
  <sheetViews>
    <sheetView showGridLines="0" view="pageLayout" topLeftCell="B1" zoomScale="90" zoomScaleNormal="100" zoomScalePageLayoutView="90" workbookViewId="0">
      <selection activeCell="C35" sqref="C35"/>
    </sheetView>
  </sheetViews>
  <sheetFormatPr defaultColWidth="9" defaultRowHeight="14.4" x14ac:dyDescent="0.3"/>
  <cols>
    <col min="3" max="3" width="117.44140625" customWidth="1"/>
    <col min="4" max="4" width="43.88671875" customWidth="1"/>
  </cols>
  <sheetData>
    <row r="2" spans="2:7" ht="18" x14ac:dyDescent="0.3">
      <c r="B2" s="141" t="s">
        <v>243</v>
      </c>
      <c r="G2" s="984"/>
    </row>
    <row r="4" spans="2:7" x14ac:dyDescent="0.3">
      <c r="B4" s="142"/>
      <c r="C4" s="142"/>
      <c r="D4" s="143" t="s">
        <v>6</v>
      </c>
      <c r="G4" s="984"/>
    </row>
    <row r="5" spans="2:7" ht="27" customHeight="1" x14ac:dyDescent="0.3">
      <c r="B5" s="144"/>
      <c r="C5" s="145"/>
      <c r="D5" s="50" t="s">
        <v>384</v>
      </c>
      <c r="G5" s="984"/>
    </row>
    <row r="6" spans="2:7" x14ac:dyDescent="0.3">
      <c r="B6" s="140">
        <v>1</v>
      </c>
      <c r="C6" s="146" t="s">
        <v>385</v>
      </c>
      <c r="D6" s="1185" t="s">
        <v>1794</v>
      </c>
      <c r="G6" s="984"/>
    </row>
    <row r="7" spans="2:7" x14ac:dyDescent="0.3">
      <c r="B7" s="140">
        <v>2</v>
      </c>
      <c r="C7" s="146" t="s">
        <v>386</v>
      </c>
      <c r="D7" s="1041"/>
      <c r="G7" s="984"/>
    </row>
    <row r="8" spans="2:7" x14ac:dyDescent="0.3">
      <c r="B8" s="140" t="s">
        <v>387</v>
      </c>
      <c r="C8" s="146" t="s">
        <v>388</v>
      </c>
      <c r="D8" s="1048"/>
      <c r="G8" s="984"/>
    </row>
    <row r="9" spans="2:7" x14ac:dyDescent="0.3">
      <c r="B9" s="140">
        <v>3</v>
      </c>
      <c r="C9" s="146" t="s">
        <v>389</v>
      </c>
      <c r="D9" s="1041"/>
      <c r="G9" s="984"/>
    </row>
    <row r="10" spans="2:7" x14ac:dyDescent="0.3">
      <c r="B10" s="140" t="s">
        <v>390</v>
      </c>
      <c r="C10" s="146" t="s">
        <v>391</v>
      </c>
      <c r="D10" s="1043"/>
      <c r="G10" s="984"/>
    </row>
    <row r="11" spans="2:7" x14ac:dyDescent="0.3">
      <c r="B11" s="140"/>
      <c r="C11" s="147" t="s">
        <v>392</v>
      </c>
      <c r="D11" s="1043"/>
      <c r="G11" s="984"/>
    </row>
    <row r="12" spans="2:7" x14ac:dyDescent="0.3">
      <c r="B12" s="140">
        <v>4</v>
      </c>
      <c r="C12" s="146" t="s">
        <v>393</v>
      </c>
      <c r="D12" s="1049"/>
    </row>
    <row r="13" spans="2:7" x14ac:dyDescent="0.3">
      <c r="B13" s="140">
        <v>5</v>
      </c>
      <c r="C13" s="146" t="s">
        <v>394</v>
      </c>
      <c r="D13" s="1049"/>
    </row>
    <row r="14" spans="2:7" x14ac:dyDescent="0.3">
      <c r="B14" s="140">
        <v>6</v>
      </c>
      <c r="C14" s="146" t="s">
        <v>395</v>
      </c>
      <c r="D14" s="1049"/>
    </row>
    <row r="15" spans="2:7" x14ac:dyDescent="0.3">
      <c r="B15" s="140">
        <v>7</v>
      </c>
      <c r="C15" s="146" t="s">
        <v>396</v>
      </c>
      <c r="D15" s="1049"/>
    </row>
    <row r="16" spans="2:7" x14ac:dyDescent="0.3">
      <c r="B16" s="140">
        <v>8</v>
      </c>
      <c r="C16" s="146" t="s">
        <v>397</v>
      </c>
      <c r="D16" s="1050"/>
    </row>
    <row r="17" spans="2:4" x14ac:dyDescent="0.3">
      <c r="B17" s="140">
        <v>9</v>
      </c>
      <c r="C17" s="146" t="s">
        <v>398</v>
      </c>
      <c r="D17" s="1043"/>
    </row>
    <row r="18" spans="2:4" x14ac:dyDescent="0.3">
      <c r="B18" s="140" t="s">
        <v>399</v>
      </c>
      <c r="C18" s="146" t="s">
        <v>400</v>
      </c>
      <c r="D18" s="1043"/>
    </row>
    <row r="19" spans="2:4" x14ac:dyDescent="0.3">
      <c r="B19" s="140" t="s">
        <v>401</v>
      </c>
      <c r="C19" s="146" t="s">
        <v>402</v>
      </c>
      <c r="D19" s="1043"/>
    </row>
    <row r="20" spans="2:4" x14ac:dyDescent="0.3">
      <c r="B20" s="140">
        <v>10</v>
      </c>
      <c r="C20" s="146" t="s">
        <v>403</v>
      </c>
      <c r="D20" s="1043"/>
    </row>
    <row r="21" spans="2:4" x14ac:dyDescent="0.3">
      <c r="B21" s="140">
        <v>11</v>
      </c>
      <c r="C21" s="146" t="s">
        <v>404</v>
      </c>
      <c r="D21" s="1051"/>
    </row>
    <row r="22" spans="2:4" x14ac:dyDescent="0.3">
      <c r="B22" s="140">
        <v>12</v>
      </c>
      <c r="C22" s="146" t="s">
        <v>405</v>
      </c>
      <c r="D22" s="1049"/>
    </row>
    <row r="23" spans="2:4" x14ac:dyDescent="0.3">
      <c r="B23" s="140">
        <v>13</v>
      </c>
      <c r="C23" s="146" t="s">
        <v>406</v>
      </c>
      <c r="D23" s="1043"/>
    </row>
    <row r="24" spans="2:4" x14ac:dyDescent="0.3">
      <c r="B24" s="140">
        <v>14</v>
      </c>
      <c r="C24" s="146" t="s">
        <v>407</v>
      </c>
      <c r="D24" s="1049"/>
    </row>
    <row r="25" spans="2:4" x14ac:dyDescent="0.3">
      <c r="B25" s="1334">
        <v>15</v>
      </c>
      <c r="C25" s="1335" t="s">
        <v>408</v>
      </c>
      <c r="D25" s="1336"/>
    </row>
    <row r="26" spans="2:4" ht="3" customHeight="1" x14ac:dyDescent="0.3">
      <c r="B26" s="1334"/>
      <c r="C26" s="1335"/>
      <c r="D26" s="1337"/>
    </row>
    <row r="27" spans="2:4" x14ac:dyDescent="0.3">
      <c r="B27" s="140">
        <v>16</v>
      </c>
      <c r="C27" s="146" t="s">
        <v>409</v>
      </c>
      <c r="D27" s="1043"/>
    </row>
    <row r="28" spans="2:4" x14ac:dyDescent="0.3">
      <c r="B28" s="148"/>
      <c r="C28" s="147" t="s">
        <v>410</v>
      </c>
      <c r="D28" s="1043"/>
    </row>
    <row r="29" spans="2:4" x14ac:dyDescent="0.3">
      <c r="B29" s="1334">
        <v>17</v>
      </c>
      <c r="C29" s="1335" t="s">
        <v>411</v>
      </c>
      <c r="D29" s="1335"/>
    </row>
    <row r="30" spans="2:4" x14ac:dyDescent="0.3">
      <c r="B30" s="1334"/>
      <c r="C30" s="1335"/>
      <c r="D30" s="1335"/>
    </row>
    <row r="31" spans="2:4" x14ac:dyDescent="0.3">
      <c r="B31" s="140">
        <v>18</v>
      </c>
      <c r="C31" s="146" t="s">
        <v>412</v>
      </c>
      <c r="D31" s="1049"/>
    </row>
    <row r="32" spans="2:4" x14ac:dyDescent="0.3">
      <c r="B32" s="140">
        <v>19</v>
      </c>
      <c r="C32" s="146" t="s">
        <v>413</v>
      </c>
      <c r="D32" s="1049"/>
    </row>
    <row r="33" spans="2:4" x14ac:dyDescent="0.3">
      <c r="B33" s="140" t="s">
        <v>276</v>
      </c>
      <c r="C33" s="146" t="s">
        <v>414</v>
      </c>
      <c r="D33" s="1049"/>
    </row>
    <row r="34" spans="2:4" x14ac:dyDescent="0.3">
      <c r="B34" s="140" t="s">
        <v>278</v>
      </c>
      <c r="C34" s="146" t="s">
        <v>415</v>
      </c>
      <c r="D34" s="1049"/>
    </row>
    <row r="35" spans="2:4" x14ac:dyDescent="0.3">
      <c r="B35" s="140">
        <v>21</v>
      </c>
      <c r="C35" s="146" t="s">
        <v>416</v>
      </c>
      <c r="D35" s="1049"/>
    </row>
    <row r="36" spans="2:4" x14ac:dyDescent="0.3">
      <c r="B36" s="140">
        <v>22</v>
      </c>
      <c r="C36" s="146" t="s">
        <v>417</v>
      </c>
      <c r="D36" s="1049"/>
    </row>
    <row r="37" spans="2:4" x14ac:dyDescent="0.3">
      <c r="B37" s="140">
        <v>23</v>
      </c>
      <c r="C37" s="146" t="s">
        <v>418</v>
      </c>
      <c r="D37" s="1049"/>
    </row>
    <row r="38" spans="2:4" x14ac:dyDescent="0.3">
      <c r="B38" s="140">
        <v>24</v>
      </c>
      <c r="C38" s="146" t="s">
        <v>419</v>
      </c>
      <c r="D38" s="1049"/>
    </row>
    <row r="39" spans="2:4" x14ac:dyDescent="0.3">
      <c r="B39" s="140">
        <v>25</v>
      </c>
      <c r="C39" s="146" t="s">
        <v>420</v>
      </c>
      <c r="D39" s="1049"/>
    </row>
    <row r="40" spans="2:4" x14ac:dyDescent="0.3">
      <c r="B40" s="140">
        <v>26</v>
      </c>
      <c r="C40" s="146" t="s">
        <v>421</v>
      </c>
      <c r="D40" s="1049"/>
    </row>
    <row r="41" spans="2:4" x14ac:dyDescent="0.3">
      <c r="B41" s="140">
        <v>27</v>
      </c>
      <c r="C41" s="146" t="s">
        <v>422</v>
      </c>
      <c r="D41" s="1049"/>
    </row>
    <row r="42" spans="2:4" x14ac:dyDescent="0.3">
      <c r="B42" s="140">
        <v>28</v>
      </c>
      <c r="C42" s="146" t="s">
        <v>423</v>
      </c>
      <c r="D42" s="1049"/>
    </row>
    <row r="43" spans="2:4" x14ac:dyDescent="0.3">
      <c r="B43" s="140">
        <v>29</v>
      </c>
      <c r="C43" s="146" t="s">
        <v>424</v>
      </c>
      <c r="D43" s="1049"/>
    </row>
    <row r="44" spans="2:4" x14ac:dyDescent="0.3">
      <c r="B44" s="140">
        <v>30</v>
      </c>
      <c r="C44" s="146" t="s">
        <v>425</v>
      </c>
      <c r="D44" s="1049"/>
    </row>
    <row r="45" spans="2:4" x14ac:dyDescent="0.3">
      <c r="B45" s="140">
        <v>31</v>
      </c>
      <c r="C45" s="146" t="s">
        <v>426</v>
      </c>
      <c r="D45" s="1049"/>
    </row>
    <row r="46" spans="2:4" x14ac:dyDescent="0.3">
      <c r="B46" s="140">
        <v>32</v>
      </c>
      <c r="C46" s="146" t="s">
        <v>427</v>
      </c>
      <c r="D46" s="1049"/>
    </row>
    <row r="47" spans="2:4" x14ac:dyDescent="0.3">
      <c r="B47" s="140">
        <v>33</v>
      </c>
      <c r="C47" s="146" t="s">
        <v>428</v>
      </c>
      <c r="D47" s="1049"/>
    </row>
    <row r="48" spans="2:4" x14ac:dyDescent="0.3">
      <c r="B48" s="140">
        <v>34</v>
      </c>
      <c r="C48" s="146" t="s">
        <v>429</v>
      </c>
      <c r="D48" s="1049"/>
    </row>
    <row r="49" spans="2:4" x14ac:dyDescent="0.3">
      <c r="B49" s="50" t="s">
        <v>430</v>
      </c>
      <c r="C49" s="149" t="s">
        <v>431</v>
      </c>
      <c r="D49" s="1043"/>
    </row>
    <row r="50" spans="2:4" x14ac:dyDescent="0.3">
      <c r="B50" s="50" t="s">
        <v>432</v>
      </c>
      <c r="C50" s="149" t="s">
        <v>433</v>
      </c>
      <c r="D50" s="1043"/>
    </row>
    <row r="51" spans="2:4" x14ac:dyDescent="0.3">
      <c r="B51" s="140">
        <v>35</v>
      </c>
      <c r="C51" s="146" t="s">
        <v>434</v>
      </c>
      <c r="D51" s="1049"/>
    </row>
    <row r="52" spans="2:4" x14ac:dyDescent="0.3">
      <c r="B52" s="140">
        <v>36</v>
      </c>
      <c r="C52" s="146" t="s">
        <v>435</v>
      </c>
      <c r="D52" s="1049"/>
    </row>
    <row r="53" spans="2:4" x14ac:dyDescent="0.3">
      <c r="B53" s="140">
        <v>37</v>
      </c>
      <c r="C53" s="146" t="s">
        <v>436</v>
      </c>
      <c r="D53" s="1049"/>
    </row>
    <row r="54" spans="2:4" x14ac:dyDescent="0.3">
      <c r="B54" s="50" t="s">
        <v>437</v>
      </c>
      <c r="C54" s="149" t="s">
        <v>438</v>
      </c>
      <c r="D54" s="1043"/>
    </row>
    <row r="55" spans="2:4" ht="25.35" customHeight="1" x14ac:dyDescent="0.3">
      <c r="B55" s="1333" t="s">
        <v>439</v>
      </c>
      <c r="C55" s="1333"/>
      <c r="D55" s="1333"/>
    </row>
    <row r="56" spans="2:4" x14ac:dyDescent="0.3">
      <c r="B56" s="1333"/>
      <c r="C56" s="1333"/>
      <c r="D56" s="1333"/>
    </row>
    <row r="57" spans="2:4" x14ac:dyDescent="0.3">
      <c r="B57" s="150"/>
    </row>
    <row r="58" spans="2:4" x14ac:dyDescent="0.3">
      <c r="B58" s="150"/>
    </row>
  </sheetData>
  <mergeCells count="7">
    <mergeCell ref="B55:D56"/>
    <mergeCell ref="B25:B26"/>
    <mergeCell ref="C25:C26"/>
    <mergeCell ref="D25:D26"/>
    <mergeCell ref="B29:B30"/>
    <mergeCell ref="C29:C30"/>
    <mergeCell ref="D29:D30"/>
  </mergeCells>
  <pageMargins left="0.7" right="0.7" top="0.75" bottom="0.75" header="0.3" footer="0.3"/>
  <pageSetup paperSize="9" scale="58" orientation="landscape" r:id="rId1"/>
  <headerFooter>
    <oddHeader>&amp;CCS
Příloha VII</oddHeader>
    <oddFooter>&amp;C&amp;P</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B2:L37"/>
  <sheetViews>
    <sheetView showGridLines="0" zoomScaleNormal="100" workbookViewId="0">
      <selection activeCell="D10" sqref="D10"/>
    </sheetView>
  </sheetViews>
  <sheetFormatPr defaultRowHeight="14.4" x14ac:dyDescent="0.3"/>
  <cols>
    <col min="12" max="12" width="62" customWidth="1"/>
  </cols>
  <sheetData>
    <row r="2" spans="2:12" x14ac:dyDescent="0.3">
      <c r="B2" t="s">
        <v>1661</v>
      </c>
    </row>
    <row r="3" spans="2:12" x14ac:dyDescent="0.3">
      <c r="B3" t="s">
        <v>1662</v>
      </c>
    </row>
    <row r="5" spans="2:12" x14ac:dyDescent="0.3">
      <c r="B5" s="1282" t="s">
        <v>440</v>
      </c>
      <c r="C5" s="1283"/>
      <c r="D5" s="1283"/>
      <c r="E5" s="1283"/>
      <c r="F5" s="1283"/>
      <c r="G5" s="1283"/>
      <c r="H5" s="1283"/>
      <c r="I5" s="1283"/>
      <c r="J5" s="1283"/>
      <c r="K5" s="1283"/>
      <c r="L5" s="1284"/>
    </row>
    <row r="6" spans="2:12" x14ac:dyDescent="0.3">
      <c r="B6" s="1242" t="s">
        <v>441</v>
      </c>
      <c r="C6" s="1243"/>
      <c r="D6" s="1243"/>
      <c r="E6" s="1243"/>
      <c r="F6" s="1243"/>
      <c r="G6" s="1243"/>
      <c r="H6" s="1243"/>
      <c r="I6" s="1243"/>
      <c r="J6" s="1243"/>
      <c r="K6" s="1243"/>
      <c r="L6" s="1244"/>
    </row>
    <row r="7" spans="2:12" ht="22.5" customHeight="1" x14ac:dyDescent="0.3">
      <c r="B7" s="1235"/>
      <c r="C7" s="1235"/>
      <c r="D7" s="1235"/>
      <c r="E7" s="1235"/>
      <c r="F7" s="1235"/>
      <c r="G7" s="1235"/>
      <c r="H7" s="1235"/>
      <c r="I7" s="1235"/>
      <c r="J7" s="1235"/>
      <c r="K7" s="1235"/>
      <c r="L7" s="1235"/>
    </row>
    <row r="8" spans="2:12" ht="22.5" customHeight="1" x14ac:dyDescent="0.3">
      <c r="B8" s="1236"/>
      <c r="C8" s="1236"/>
      <c r="D8" s="1236"/>
      <c r="E8" s="1236"/>
      <c r="F8" s="1236"/>
      <c r="G8" s="1236"/>
      <c r="H8" s="1236"/>
      <c r="I8" s="1236"/>
      <c r="J8" s="1236"/>
      <c r="K8" s="1236"/>
      <c r="L8" s="1236"/>
    </row>
    <row r="9" spans="2:12" ht="22.5" customHeight="1" x14ac:dyDescent="0.3">
      <c r="B9" s="1235"/>
      <c r="C9" s="1235"/>
      <c r="D9" s="1235"/>
      <c r="E9" s="1235"/>
      <c r="F9" s="1235"/>
      <c r="G9" s="1235"/>
      <c r="H9" s="1235"/>
      <c r="I9" s="1235"/>
      <c r="J9" s="1235"/>
      <c r="K9" s="1235"/>
      <c r="L9" s="1235"/>
    </row>
    <row r="10" spans="2:12" ht="22.5" customHeight="1" x14ac:dyDescent="0.3"/>
    <row r="11" spans="2:12" ht="22.5" customHeight="1" x14ac:dyDescent="0.3"/>
    <row r="30" spans="4:4" x14ac:dyDescent="0.3">
      <c r="D30" s="2"/>
    </row>
    <row r="31" spans="4:4" x14ac:dyDescent="0.3">
      <c r="D31" s="2"/>
    </row>
    <row r="32" spans="4:4" x14ac:dyDescent="0.3">
      <c r="D32" s="2"/>
    </row>
    <row r="33" spans="4:4" x14ac:dyDescent="0.3">
      <c r="D33" s="2"/>
    </row>
    <row r="34" spans="4:4" x14ac:dyDescent="0.3">
      <c r="D34" s="2"/>
    </row>
    <row r="35" spans="4:4" x14ac:dyDescent="0.3">
      <c r="D35" s="2"/>
    </row>
    <row r="36" spans="4:4" x14ac:dyDescent="0.3">
      <c r="D36" s="2"/>
    </row>
    <row r="37" spans="4:4" x14ac:dyDescent="0.3">
      <c r="D37" s="2"/>
    </row>
  </sheetData>
  <mergeCells count="5">
    <mergeCell ref="B5:L5"/>
    <mergeCell ref="B6:L6"/>
    <mergeCell ref="B7:L7"/>
    <mergeCell ref="B8:L8"/>
    <mergeCell ref="B9:L9"/>
  </mergeCells>
  <hyperlinks>
    <hyperlink ref="B5:L5" location="'EU CCyB1'!A1" display="Template EU CCyB1 - Geographical distribution of credit exposures relevant for the calculation of the countercyclical buffer"/>
    <hyperlink ref="B6:L6" location="'EU CCyB2'!A1" display="Template EU CCyB2 - Amount of institution-specific countercyclical capital buffer"/>
  </hyperlinks>
  <pageMargins left="0.70866141732283472" right="0.70866141732283472" top="0.74803149606299213" bottom="0.74803149606299213" header="0.31496062992125984" footer="0.31496062992125984"/>
  <pageSetup paperSize="9" scale="80" orientation="landscape" verticalDpi="1200" r:id="rId1"/>
  <headerFooter>
    <oddHeader>&amp;CCS
Příloha IX</oddHeader>
    <oddFooter>&amp;C1</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sheetPr>
  <dimension ref="A3:O37"/>
  <sheetViews>
    <sheetView showGridLines="0" view="pageLayout" zoomScaleNormal="80" workbookViewId="0">
      <selection activeCell="H28" sqref="H28"/>
    </sheetView>
  </sheetViews>
  <sheetFormatPr defaultColWidth="9.109375" defaultRowHeight="14.4" x14ac:dyDescent="0.3"/>
  <cols>
    <col min="1" max="1" width="4.5546875" customWidth="1"/>
    <col min="2" max="2" width="17.109375" customWidth="1"/>
    <col min="3" max="3" width="18.5546875" customWidth="1"/>
    <col min="4" max="4" width="15.5546875" customWidth="1"/>
    <col min="5" max="5" width="22.5546875" customWidth="1"/>
    <col min="6" max="6" width="21" customWidth="1"/>
    <col min="7" max="7" width="14.44140625" customWidth="1"/>
    <col min="8" max="8" width="11" customWidth="1"/>
    <col min="9" max="9" width="14" customWidth="1"/>
    <col min="10" max="10" width="23" customWidth="1"/>
    <col min="11" max="11" width="25.44140625" customWidth="1"/>
    <col min="13" max="13" width="13.109375" customWidth="1"/>
    <col min="14" max="14" width="11.44140625" customWidth="1"/>
    <col min="15" max="15" width="14.5546875" customWidth="1"/>
  </cols>
  <sheetData>
    <row r="3" spans="1:15" x14ac:dyDescent="0.3">
      <c r="B3" s="151" t="s">
        <v>440</v>
      </c>
    </row>
    <row r="4" spans="1:15" ht="18" x14ac:dyDescent="0.3">
      <c r="B4" s="57"/>
    </row>
    <row r="6" spans="1:15" s="1" customFormat="1" x14ac:dyDescent="0.3">
      <c r="A6" s="5"/>
      <c r="B6" s="5"/>
      <c r="C6" s="152" t="s">
        <v>6</v>
      </c>
      <c r="D6" s="152" t="s">
        <v>7</v>
      </c>
      <c r="E6" s="152" t="s">
        <v>8</v>
      </c>
      <c r="F6" s="152" t="s">
        <v>43</v>
      </c>
      <c r="G6" s="152" t="s">
        <v>44</v>
      </c>
      <c r="H6" s="152" t="s">
        <v>153</v>
      </c>
      <c r="I6" s="152" t="s">
        <v>154</v>
      </c>
      <c r="J6" s="152" t="s">
        <v>188</v>
      </c>
      <c r="K6" s="152" t="s">
        <v>442</v>
      </c>
      <c r="L6" s="152" t="s">
        <v>443</v>
      </c>
      <c r="M6" s="152" t="s">
        <v>444</v>
      </c>
      <c r="N6" s="152" t="s">
        <v>445</v>
      </c>
      <c r="O6" s="152" t="s">
        <v>446</v>
      </c>
    </row>
    <row r="7" spans="1:15" s="1" customFormat="1" ht="15.75" customHeight="1" x14ac:dyDescent="0.3">
      <c r="A7" s="5"/>
      <c r="B7" s="5"/>
      <c r="C7" s="1341" t="s">
        <v>447</v>
      </c>
      <c r="D7" s="1342"/>
      <c r="E7" s="1341" t="s">
        <v>448</v>
      </c>
      <c r="F7" s="1342"/>
      <c r="G7" s="1338" t="s">
        <v>449</v>
      </c>
      <c r="H7" s="1338" t="s">
        <v>450</v>
      </c>
      <c r="I7" s="1341" t="s">
        <v>451</v>
      </c>
      <c r="J7" s="1345"/>
      <c r="K7" s="1345"/>
      <c r="L7" s="1342"/>
      <c r="M7" s="1338" t="s">
        <v>452</v>
      </c>
      <c r="N7" s="1338" t="s">
        <v>453</v>
      </c>
      <c r="O7" s="1338" t="s">
        <v>454</v>
      </c>
    </row>
    <row r="8" spans="1:15" s="1" customFormat="1" x14ac:dyDescent="0.3">
      <c r="A8" s="5"/>
      <c r="B8" s="5"/>
      <c r="C8" s="1343"/>
      <c r="D8" s="1344"/>
      <c r="E8" s="1343"/>
      <c r="F8" s="1344"/>
      <c r="G8" s="1339"/>
      <c r="H8" s="1339"/>
      <c r="I8" s="1343"/>
      <c r="J8" s="1346"/>
      <c r="K8" s="1346"/>
      <c r="L8" s="1347"/>
      <c r="M8" s="1339"/>
      <c r="N8" s="1339"/>
      <c r="O8" s="1339"/>
    </row>
    <row r="9" spans="1:15" s="1" customFormat="1" ht="48" x14ac:dyDescent="0.3">
      <c r="A9" s="5"/>
      <c r="B9" s="5"/>
      <c r="C9" s="152" t="s">
        <v>455</v>
      </c>
      <c r="D9" s="152" t="s">
        <v>456</v>
      </c>
      <c r="E9" s="152" t="s">
        <v>457</v>
      </c>
      <c r="F9" s="152" t="s">
        <v>458</v>
      </c>
      <c r="G9" s="1340"/>
      <c r="H9" s="1340"/>
      <c r="I9" s="153" t="s">
        <v>459</v>
      </c>
      <c r="J9" s="153" t="s">
        <v>448</v>
      </c>
      <c r="K9" s="153" t="s">
        <v>460</v>
      </c>
      <c r="L9" s="154" t="s">
        <v>461</v>
      </c>
      <c r="M9" s="1340"/>
      <c r="N9" s="1340"/>
      <c r="O9" s="1340"/>
    </row>
    <row r="10" spans="1:15" s="1" customFormat="1" x14ac:dyDescent="0.3">
      <c r="A10" s="155" t="s">
        <v>462</v>
      </c>
      <c r="B10" s="156" t="s">
        <v>463</v>
      </c>
      <c r="C10" s="157"/>
      <c r="D10" s="157"/>
      <c r="E10" s="157"/>
      <c r="F10" s="157"/>
      <c r="G10" s="157"/>
      <c r="H10" s="157"/>
      <c r="I10" s="157"/>
      <c r="J10" s="157"/>
      <c r="K10" s="157"/>
      <c r="L10" s="157"/>
      <c r="M10" s="157"/>
      <c r="N10" s="158"/>
      <c r="O10" s="158"/>
    </row>
    <row r="11" spans="1:15" s="1" customFormat="1" x14ac:dyDescent="0.3">
      <c r="A11" s="155"/>
      <c r="B11" s="1192" t="s">
        <v>1827</v>
      </c>
      <c r="C11" s="1052">
        <v>50648.891790087502</v>
      </c>
      <c r="D11" s="1052"/>
      <c r="E11" s="1052"/>
      <c r="F11" s="1052"/>
      <c r="G11" s="1052"/>
      <c r="H11" s="1052">
        <v>50648.891790087502</v>
      </c>
      <c r="I11" s="1052">
        <v>4051.9113432070003</v>
      </c>
      <c r="J11" s="1052"/>
      <c r="K11" s="1052"/>
      <c r="L11" s="1052">
        <v>4051.9113432070003</v>
      </c>
      <c r="M11" s="1052">
        <f>+H11</f>
        <v>50648.891790087502</v>
      </c>
      <c r="N11" s="1055">
        <f>+M11/$M$20</f>
        <v>1.4241818786703962E-2</v>
      </c>
      <c r="O11" s="1055">
        <v>0</v>
      </c>
    </row>
    <row r="12" spans="1:15" s="1" customFormat="1" x14ac:dyDescent="0.3">
      <c r="A12" s="155"/>
      <c r="B12" s="1192" t="s">
        <v>1887</v>
      </c>
      <c r="C12" s="1052">
        <v>2666843.7495968668</v>
      </c>
      <c r="D12" s="1052"/>
      <c r="E12" s="1052"/>
      <c r="F12" s="1052"/>
      <c r="G12" s="1052"/>
      <c r="H12" s="1052">
        <v>2666843.7495968668</v>
      </c>
      <c r="I12" s="1052">
        <v>213347.49996774935</v>
      </c>
      <c r="J12" s="1052"/>
      <c r="K12" s="1052"/>
      <c r="L12" s="1052">
        <v>213347.49996774935</v>
      </c>
      <c r="M12" s="1052">
        <f t="shared" ref="M12:M19" si="0">+H12</f>
        <v>2666843.7495968668</v>
      </c>
      <c r="N12" s="1055">
        <f t="shared" ref="N12:N19" si="1">+M12/$M$20</f>
        <v>0.7498822594504605</v>
      </c>
      <c r="O12" s="1055">
        <v>1.4999999999999999E-2</v>
      </c>
    </row>
    <row r="13" spans="1:15" s="1" customFormat="1" x14ac:dyDescent="0.3">
      <c r="A13" s="155"/>
      <c r="B13" s="1192" t="s">
        <v>1828</v>
      </c>
      <c r="C13" s="1052">
        <v>40478.762532420005</v>
      </c>
      <c r="D13" s="1052"/>
      <c r="E13" s="1052"/>
      <c r="F13" s="1052"/>
      <c r="G13" s="1052"/>
      <c r="H13" s="1052">
        <v>40478.762532420005</v>
      </c>
      <c r="I13" s="1052">
        <v>3238.3010025936005</v>
      </c>
      <c r="J13" s="1052"/>
      <c r="K13" s="1052"/>
      <c r="L13" s="1052">
        <v>3238.3010025936005</v>
      </c>
      <c r="M13" s="1052">
        <f t="shared" si="0"/>
        <v>40478.762532420005</v>
      </c>
      <c r="N13" s="1055">
        <f t="shared" si="1"/>
        <v>1.1382108873891943E-2</v>
      </c>
      <c r="O13" s="1055">
        <v>0</v>
      </c>
    </row>
    <row r="14" spans="1:15" s="1" customFormat="1" x14ac:dyDescent="0.3">
      <c r="A14" s="155"/>
      <c r="B14" s="1192" t="s">
        <v>1829</v>
      </c>
      <c r="C14" s="1052">
        <v>64387.618947849383</v>
      </c>
      <c r="D14" s="1052"/>
      <c r="E14" s="1052"/>
      <c r="F14" s="1052"/>
      <c r="G14" s="1052"/>
      <c r="H14" s="1052">
        <v>64387.618947849383</v>
      </c>
      <c r="I14" s="1052">
        <v>5151.009515827951</v>
      </c>
      <c r="J14" s="1052"/>
      <c r="K14" s="1052"/>
      <c r="L14" s="1052">
        <v>5151.009515827951</v>
      </c>
      <c r="M14" s="1052">
        <f t="shared" si="0"/>
        <v>64387.618947849383</v>
      </c>
      <c r="N14" s="1055">
        <f t="shared" si="1"/>
        <v>1.8104972660864475E-2</v>
      </c>
      <c r="O14" s="1055">
        <v>0</v>
      </c>
    </row>
    <row r="15" spans="1:15" s="1" customFormat="1" x14ac:dyDescent="0.3">
      <c r="A15" s="155"/>
      <c r="B15" s="1192" t="s">
        <v>1830</v>
      </c>
      <c r="C15" s="1052">
        <v>310690.62336112151</v>
      </c>
      <c r="D15" s="1052"/>
      <c r="E15" s="1052"/>
      <c r="F15" s="1052"/>
      <c r="G15" s="1052"/>
      <c r="H15" s="1052">
        <v>310690.62336112151</v>
      </c>
      <c r="I15" s="1052">
        <v>24855.249868889721</v>
      </c>
      <c r="J15" s="1052"/>
      <c r="K15" s="1052"/>
      <c r="L15" s="1052">
        <v>24855.249868889721</v>
      </c>
      <c r="M15" s="1052">
        <f t="shared" si="0"/>
        <v>310690.62336112151</v>
      </c>
      <c r="N15" s="1055">
        <f t="shared" si="1"/>
        <v>8.7362218604418965E-2</v>
      </c>
      <c r="O15" s="1055">
        <v>0.01</v>
      </c>
    </row>
    <row r="16" spans="1:15" x14ac:dyDescent="0.3">
      <c r="A16" s="155"/>
      <c r="B16" s="1192" t="s">
        <v>1831</v>
      </c>
      <c r="C16" s="1052">
        <v>385072.52082094247</v>
      </c>
      <c r="D16" s="1052"/>
      <c r="E16" s="1052"/>
      <c r="F16" s="1052"/>
      <c r="G16" s="1052"/>
      <c r="H16" s="1052">
        <v>385072.52082094247</v>
      </c>
      <c r="I16" s="1052">
        <v>30805.801665675397</v>
      </c>
      <c r="J16" s="1052"/>
      <c r="K16" s="1052"/>
      <c r="L16" s="1052">
        <v>30805.801665675397</v>
      </c>
      <c r="M16" s="1052">
        <f t="shared" si="0"/>
        <v>385072.52082094247</v>
      </c>
      <c r="N16" s="1055">
        <f t="shared" si="1"/>
        <v>0.10827745420373544</v>
      </c>
      <c r="O16" s="1055">
        <v>0</v>
      </c>
    </row>
    <row r="17" spans="1:15" x14ac:dyDescent="0.3">
      <c r="A17" s="155"/>
      <c r="B17" s="1192" t="s">
        <v>1832</v>
      </c>
      <c r="C17" s="1052">
        <v>35917.171592984494</v>
      </c>
      <c r="D17" s="1052"/>
      <c r="E17" s="1052"/>
      <c r="F17" s="1052"/>
      <c r="G17" s="1052"/>
      <c r="H17" s="1052">
        <v>35917.171592984494</v>
      </c>
      <c r="I17" s="1052">
        <v>2873.3737274387595</v>
      </c>
      <c r="J17" s="1052"/>
      <c r="K17" s="1052"/>
      <c r="L17" s="1052">
        <v>2873.3737274387595</v>
      </c>
      <c r="M17" s="1052">
        <f t="shared" si="0"/>
        <v>35917.171592984494</v>
      </c>
      <c r="N17" s="1055">
        <f t="shared" si="1"/>
        <v>1.00994480052641E-2</v>
      </c>
      <c r="O17" s="1055">
        <v>0</v>
      </c>
    </row>
    <row r="18" spans="1:15" x14ac:dyDescent="0.3">
      <c r="A18" s="155"/>
      <c r="B18" s="1192" t="s">
        <v>1888</v>
      </c>
      <c r="C18" s="1052">
        <v>1457.8576100269997</v>
      </c>
      <c r="D18" s="1052"/>
      <c r="E18" s="1052"/>
      <c r="F18" s="1052"/>
      <c r="G18" s="1052"/>
      <c r="H18" s="1052">
        <v>1457.8576100269997</v>
      </c>
      <c r="I18" s="1052">
        <v>116.62860880215999</v>
      </c>
      <c r="J18" s="1052"/>
      <c r="K18" s="1052"/>
      <c r="L18" s="1052">
        <v>116.62860880215999</v>
      </c>
      <c r="M18" s="1052">
        <f t="shared" si="0"/>
        <v>1457.8576100269997</v>
      </c>
      <c r="N18" s="1055">
        <f t="shared" si="1"/>
        <v>4.0993086255216552E-4</v>
      </c>
      <c r="O18" s="1055">
        <v>0</v>
      </c>
    </row>
    <row r="19" spans="1:15" x14ac:dyDescent="0.3">
      <c r="A19" s="155"/>
      <c r="B19" s="1192" t="s">
        <v>1889</v>
      </c>
      <c r="C19" s="1052">
        <v>852.77200968049988</v>
      </c>
      <c r="D19" s="1052"/>
      <c r="E19" s="1052"/>
      <c r="F19" s="1052"/>
      <c r="G19" s="1052"/>
      <c r="H19" s="1052">
        <v>852.77200968049988</v>
      </c>
      <c r="I19" s="1052">
        <v>68.221760774439986</v>
      </c>
      <c r="J19" s="1052"/>
      <c r="K19" s="1052"/>
      <c r="L19" s="1052">
        <v>68.221760774439986</v>
      </c>
      <c r="M19" s="1052">
        <f t="shared" si="0"/>
        <v>852.77200968049988</v>
      </c>
      <c r="N19" s="1055">
        <f t="shared" si="1"/>
        <v>2.3978855210845778E-4</v>
      </c>
      <c r="O19" s="1055">
        <v>0</v>
      </c>
    </row>
    <row r="20" spans="1:15" x14ac:dyDescent="0.3">
      <c r="A20" s="160" t="s">
        <v>464</v>
      </c>
      <c r="B20" s="159" t="s">
        <v>42</v>
      </c>
      <c r="C20" s="1053">
        <f>SUM(C11:C19)</f>
        <v>3556349.9682619795</v>
      </c>
      <c r="D20" s="1053"/>
      <c r="E20" s="1053"/>
      <c r="F20" s="1053"/>
      <c r="G20" s="1053"/>
      <c r="H20" s="1054">
        <f t="shared" ref="H20:M20" si="2">SUM(H11:H19)</f>
        <v>3556349.9682619795</v>
      </c>
      <c r="I20" s="1053">
        <f t="shared" si="2"/>
        <v>284507.99746095837</v>
      </c>
      <c r="J20" s="1053"/>
      <c r="K20" s="1053"/>
      <c r="L20" s="1053">
        <f t="shared" si="2"/>
        <v>284507.99746095837</v>
      </c>
      <c r="M20" s="1054">
        <f t="shared" si="2"/>
        <v>3556349.9682619795</v>
      </c>
      <c r="N20" s="1056"/>
      <c r="O20" s="1057">
        <f t="array" ref="O20">+SUM(N11:N19*O11:O19)</f>
        <v>1.2121856077801097E-2</v>
      </c>
    </row>
    <row r="32" spans="1:15" x14ac:dyDescent="0.3">
      <c r="D32" s="2"/>
    </row>
    <row r="33" spans="4:4" x14ac:dyDescent="0.3">
      <c r="D33" s="2"/>
    </row>
    <row r="34" spans="4:4" x14ac:dyDescent="0.3">
      <c r="D34" s="2"/>
    </row>
    <row r="35" spans="4:4" x14ac:dyDescent="0.3">
      <c r="D35" s="2"/>
    </row>
    <row r="36" spans="4:4" x14ac:dyDescent="0.3">
      <c r="D36" s="2"/>
    </row>
    <row r="37" spans="4:4" x14ac:dyDescent="0.3">
      <c r="D37" s="2"/>
    </row>
  </sheetData>
  <mergeCells count="8">
    <mergeCell ref="N7:N9"/>
    <mergeCell ref="O7:O9"/>
    <mergeCell ref="C7:D8"/>
    <mergeCell ref="E7:F8"/>
    <mergeCell ref="G7:G9"/>
    <mergeCell ref="H7:H9"/>
    <mergeCell ref="I7:L8"/>
    <mergeCell ref="M7:M9"/>
  </mergeCells>
  <conditionalFormatting sqref="C10:M10 C20:N20">
    <cfRule type="cellIs" dxfId="12" priority="7" stopIfTrue="1" operator="lessThan">
      <formula>0</formula>
    </cfRule>
  </conditionalFormatting>
  <conditionalFormatting sqref="O20">
    <cfRule type="cellIs" dxfId="11" priority="4" stopIfTrue="1" operator="lessThan">
      <formula>0</formula>
    </cfRule>
  </conditionalFormatting>
  <conditionalFormatting sqref="J11:K19 C11:H19 M11:M19">
    <cfRule type="cellIs" dxfId="10" priority="3" stopIfTrue="1" operator="lessThan">
      <formula>0</formula>
    </cfRule>
  </conditionalFormatting>
  <conditionalFormatting sqref="I11:I19">
    <cfRule type="cellIs" dxfId="9" priority="2" stopIfTrue="1" operator="lessThan">
      <formula>0</formula>
    </cfRule>
  </conditionalFormatting>
  <conditionalFormatting sqref="L11:L19">
    <cfRule type="cellIs" dxfId="8" priority="1" stopIfTrue="1" operator="lessThan">
      <formula>0</formula>
    </cfRule>
  </conditionalFormatting>
  <pageMargins left="0.22395833333333334" right="0.70866141732283472" top="0.74803149606299213" bottom="0.74803149606299213" header="0.31496062992125984" footer="0.31496062992125984"/>
  <pageSetup paperSize="9" scale="50" orientation="landscape" r:id="rId1"/>
  <headerFooter>
    <oddHeader>&amp;CCS
Příloha IX</oddHeader>
    <oddFooter>&amp;C&amp;P</oddFooter>
  </headerFooter>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sheetPr>
  <dimension ref="B1:P37"/>
  <sheetViews>
    <sheetView showGridLines="0" view="pageLayout" zoomScaleNormal="100" workbookViewId="0">
      <selection activeCell="J25" sqref="J25"/>
    </sheetView>
  </sheetViews>
  <sheetFormatPr defaultColWidth="9.109375" defaultRowHeight="14.4" x14ac:dyDescent="0.3"/>
  <cols>
    <col min="3" max="3" width="55.44140625" customWidth="1"/>
    <col min="4" max="4" width="22" customWidth="1"/>
    <col min="5" max="5" width="44" bestFit="1" customWidth="1"/>
    <col min="6" max="6" width="26.5546875" customWidth="1"/>
    <col min="7" max="7" width="44" bestFit="1" customWidth="1"/>
    <col min="8" max="8" width="16.5546875" customWidth="1"/>
    <col min="9" max="9" width="25.88671875" bestFit="1" customWidth="1"/>
    <col min="10" max="10" width="14" customWidth="1"/>
    <col min="11" max="11" width="25.88671875" bestFit="1" customWidth="1"/>
  </cols>
  <sheetData>
    <row r="1" spans="2:16" ht="18" x14ac:dyDescent="0.35">
      <c r="C1" s="52"/>
    </row>
    <row r="2" spans="2:16" x14ac:dyDescent="0.3">
      <c r="D2" s="85"/>
      <c r="N2" s="85"/>
      <c r="O2" s="85"/>
      <c r="P2" s="85"/>
    </row>
    <row r="3" spans="2:16" ht="41.4" customHeight="1" x14ac:dyDescent="0.35">
      <c r="B3" s="1348" t="s">
        <v>441</v>
      </c>
      <c r="C3" s="1349"/>
      <c r="D3" s="1349"/>
      <c r="N3" s="85"/>
      <c r="O3" s="85"/>
    </row>
    <row r="6" spans="2:16" x14ac:dyDescent="0.3">
      <c r="B6" s="1"/>
      <c r="C6" s="1"/>
      <c r="D6" s="58" t="s">
        <v>6</v>
      </c>
    </row>
    <row r="7" spans="2:16" x14ac:dyDescent="0.3">
      <c r="B7" s="161">
        <v>1</v>
      </c>
      <c r="C7" s="162" t="s">
        <v>4</v>
      </c>
      <c r="D7" s="163">
        <f>+'EU CCyB1'!C20</f>
        <v>3556349.9682619795</v>
      </c>
    </row>
    <row r="8" spans="2:16" ht="28.8" x14ac:dyDescent="0.3">
      <c r="B8" s="161">
        <v>2</v>
      </c>
      <c r="C8" s="162" t="s">
        <v>465</v>
      </c>
      <c r="D8" s="936">
        <v>0</v>
      </c>
    </row>
    <row r="9" spans="2:16" ht="28.8" x14ac:dyDescent="0.3">
      <c r="B9" s="161">
        <v>3</v>
      </c>
      <c r="C9" s="162" t="s">
        <v>466</v>
      </c>
      <c r="D9" s="937">
        <f>+'EU CCyB1'!O20</f>
        <v>1.2121856077801097E-2</v>
      </c>
    </row>
    <row r="33" spans="4:4" x14ac:dyDescent="0.3">
      <c r="D33" s="2"/>
    </row>
    <row r="34" spans="4:4" x14ac:dyDescent="0.3">
      <c r="D34" s="2"/>
    </row>
    <row r="35" spans="4:4" x14ac:dyDescent="0.3">
      <c r="D35" s="2"/>
    </row>
    <row r="36" spans="4:4" x14ac:dyDescent="0.3">
      <c r="D36" s="2"/>
    </row>
    <row r="37" spans="4:4" x14ac:dyDescent="0.3">
      <c r="D37" s="2"/>
    </row>
  </sheetData>
  <mergeCells count="1">
    <mergeCell ref="B3:D3"/>
  </mergeCells>
  <conditionalFormatting sqref="D7:D9">
    <cfRule type="cellIs" dxfId="7" priority="1" stopIfTrue="1" operator="lessThan">
      <formula>0</formula>
    </cfRule>
  </conditionalFormatting>
  <pageMargins left="0.70866141732283472" right="0.70866141732283472" top="0.74803149606299213" bottom="0.74803149606299213" header="0.31496062992125984" footer="0.31496062992125984"/>
  <pageSetup paperSize="9" orientation="landscape" verticalDpi="1200" r:id="rId1"/>
  <headerFooter>
    <oddHeader>&amp;CCS
Příloha IX</oddHeader>
    <oddFooter>&amp;C&amp;P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B2:L40"/>
  <sheetViews>
    <sheetView showGridLines="0" zoomScaleNormal="100" workbookViewId="0"/>
  </sheetViews>
  <sheetFormatPr defaultRowHeight="14.4" x14ac:dyDescent="0.3"/>
  <cols>
    <col min="12" max="12" width="19.109375" customWidth="1"/>
  </cols>
  <sheetData>
    <row r="2" spans="2:12" x14ac:dyDescent="0.3">
      <c r="B2" t="s">
        <v>1663</v>
      </c>
    </row>
    <row r="3" spans="2:12" x14ac:dyDescent="0.3">
      <c r="B3" t="s">
        <v>1664</v>
      </c>
    </row>
    <row r="5" spans="2:12" x14ac:dyDescent="0.3">
      <c r="B5" s="1237" t="s">
        <v>467</v>
      </c>
      <c r="C5" s="1238"/>
      <c r="D5" s="1238"/>
      <c r="E5" s="1238"/>
      <c r="F5" s="1238"/>
      <c r="G5" s="1238"/>
      <c r="H5" s="1238"/>
      <c r="I5" s="1238"/>
      <c r="J5" s="1238"/>
      <c r="K5" s="1238"/>
      <c r="L5" s="1239"/>
    </row>
    <row r="6" spans="2:12" x14ac:dyDescent="0.3">
      <c r="B6" s="1240" t="s">
        <v>468</v>
      </c>
      <c r="C6" s="1236"/>
      <c r="D6" s="1236"/>
      <c r="E6" s="1236"/>
      <c r="F6" s="1236"/>
      <c r="G6" s="1236"/>
      <c r="H6" s="1236"/>
      <c r="I6" s="1236"/>
      <c r="J6" s="1236"/>
      <c r="K6" s="1236"/>
      <c r="L6" s="1241"/>
    </row>
    <row r="7" spans="2:12" ht="22.5" customHeight="1" x14ac:dyDescent="0.3">
      <c r="B7" s="1240" t="s">
        <v>469</v>
      </c>
      <c r="C7" s="1236"/>
      <c r="D7" s="1236"/>
      <c r="E7" s="1236"/>
      <c r="F7" s="1236"/>
      <c r="G7" s="1236"/>
      <c r="H7" s="1236"/>
      <c r="I7" s="1236"/>
      <c r="J7" s="1236"/>
      <c r="K7" s="1236"/>
      <c r="L7" s="1241"/>
    </row>
    <row r="8" spans="2:12" x14ac:dyDescent="0.3">
      <c r="B8" s="1242" t="s">
        <v>470</v>
      </c>
      <c r="C8" s="1243"/>
      <c r="D8" s="1243"/>
      <c r="E8" s="1243"/>
      <c r="F8" s="1243"/>
      <c r="G8" s="1243"/>
      <c r="H8" s="1243"/>
      <c r="I8" s="1243"/>
      <c r="J8" s="1243"/>
      <c r="K8" s="1243"/>
      <c r="L8" s="1244"/>
    </row>
    <row r="9" spans="2:12" ht="22.5" customHeight="1" x14ac:dyDescent="0.3"/>
    <row r="10" spans="2:12" ht="22.5" customHeight="1" x14ac:dyDescent="0.3">
      <c r="B10" s="1235"/>
      <c r="C10" s="1235"/>
      <c r="D10" s="1235"/>
      <c r="E10" s="1235"/>
      <c r="F10" s="1235"/>
      <c r="G10" s="1235"/>
      <c r="H10" s="1235"/>
      <c r="I10" s="1235"/>
      <c r="J10" s="1235"/>
      <c r="K10" s="1235"/>
      <c r="L10" s="1235"/>
    </row>
    <row r="11" spans="2:12" ht="22.5" customHeight="1" x14ac:dyDescent="0.3">
      <c r="B11" s="1236"/>
      <c r="C11" s="1236"/>
      <c r="D11" s="1236"/>
      <c r="E11" s="1236"/>
      <c r="F11" s="1236"/>
      <c r="G11" s="1236"/>
      <c r="H11" s="1236"/>
      <c r="I11" s="1236"/>
      <c r="J11" s="1236"/>
      <c r="K11" s="1236"/>
      <c r="L11" s="1236"/>
    </row>
    <row r="12" spans="2:12" ht="22.5" customHeight="1" x14ac:dyDescent="0.3">
      <c r="B12" s="1235"/>
      <c r="C12" s="1235"/>
      <c r="D12" s="1235"/>
      <c r="E12" s="1235"/>
      <c r="F12" s="1235"/>
      <c r="G12" s="1235"/>
      <c r="H12" s="1235"/>
      <c r="I12" s="1235"/>
      <c r="J12" s="1235"/>
      <c r="K12" s="1235"/>
      <c r="L12" s="1235"/>
    </row>
    <row r="13" spans="2:12" ht="22.5" customHeight="1" x14ac:dyDescent="0.3"/>
    <row r="14" spans="2:12" ht="22.5" customHeight="1" x14ac:dyDescent="0.3"/>
    <row r="30" spans="4:4" x14ac:dyDescent="0.3">
      <c r="D30" s="2"/>
    </row>
    <row r="31" spans="4:4" x14ac:dyDescent="0.3">
      <c r="D31" s="2"/>
    </row>
    <row r="32" spans="4:4" x14ac:dyDescent="0.3">
      <c r="D32" s="2"/>
    </row>
    <row r="33" spans="4:4" x14ac:dyDescent="0.3">
      <c r="D33" s="2"/>
    </row>
    <row r="34" spans="4:4" x14ac:dyDescent="0.3">
      <c r="D34" s="2"/>
    </row>
    <row r="35" spans="4:4" x14ac:dyDescent="0.3">
      <c r="D35" s="2"/>
    </row>
    <row r="36" spans="4:4" x14ac:dyDescent="0.3">
      <c r="D36" s="2"/>
    </row>
    <row r="37" spans="4:4" x14ac:dyDescent="0.3">
      <c r="D37" s="2"/>
    </row>
    <row r="38" spans="4:4" x14ac:dyDescent="0.3">
      <c r="D38" s="2"/>
    </row>
    <row r="39" spans="4:4" x14ac:dyDescent="0.3">
      <c r="D39" s="2"/>
    </row>
    <row r="40" spans="4:4" x14ac:dyDescent="0.3">
      <c r="D40" s="2"/>
    </row>
  </sheetData>
  <mergeCells count="7">
    <mergeCell ref="B12:L12"/>
    <mergeCell ref="B5:L5"/>
    <mergeCell ref="B6:L6"/>
    <mergeCell ref="B7:L7"/>
    <mergeCell ref="B8:L8"/>
    <mergeCell ref="B10:L10"/>
    <mergeCell ref="B11:L11"/>
  </mergeCells>
  <hyperlinks>
    <hyperlink ref="B5:L5" location="'EU LR1 – LRSum'!A1" display="Template EU LR1 - LRSum: Summary reconciliation of accounting assets and leverage ratio exposures"/>
    <hyperlink ref="B6:L6" location="'EU LR2 – LRCom'!A1" display="Template EU LR2 - LRCom: Leverage ratio common disclosure"/>
    <hyperlink ref="B7:L7" location="'EU LR3 – LRSpl'!A1" display="Template EU LR3 - LRSpl: Split-up of on balance sheet exposures (excluding derivatives, SFTs and exempted exposures)"/>
    <hyperlink ref="B8:L8" location="'EU LRA'!A1" display="Table EU LRA: Free format text boxes for disclosure on qualitative items"/>
  </hyperlinks>
  <pageMargins left="0.70866141732283472" right="0.70866141732283472" top="0.74803149606299213" bottom="0.74803149606299213" header="0.31496062992125984" footer="0.31496062992125984"/>
  <pageSetup paperSize="9" orientation="landscape" verticalDpi="1200" r:id="rId1"/>
  <headerFooter>
    <oddHeader>&amp;CEU 
Příloha XI</oddHeader>
    <oddFooter>&amp;C1</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pageSetUpPr fitToPage="1"/>
  </sheetPr>
  <dimension ref="B2:F21"/>
  <sheetViews>
    <sheetView showGridLines="0" view="pageLayout" topLeftCell="A23" zoomScaleNormal="100" workbookViewId="0"/>
  </sheetViews>
  <sheetFormatPr defaultColWidth="9.109375" defaultRowHeight="14.4" x14ac:dyDescent="0.3"/>
  <cols>
    <col min="1" max="2" width="9.109375" style="166"/>
    <col min="3" max="3" width="63.109375" style="166" customWidth="1"/>
    <col min="4" max="4" width="19.5546875" style="852" customWidth="1"/>
    <col min="5" max="16384" width="9.109375" style="166"/>
  </cols>
  <sheetData>
    <row r="2" spans="2:6" ht="18.75" customHeight="1" x14ac:dyDescent="0.35">
      <c r="B2" s="164" t="s">
        <v>467</v>
      </c>
      <c r="C2" s="165"/>
      <c r="D2" s="849"/>
    </row>
    <row r="3" spans="2:6" ht="15" customHeight="1" x14ac:dyDescent="0.3">
      <c r="B3" s="165"/>
      <c r="C3" s="165"/>
      <c r="D3" s="849"/>
    </row>
    <row r="5" spans="2:6" x14ac:dyDescent="0.3">
      <c r="B5" s="167"/>
      <c r="C5" s="167"/>
      <c r="D5" s="850" t="s">
        <v>6</v>
      </c>
    </row>
    <row r="6" spans="2:6" x14ac:dyDescent="0.3">
      <c r="B6" s="167"/>
      <c r="C6" s="167"/>
      <c r="D6" s="851" t="s">
        <v>471</v>
      </c>
    </row>
    <row r="7" spans="2:6" x14ac:dyDescent="0.3">
      <c r="B7" s="169">
        <v>1</v>
      </c>
      <c r="C7" s="1041" t="s">
        <v>472</v>
      </c>
      <c r="D7" s="1058">
        <v>32472724208.869995</v>
      </c>
      <c r="E7" s="955"/>
      <c r="F7" s="128"/>
    </row>
    <row r="8" spans="2:6" ht="28.8" x14ac:dyDescent="0.3">
      <c r="B8" s="1042">
        <v>2</v>
      </c>
      <c r="C8" s="1041" t="s">
        <v>473</v>
      </c>
      <c r="D8" s="1058"/>
      <c r="E8" s="955"/>
      <c r="F8" s="128"/>
    </row>
    <row r="9" spans="2:6" ht="28.8" x14ac:dyDescent="0.3">
      <c r="B9" s="1042">
        <v>3</v>
      </c>
      <c r="C9" s="1041" t="s">
        <v>474</v>
      </c>
      <c r="D9" s="1059"/>
      <c r="E9" s="955"/>
    </row>
    <row r="10" spans="2:6" ht="28.8" x14ac:dyDescent="0.3">
      <c r="B10" s="1042">
        <v>4</v>
      </c>
      <c r="C10" s="170" t="s">
        <v>475</v>
      </c>
      <c r="D10" s="1059"/>
      <c r="E10" s="955"/>
    </row>
    <row r="11" spans="2:6" ht="46.5" customHeight="1" x14ac:dyDescent="0.3">
      <c r="B11" s="1042">
        <v>5</v>
      </c>
      <c r="C11" s="45" t="s">
        <v>476</v>
      </c>
      <c r="D11" s="1059"/>
      <c r="E11" s="955"/>
    </row>
    <row r="12" spans="2:6" ht="28.8" x14ac:dyDescent="0.3">
      <c r="B12" s="1042">
        <v>6</v>
      </c>
      <c r="C12" s="1041" t="s">
        <v>477</v>
      </c>
      <c r="D12" s="1060"/>
      <c r="E12" s="955"/>
    </row>
    <row r="13" spans="2:6" x14ac:dyDescent="0.3">
      <c r="B13" s="1042">
        <v>7</v>
      </c>
      <c r="C13" s="1041" t="s">
        <v>478</v>
      </c>
      <c r="D13" s="1061"/>
      <c r="E13" s="955"/>
    </row>
    <row r="14" spans="2:6" x14ac:dyDescent="0.3">
      <c r="B14" s="1042">
        <v>8</v>
      </c>
      <c r="C14" s="1041" t="s">
        <v>479</v>
      </c>
      <c r="D14" s="1058">
        <v>0</v>
      </c>
      <c r="E14" s="955"/>
    </row>
    <row r="15" spans="2:6" x14ac:dyDescent="0.3">
      <c r="B15" s="1042">
        <v>9</v>
      </c>
      <c r="C15" s="1041" t="s">
        <v>480</v>
      </c>
      <c r="D15" s="1058">
        <v>24049849.129999999</v>
      </c>
      <c r="E15" s="955"/>
    </row>
    <row r="16" spans="2:6" ht="28.8" x14ac:dyDescent="0.3">
      <c r="B16" s="1042">
        <v>10</v>
      </c>
      <c r="C16" s="1041" t="s">
        <v>481</v>
      </c>
      <c r="D16" s="1058">
        <v>2879186179.5900002</v>
      </c>
      <c r="E16" s="955"/>
    </row>
    <row r="17" spans="2:5" ht="28.8" x14ac:dyDescent="0.3">
      <c r="B17" s="1042">
        <v>11</v>
      </c>
      <c r="C17" s="45" t="s">
        <v>482</v>
      </c>
      <c r="D17" s="1058"/>
      <c r="E17" s="955"/>
    </row>
    <row r="18" spans="2:5" ht="28.8" x14ac:dyDescent="0.3">
      <c r="B18" s="1042" t="s">
        <v>483</v>
      </c>
      <c r="C18" s="45" t="s">
        <v>484</v>
      </c>
      <c r="D18" s="1058"/>
      <c r="E18" s="955"/>
    </row>
    <row r="19" spans="2:5" ht="28.8" x14ac:dyDescent="0.3">
      <c r="B19" s="1042" t="s">
        <v>485</v>
      </c>
      <c r="C19" s="45" t="s">
        <v>486</v>
      </c>
      <c r="D19" s="1058"/>
      <c r="E19" s="955"/>
    </row>
    <row r="20" spans="2:5" x14ac:dyDescent="0.3">
      <c r="B20" s="1042">
        <v>12</v>
      </c>
      <c r="C20" s="1041" t="s">
        <v>487</v>
      </c>
      <c r="D20" s="1058">
        <f>D21-D7-D15-D16</f>
        <v>410074162.33000278</v>
      </c>
      <c r="E20" s="955"/>
    </row>
    <row r="21" spans="2:5" x14ac:dyDescent="0.3">
      <c r="B21" s="1042">
        <v>13</v>
      </c>
      <c r="C21" s="171" t="s">
        <v>488</v>
      </c>
      <c r="D21" s="1058">
        <v>35786034399.919998</v>
      </c>
      <c r="E21" s="955"/>
    </row>
  </sheetData>
  <pageMargins left="0.70866141732283472" right="0.70866141732283472" top="0.74803149606299213" bottom="0.74803149606299213" header="0.31496062992125984" footer="0.31496062992125984"/>
  <pageSetup paperSize="9" orientation="landscape" r:id="rId1"/>
  <headerFooter>
    <oddHeader>&amp;C&amp;"-,Tučné"CS
Příloha XI</oddHeader>
    <oddFooter>&amp;C1</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pageSetUpPr fitToPage="1"/>
  </sheetPr>
  <dimension ref="A1:H73"/>
  <sheetViews>
    <sheetView showGridLines="0" topLeftCell="A12" zoomScaleNormal="100" workbookViewId="0">
      <selection activeCell="D8" sqref="D8"/>
    </sheetView>
  </sheetViews>
  <sheetFormatPr defaultColWidth="9.109375" defaultRowHeight="43.5" customHeight="1" outlineLevelRow="1" x14ac:dyDescent="0.3"/>
  <cols>
    <col min="1" max="1" width="9.109375" style="1"/>
    <col min="2" max="2" width="8.5546875" style="173" customWidth="1"/>
    <col min="3" max="3" width="71.88671875" style="1" customWidth="1"/>
    <col min="4" max="5" width="17.33203125" style="876" customWidth="1"/>
    <col min="6" max="16384" width="9.109375" style="1"/>
  </cols>
  <sheetData>
    <row r="1" spans="1:5" ht="43.5" customHeight="1" x14ac:dyDescent="0.3">
      <c r="D1" s="897" t="s">
        <v>1746</v>
      </c>
    </row>
    <row r="2" spans="1:5" ht="43.5" customHeight="1" x14ac:dyDescent="0.35">
      <c r="A2" s="172"/>
      <c r="B2" s="164" t="s">
        <v>468</v>
      </c>
    </row>
    <row r="4" spans="1:5" ht="43.5" customHeight="1" x14ac:dyDescent="0.3">
      <c r="C4" s="174"/>
      <c r="D4" s="1357" t="s">
        <v>489</v>
      </c>
      <c r="E4" s="1357"/>
    </row>
    <row r="5" spans="1:5" ht="43.5" customHeight="1" x14ac:dyDescent="0.3">
      <c r="B5" s="1358"/>
      <c r="C5" s="1359"/>
      <c r="D5" s="898" t="s">
        <v>6</v>
      </c>
      <c r="E5" s="898" t="s">
        <v>7</v>
      </c>
    </row>
    <row r="6" spans="1:5" ht="43.5" customHeight="1" x14ac:dyDescent="0.3">
      <c r="B6" s="1360"/>
      <c r="C6" s="1361"/>
      <c r="D6" s="898" t="s">
        <v>9</v>
      </c>
      <c r="E6" s="898" t="s">
        <v>10</v>
      </c>
    </row>
    <row r="7" spans="1:5" ht="14.4" x14ac:dyDescent="0.3">
      <c r="B7" s="1353" t="s">
        <v>490</v>
      </c>
      <c r="C7" s="1354"/>
      <c r="D7" s="1354"/>
      <c r="E7" s="1356"/>
    </row>
    <row r="8" spans="1:5" ht="14.4" x14ac:dyDescent="0.3">
      <c r="B8" s="175">
        <v>1</v>
      </c>
      <c r="C8" s="45" t="s">
        <v>491</v>
      </c>
      <c r="D8" s="1065">
        <v>31681417815.650002</v>
      </c>
      <c r="E8" s="1065">
        <v>35368968412.360001</v>
      </c>
    </row>
    <row r="9" spans="1:5" ht="28.8" x14ac:dyDescent="0.3">
      <c r="B9" s="75">
        <v>2</v>
      </c>
      <c r="C9" s="45" t="s">
        <v>492</v>
      </c>
      <c r="D9" s="896">
        <v>0</v>
      </c>
      <c r="E9" s="896">
        <v>0</v>
      </c>
    </row>
    <row r="10" spans="1:5" ht="28.8" x14ac:dyDescent="0.3">
      <c r="B10" s="75">
        <v>3</v>
      </c>
      <c r="C10" s="45" t="s">
        <v>493</v>
      </c>
      <c r="D10" s="896">
        <v>0</v>
      </c>
      <c r="E10" s="896">
        <v>0</v>
      </c>
    </row>
    <row r="11" spans="1:5" ht="28.8" x14ac:dyDescent="0.3">
      <c r="B11" s="75">
        <v>4</v>
      </c>
      <c r="C11" s="45" t="s">
        <v>494</v>
      </c>
      <c r="D11" s="896">
        <v>0</v>
      </c>
      <c r="E11" s="896">
        <v>0</v>
      </c>
    </row>
    <row r="12" spans="1:5" ht="14.4" x14ac:dyDescent="0.3">
      <c r="B12" s="75">
        <v>5</v>
      </c>
      <c r="C12" s="176" t="s">
        <v>495</v>
      </c>
      <c r="D12" s="1062">
        <v>0</v>
      </c>
      <c r="E12" s="896">
        <v>0</v>
      </c>
    </row>
    <row r="13" spans="1:5" ht="14.4" x14ac:dyDescent="0.3">
      <c r="B13" s="175">
        <v>6</v>
      </c>
      <c r="C13" s="45" t="s">
        <v>496</v>
      </c>
      <c r="D13" s="896">
        <v>0</v>
      </c>
      <c r="E13" s="896">
        <v>0</v>
      </c>
    </row>
    <row r="14" spans="1:5" ht="14.4" x14ac:dyDescent="0.3">
      <c r="B14" s="177">
        <v>7</v>
      </c>
      <c r="C14" s="178" t="s">
        <v>497</v>
      </c>
      <c r="D14" s="899">
        <f>SUM(D8:D13)</f>
        <v>31681417815.650002</v>
      </c>
      <c r="E14" s="899">
        <f>SUM(E8:E13)</f>
        <v>35368968412.360001</v>
      </c>
    </row>
    <row r="15" spans="1:5" ht="14.4" x14ac:dyDescent="0.3">
      <c r="B15" s="1353" t="s">
        <v>498</v>
      </c>
      <c r="C15" s="1354"/>
      <c r="D15" s="1354"/>
      <c r="E15" s="1356"/>
    </row>
    <row r="16" spans="1:5" ht="28.8" x14ac:dyDescent="0.3">
      <c r="B16" s="50">
        <v>8</v>
      </c>
      <c r="C16" s="179" t="s">
        <v>499</v>
      </c>
      <c r="D16" s="1066">
        <v>0</v>
      </c>
      <c r="E16" s="1066">
        <v>0</v>
      </c>
    </row>
    <row r="17" spans="2:5" ht="28.8" x14ac:dyDescent="0.3">
      <c r="B17" s="50" t="s">
        <v>500</v>
      </c>
      <c r="C17" s="180" t="s">
        <v>501</v>
      </c>
      <c r="D17" s="1066">
        <v>0</v>
      </c>
      <c r="E17" s="1066">
        <v>0</v>
      </c>
    </row>
    <row r="18" spans="2:5" ht="14.4" x14ac:dyDescent="0.3">
      <c r="B18" s="50">
        <v>9</v>
      </c>
      <c r="C18" s="45" t="s">
        <v>502</v>
      </c>
      <c r="D18" s="1066">
        <v>0</v>
      </c>
      <c r="E18" s="1066">
        <v>0</v>
      </c>
    </row>
    <row r="19" spans="2:5" ht="28.8" x14ac:dyDescent="0.3">
      <c r="B19" s="50" t="s">
        <v>399</v>
      </c>
      <c r="C19" s="181" t="s">
        <v>503</v>
      </c>
      <c r="D19" s="1066">
        <v>0</v>
      </c>
      <c r="E19" s="1066">
        <v>0</v>
      </c>
    </row>
    <row r="20" spans="2:5" ht="14.4" x14ac:dyDescent="0.3">
      <c r="B20" s="50" t="s">
        <v>401</v>
      </c>
      <c r="C20" s="181" t="s">
        <v>504</v>
      </c>
      <c r="D20" s="1066">
        <v>0</v>
      </c>
      <c r="E20" s="1065">
        <v>10718822.800000001</v>
      </c>
    </row>
    <row r="21" spans="2:5" ht="14.4" x14ac:dyDescent="0.3">
      <c r="B21" s="182">
        <v>10</v>
      </c>
      <c r="C21" s="183" t="s">
        <v>505</v>
      </c>
      <c r="D21" s="1066">
        <v>0</v>
      </c>
      <c r="E21" s="1066">
        <v>0</v>
      </c>
    </row>
    <row r="22" spans="2:5" ht="28.8" x14ac:dyDescent="0.3">
      <c r="B22" s="182" t="s">
        <v>506</v>
      </c>
      <c r="C22" s="184" t="s">
        <v>507</v>
      </c>
      <c r="D22" s="1066">
        <v>0</v>
      </c>
      <c r="E22" s="1066">
        <v>0</v>
      </c>
    </row>
    <row r="23" spans="2:5" ht="28.8" x14ac:dyDescent="0.3">
      <c r="B23" s="182" t="s">
        <v>508</v>
      </c>
      <c r="C23" s="185" t="s">
        <v>509</v>
      </c>
      <c r="D23" s="1066">
        <v>0</v>
      </c>
      <c r="E23" s="1066">
        <v>0</v>
      </c>
    </row>
    <row r="24" spans="2:5" ht="14.4" x14ac:dyDescent="0.3">
      <c r="B24" s="50">
        <v>11</v>
      </c>
      <c r="C24" s="45" t="s">
        <v>510</v>
      </c>
      <c r="D24" s="1066">
        <v>0</v>
      </c>
      <c r="E24" s="1066">
        <v>0</v>
      </c>
    </row>
    <row r="25" spans="2:5" ht="28.8" x14ac:dyDescent="0.3">
      <c r="B25" s="50">
        <v>12</v>
      </c>
      <c r="C25" s="45" t="s">
        <v>511</v>
      </c>
      <c r="D25" s="1066">
        <v>0</v>
      </c>
      <c r="E25" s="1067">
        <v>0</v>
      </c>
    </row>
    <row r="26" spans="2:5" ht="14.4" x14ac:dyDescent="0.3">
      <c r="B26" s="186">
        <v>13</v>
      </c>
      <c r="C26" s="187" t="s">
        <v>512</v>
      </c>
      <c r="D26" s="899">
        <f>SUM(D16:D25)</f>
        <v>0</v>
      </c>
      <c r="E26" s="899">
        <f>SUM(E16:E25)</f>
        <v>10718822.800000001</v>
      </c>
    </row>
    <row r="27" spans="2:5" ht="14.4" x14ac:dyDescent="0.3">
      <c r="B27" s="1362" t="s">
        <v>513</v>
      </c>
      <c r="C27" s="1363"/>
      <c r="D27" s="1363"/>
      <c r="E27" s="1364"/>
    </row>
    <row r="28" spans="2:5" ht="28.8" x14ac:dyDescent="0.3">
      <c r="B28" s="143">
        <v>14</v>
      </c>
      <c r="C28" s="45" t="s">
        <v>514</v>
      </c>
      <c r="D28" s="1065">
        <v>1201380555.55</v>
      </c>
      <c r="E28" s="1065">
        <v>600116500</v>
      </c>
    </row>
    <row r="29" spans="2:5" ht="14.4" x14ac:dyDescent="0.3">
      <c r="B29" s="143">
        <v>15</v>
      </c>
      <c r="C29" s="45" t="s">
        <v>515</v>
      </c>
      <c r="D29" s="1035">
        <v>0</v>
      </c>
      <c r="E29" s="893">
        <v>0</v>
      </c>
    </row>
    <row r="30" spans="2:5" ht="14.4" x14ac:dyDescent="0.3">
      <c r="B30" s="143">
        <v>16</v>
      </c>
      <c r="C30" s="45" t="s">
        <v>516</v>
      </c>
      <c r="D30" s="1065">
        <v>24049849.129999999</v>
      </c>
      <c r="E30" s="1065">
        <v>11375395.25</v>
      </c>
    </row>
    <row r="31" spans="2:5" ht="28.8" x14ac:dyDescent="0.3">
      <c r="B31" s="50" t="s">
        <v>517</v>
      </c>
      <c r="C31" s="45" t="s">
        <v>518</v>
      </c>
      <c r="D31" s="893">
        <v>0</v>
      </c>
      <c r="E31" s="893">
        <v>0</v>
      </c>
    </row>
    <row r="32" spans="2:5" ht="14.4" x14ac:dyDescent="0.3">
      <c r="B32" s="50">
        <v>17</v>
      </c>
      <c r="C32" s="45" t="s">
        <v>519</v>
      </c>
      <c r="D32" s="893">
        <v>0</v>
      </c>
      <c r="E32" s="893">
        <v>0</v>
      </c>
    </row>
    <row r="33" spans="2:5" ht="14.4" x14ac:dyDescent="0.3">
      <c r="B33" s="50" t="s">
        <v>520</v>
      </c>
      <c r="C33" s="45" t="s">
        <v>521</v>
      </c>
      <c r="D33" s="893">
        <v>0</v>
      </c>
      <c r="E33" s="893">
        <v>0</v>
      </c>
    </row>
    <row r="34" spans="2:5" ht="14.4" x14ac:dyDescent="0.3">
      <c r="B34" s="186">
        <v>18</v>
      </c>
      <c r="C34" s="187" t="s">
        <v>522</v>
      </c>
      <c r="D34" s="899">
        <f>SUM(D28:D33)</f>
        <v>1225430404.6800001</v>
      </c>
      <c r="E34" s="899">
        <f>SUM(E28:E33)</f>
        <v>611491895.25</v>
      </c>
    </row>
    <row r="35" spans="2:5" ht="14.4" x14ac:dyDescent="0.3">
      <c r="B35" s="1353" t="s">
        <v>523</v>
      </c>
      <c r="C35" s="1354"/>
      <c r="D35" s="1355"/>
      <c r="E35" s="1356"/>
    </row>
    <row r="36" spans="2:5" ht="14.4" x14ac:dyDescent="0.3">
      <c r="B36" s="143">
        <v>19</v>
      </c>
      <c r="C36" s="45" t="s">
        <v>524</v>
      </c>
      <c r="D36" s="1065">
        <v>5758372358.9099998</v>
      </c>
      <c r="E36" s="1065">
        <v>3792845804.4899998</v>
      </c>
    </row>
    <row r="37" spans="2:5" ht="14.4" x14ac:dyDescent="0.3">
      <c r="B37" s="143">
        <v>20</v>
      </c>
      <c r="C37" s="45" t="s">
        <v>525</v>
      </c>
      <c r="D37" s="1065">
        <f>D39-D36-D38</f>
        <v>-2879186179.3199997</v>
      </c>
      <c r="E37" s="1065">
        <f>E39-E36-E38</f>
        <v>-1896422902.2399998</v>
      </c>
    </row>
    <row r="38" spans="2:5" ht="28.8" x14ac:dyDescent="0.3">
      <c r="B38" s="143">
        <v>21</v>
      </c>
      <c r="C38" s="170" t="s">
        <v>526</v>
      </c>
      <c r="D38" s="893">
        <v>0</v>
      </c>
      <c r="E38" s="893">
        <v>0</v>
      </c>
    </row>
    <row r="39" spans="2:5" ht="14.4" x14ac:dyDescent="0.3">
      <c r="B39" s="186">
        <v>22</v>
      </c>
      <c r="C39" s="187" t="s">
        <v>527</v>
      </c>
      <c r="D39" s="899">
        <v>2879186179.5900002</v>
      </c>
      <c r="E39" s="899">
        <v>1896422902.25</v>
      </c>
    </row>
    <row r="40" spans="2:5" ht="14.4" x14ac:dyDescent="0.3">
      <c r="B40" s="1365" t="s">
        <v>528</v>
      </c>
      <c r="C40" s="1366"/>
      <c r="D40" s="1366"/>
      <c r="E40" s="1367"/>
    </row>
    <row r="41" spans="2:5" ht="14.4" x14ac:dyDescent="0.3">
      <c r="B41" s="50" t="s">
        <v>529</v>
      </c>
      <c r="C41" s="45" t="s">
        <v>530</v>
      </c>
      <c r="D41" s="893">
        <v>0</v>
      </c>
      <c r="E41" s="893">
        <v>0</v>
      </c>
    </row>
    <row r="42" spans="2:5" ht="14.4" x14ac:dyDescent="0.3">
      <c r="B42" s="50" t="s">
        <v>531</v>
      </c>
      <c r="C42" s="45" t="s">
        <v>532</v>
      </c>
      <c r="D42" s="893">
        <v>0</v>
      </c>
      <c r="E42" s="893">
        <v>0</v>
      </c>
    </row>
    <row r="43" spans="2:5" ht="28.8" x14ac:dyDescent="0.3">
      <c r="B43" s="189" t="s">
        <v>533</v>
      </c>
      <c r="C43" s="180" t="s">
        <v>534</v>
      </c>
      <c r="D43" s="893">
        <v>0</v>
      </c>
      <c r="E43" s="893">
        <v>0</v>
      </c>
    </row>
    <row r="44" spans="2:5" ht="14.4" x14ac:dyDescent="0.3">
      <c r="B44" s="189" t="s">
        <v>535</v>
      </c>
      <c r="C44" s="180" t="s">
        <v>536</v>
      </c>
      <c r="D44" s="893">
        <v>0</v>
      </c>
      <c r="E44" s="893">
        <v>0</v>
      </c>
    </row>
    <row r="45" spans="2:5" s="166" customFormat="1" ht="28.8" x14ac:dyDescent="0.3">
      <c r="B45" s="189" t="s">
        <v>537</v>
      </c>
      <c r="C45" s="190" t="s">
        <v>538</v>
      </c>
      <c r="D45" s="893">
        <v>0</v>
      </c>
      <c r="E45" s="893">
        <v>0</v>
      </c>
    </row>
    <row r="46" spans="2:5" ht="14.4" x14ac:dyDescent="0.3">
      <c r="B46" s="189" t="s">
        <v>539</v>
      </c>
      <c r="C46" s="180" t="s">
        <v>540</v>
      </c>
      <c r="D46" s="893">
        <v>0</v>
      </c>
      <c r="E46" s="893">
        <v>0</v>
      </c>
    </row>
    <row r="47" spans="2:5" ht="14.4" x14ac:dyDescent="0.3">
      <c r="B47" s="189" t="s">
        <v>541</v>
      </c>
      <c r="C47" s="180" t="s">
        <v>542</v>
      </c>
      <c r="D47" s="893">
        <v>0</v>
      </c>
      <c r="E47" s="893">
        <v>0</v>
      </c>
    </row>
    <row r="48" spans="2:5" ht="28.8" x14ac:dyDescent="0.3">
      <c r="B48" s="189" t="s">
        <v>543</v>
      </c>
      <c r="C48" s="180" t="s">
        <v>544</v>
      </c>
      <c r="D48" s="893">
        <v>0</v>
      </c>
      <c r="E48" s="893">
        <v>0</v>
      </c>
    </row>
    <row r="49" spans="2:5" ht="28.8" x14ac:dyDescent="0.3">
      <c r="B49" s="189" t="s">
        <v>545</v>
      </c>
      <c r="C49" s="180" t="s">
        <v>546</v>
      </c>
      <c r="D49" s="893">
        <v>0</v>
      </c>
      <c r="E49" s="893">
        <v>0</v>
      </c>
    </row>
    <row r="50" spans="2:5" ht="28.8" x14ac:dyDescent="0.3">
      <c r="B50" s="189" t="s">
        <v>547</v>
      </c>
      <c r="C50" s="180" t="s">
        <v>548</v>
      </c>
      <c r="D50" s="893">
        <v>0</v>
      </c>
      <c r="E50" s="893">
        <v>0</v>
      </c>
    </row>
    <row r="51" spans="2:5" ht="14.4" x14ac:dyDescent="0.3">
      <c r="B51" s="191" t="s">
        <v>549</v>
      </c>
      <c r="C51" s="192" t="s">
        <v>550</v>
      </c>
      <c r="D51" s="900">
        <f>SUM(D41:D50)</f>
        <v>0</v>
      </c>
      <c r="E51" s="900">
        <f>SUM(E41:E50)</f>
        <v>0</v>
      </c>
    </row>
    <row r="52" spans="2:5" ht="14.4" x14ac:dyDescent="0.3">
      <c r="B52" s="1350" t="s">
        <v>551</v>
      </c>
      <c r="C52" s="1351"/>
      <c r="D52" s="1351"/>
      <c r="E52" s="1352"/>
    </row>
    <row r="53" spans="2:5" ht="14.4" x14ac:dyDescent="0.3">
      <c r="B53" s="175">
        <v>23</v>
      </c>
      <c r="C53" s="193" t="s">
        <v>345</v>
      </c>
      <c r="D53" s="895">
        <v>7636951362.9100056</v>
      </c>
      <c r="E53" s="895">
        <v>7632775626.9398928</v>
      </c>
    </row>
    <row r="54" spans="2:5" ht="14.4" x14ac:dyDescent="0.3">
      <c r="B54" s="194">
        <v>24</v>
      </c>
      <c r="C54" s="195" t="s">
        <v>488</v>
      </c>
      <c r="D54" s="901">
        <f>D14+D34+D39+D51+D26</f>
        <v>35786034399.919998</v>
      </c>
      <c r="E54" s="901">
        <f>E14+E34+E39+E51+E26</f>
        <v>37887602032.660004</v>
      </c>
    </row>
    <row r="55" spans="2:5" ht="14.4" x14ac:dyDescent="0.3">
      <c r="B55" s="1350" t="s">
        <v>80</v>
      </c>
      <c r="C55" s="1351"/>
      <c r="D55" s="1351"/>
      <c r="E55" s="1352"/>
    </row>
    <row r="56" spans="2:5" ht="14.4" x14ac:dyDescent="0.3">
      <c r="B56" s="143">
        <v>25</v>
      </c>
      <c r="C56" s="167" t="s">
        <v>552</v>
      </c>
      <c r="D56" s="947">
        <f>D53/D54</f>
        <v>0.21340591353500399</v>
      </c>
      <c r="E56" s="947">
        <f>E53/E54</f>
        <v>0.20145839845869001</v>
      </c>
    </row>
    <row r="57" spans="2:5" ht="28.8" x14ac:dyDescent="0.3">
      <c r="B57" s="50" t="s">
        <v>553</v>
      </c>
      <c r="C57" s="45" t="s">
        <v>554</v>
      </c>
      <c r="D57" s="947">
        <f>D53/(D54-D43-D44)</f>
        <v>0.21340591353500399</v>
      </c>
      <c r="E57" s="947">
        <f>E53/(E54-E43-E44)</f>
        <v>0.20145839845869001</v>
      </c>
    </row>
    <row r="58" spans="2:5" ht="28.8" x14ac:dyDescent="0.3">
      <c r="B58" s="50" t="s">
        <v>555</v>
      </c>
      <c r="C58" s="170" t="s">
        <v>556</v>
      </c>
      <c r="D58" s="947">
        <f>D53/(D54-D11)</f>
        <v>0.21340591353500399</v>
      </c>
      <c r="E58" s="947">
        <f>E53/(E54-E11)</f>
        <v>0.20145839845869001</v>
      </c>
    </row>
    <row r="59" spans="2:5" ht="14.4" x14ac:dyDescent="0.3">
      <c r="B59" s="50">
        <v>26</v>
      </c>
      <c r="C59" s="45" t="s">
        <v>557</v>
      </c>
      <c r="D59" s="1063">
        <v>0.03</v>
      </c>
      <c r="E59" s="948">
        <v>0.03</v>
      </c>
    </row>
    <row r="60" spans="2:5" ht="14.4" x14ac:dyDescent="0.3">
      <c r="B60" s="50" t="s">
        <v>558</v>
      </c>
      <c r="C60" s="45" t="s">
        <v>85</v>
      </c>
      <c r="D60" s="1063">
        <v>0</v>
      </c>
      <c r="E60" s="1014">
        <v>0</v>
      </c>
    </row>
    <row r="61" spans="2:5" ht="14.4" x14ac:dyDescent="0.3">
      <c r="B61" s="50" t="s">
        <v>559</v>
      </c>
      <c r="C61" s="45" t="s">
        <v>560</v>
      </c>
      <c r="D61" s="1063">
        <v>0</v>
      </c>
      <c r="E61" s="1014">
        <v>0</v>
      </c>
    </row>
    <row r="62" spans="2:5" ht="14.4" x14ac:dyDescent="0.3">
      <c r="B62" s="50">
        <v>27</v>
      </c>
      <c r="C62" s="170" t="s">
        <v>91</v>
      </c>
      <c r="D62" s="1063">
        <v>0</v>
      </c>
      <c r="E62" s="948">
        <v>0</v>
      </c>
    </row>
    <row r="63" spans="2:5" s="166" customFormat="1" ht="14.4" x14ac:dyDescent="0.3">
      <c r="B63" s="196" t="s">
        <v>561</v>
      </c>
      <c r="C63" s="170" t="s">
        <v>93</v>
      </c>
      <c r="D63" s="1064">
        <f>D59+D60+D62</f>
        <v>0.03</v>
      </c>
      <c r="E63" s="949">
        <f>E59+E60+E62</f>
        <v>0.03</v>
      </c>
    </row>
    <row r="64" spans="2:5" ht="14.4" x14ac:dyDescent="0.3">
      <c r="B64" s="1365" t="s">
        <v>562</v>
      </c>
      <c r="C64" s="1366"/>
      <c r="D64" s="1366"/>
      <c r="E64" s="1367"/>
    </row>
    <row r="65" spans="2:8" ht="14.4" x14ac:dyDescent="0.3">
      <c r="B65" s="196" t="s">
        <v>563</v>
      </c>
      <c r="C65" s="170" t="s">
        <v>564</v>
      </c>
      <c r="D65" s="894">
        <v>0</v>
      </c>
      <c r="E65" s="896">
        <v>0</v>
      </c>
      <c r="H65" s="8"/>
    </row>
    <row r="66" spans="2:8" ht="14.4" hidden="1" outlineLevel="1" x14ac:dyDescent="0.3">
      <c r="B66" s="1350" t="s">
        <v>565</v>
      </c>
      <c r="C66" s="1351"/>
      <c r="D66" s="1351"/>
      <c r="E66" s="1352"/>
    </row>
    <row r="67" spans="2:8" ht="36" hidden="1" customHeight="1" outlineLevel="1" x14ac:dyDescent="0.3">
      <c r="B67" s="50">
        <v>28</v>
      </c>
      <c r="C67" s="45" t="s">
        <v>566</v>
      </c>
      <c r="D67" s="904"/>
      <c r="E67" s="903"/>
      <c r="H67" s="197"/>
    </row>
    <row r="68" spans="2:8" ht="34.5" hidden="1" customHeight="1" outlineLevel="1" x14ac:dyDescent="0.3">
      <c r="B68" s="50">
        <v>29</v>
      </c>
      <c r="C68" s="45" t="s">
        <v>567</v>
      </c>
      <c r="D68" s="904"/>
      <c r="E68" s="903"/>
      <c r="H68" s="197"/>
    </row>
    <row r="69" spans="2:8" s="166" customFormat="1" ht="60" hidden="1" customHeight="1" outlineLevel="1" x14ac:dyDescent="0.3">
      <c r="B69" s="196">
        <v>30</v>
      </c>
      <c r="C69" s="170" t="s">
        <v>568</v>
      </c>
      <c r="D69" s="905"/>
      <c r="E69" s="902"/>
      <c r="H69" s="198"/>
    </row>
    <row r="70" spans="2:8" s="166" customFormat="1" ht="60" hidden="1" customHeight="1" outlineLevel="1" x14ac:dyDescent="0.3">
      <c r="B70" s="196" t="s">
        <v>569</v>
      </c>
      <c r="C70" s="170" t="s">
        <v>570</v>
      </c>
      <c r="D70" s="905"/>
      <c r="E70" s="902"/>
      <c r="H70" s="198"/>
    </row>
    <row r="71" spans="2:8" ht="60" hidden="1" customHeight="1" outlineLevel="1" x14ac:dyDescent="0.3">
      <c r="B71" s="50">
        <v>31</v>
      </c>
      <c r="C71" s="45" t="s">
        <v>571</v>
      </c>
      <c r="D71" s="904"/>
      <c r="E71" s="903"/>
      <c r="H71" s="197"/>
    </row>
    <row r="72" spans="2:8" ht="60" hidden="1" customHeight="1" outlineLevel="1" x14ac:dyDescent="0.3">
      <c r="B72" s="50" t="s">
        <v>572</v>
      </c>
      <c r="C72" s="45" t="s">
        <v>573</v>
      </c>
      <c r="D72" s="904"/>
      <c r="E72" s="903"/>
      <c r="H72" s="197"/>
    </row>
    <row r="73" spans="2:8" ht="43.5" customHeight="1" collapsed="1" x14ac:dyDescent="0.3"/>
  </sheetData>
  <mergeCells count="11">
    <mergeCell ref="B66:E66"/>
    <mergeCell ref="B35:E35"/>
    <mergeCell ref="D4:E4"/>
    <mergeCell ref="B5:C6"/>
    <mergeCell ref="B7:E7"/>
    <mergeCell ref="B15:E15"/>
    <mergeCell ref="B27:E27"/>
    <mergeCell ref="B40:E40"/>
    <mergeCell ref="B52:E52"/>
    <mergeCell ref="B55:E55"/>
    <mergeCell ref="B64:E64"/>
  </mergeCells>
  <pageMargins left="0.70866141732283472" right="0.70866141732283472" top="0.74803149606299213" bottom="0.74803149606299213" header="0.31496062992125984" footer="0.31496062992125984"/>
  <pageSetup paperSize="9" fitToHeight="0" orientation="landscape" verticalDpi="1200" r:id="rId1"/>
  <headerFooter>
    <oddHeader>&amp;CCS 
Příloha XI</oddHeader>
    <oddFooter>&amp;C1</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sheetPr>
  <dimension ref="B2:D38"/>
  <sheetViews>
    <sheetView showGridLines="0" zoomScaleNormal="100" workbookViewId="0">
      <selection activeCell="J25" sqref="J25"/>
    </sheetView>
  </sheetViews>
  <sheetFormatPr defaultColWidth="9.109375" defaultRowHeight="14.4" x14ac:dyDescent="0.3"/>
  <cols>
    <col min="1" max="2" width="9.109375" style="1"/>
    <col min="3" max="3" width="51.44140625" style="1" customWidth="1"/>
    <col min="4" max="4" width="34.88671875" style="1" customWidth="1"/>
    <col min="5" max="5" width="9.109375" style="1"/>
    <col min="6" max="6" width="4.5546875" style="1" customWidth="1"/>
    <col min="7" max="16384" width="9.109375" style="1"/>
  </cols>
  <sheetData>
    <row r="2" spans="2:4" ht="18.75" customHeight="1" x14ac:dyDescent="0.3">
      <c r="B2" s="1368" t="s">
        <v>469</v>
      </c>
      <c r="C2" s="1368"/>
      <c r="D2" s="1368"/>
    </row>
    <row r="3" spans="2:4" x14ac:dyDescent="0.3">
      <c r="B3" s="1368"/>
      <c r="C3" s="1368"/>
      <c r="D3" s="1368"/>
    </row>
    <row r="4" spans="2:4" x14ac:dyDescent="0.3">
      <c r="D4" s="1044" t="s">
        <v>6</v>
      </c>
    </row>
    <row r="5" spans="2:4" x14ac:dyDescent="0.3">
      <c r="B5" s="18"/>
      <c r="C5" s="18"/>
      <c r="D5" s="199" t="s">
        <v>489</v>
      </c>
    </row>
    <row r="6" spans="2:4" ht="28.8" x14ac:dyDescent="0.3">
      <c r="B6" s="200" t="s">
        <v>574</v>
      </c>
      <c r="C6" s="200" t="s">
        <v>575</v>
      </c>
      <c r="D6" s="1068">
        <v>31681417815.650002</v>
      </c>
    </row>
    <row r="7" spans="2:4" x14ac:dyDescent="0.3">
      <c r="B7" s="179" t="s">
        <v>576</v>
      </c>
      <c r="C7" s="201" t="s">
        <v>577</v>
      </c>
      <c r="D7" s="1069"/>
    </row>
    <row r="8" spans="2:4" x14ac:dyDescent="0.3">
      <c r="B8" s="179" t="s">
        <v>578</v>
      </c>
      <c r="C8" s="201" t="s">
        <v>579</v>
      </c>
      <c r="D8" s="1068">
        <v>31681417815.650002</v>
      </c>
    </row>
    <row r="9" spans="2:4" x14ac:dyDescent="0.3">
      <c r="B9" s="179" t="s">
        <v>580</v>
      </c>
      <c r="C9" s="201" t="s">
        <v>581</v>
      </c>
      <c r="D9" s="1069"/>
    </row>
    <row r="10" spans="2:4" ht="28.8" x14ac:dyDescent="0.3">
      <c r="B10" s="179" t="s">
        <v>582</v>
      </c>
      <c r="C10" s="201" t="s">
        <v>583</v>
      </c>
      <c r="D10" s="1070">
        <v>14168516392.959999</v>
      </c>
    </row>
    <row r="11" spans="2:4" ht="57.6" x14ac:dyDescent="0.3">
      <c r="B11" s="179" t="s">
        <v>584</v>
      </c>
      <c r="C11" s="202" t="s">
        <v>585</v>
      </c>
      <c r="D11" s="1070">
        <v>2831524081.7399998</v>
      </c>
    </row>
    <row r="12" spans="2:4" x14ac:dyDescent="0.3">
      <c r="B12" s="179" t="s">
        <v>586</v>
      </c>
      <c r="C12" s="201" t="s">
        <v>587</v>
      </c>
      <c r="D12" s="1070">
        <v>1193474917.1900001</v>
      </c>
    </row>
    <row r="13" spans="2:4" x14ac:dyDescent="0.3">
      <c r="B13" s="179" t="s">
        <v>588</v>
      </c>
      <c r="C13" s="201" t="s">
        <v>589</v>
      </c>
      <c r="D13" s="1069"/>
    </row>
    <row r="14" spans="2:4" x14ac:dyDescent="0.3">
      <c r="B14" s="179" t="s">
        <v>590</v>
      </c>
      <c r="C14" s="201" t="s">
        <v>591</v>
      </c>
      <c r="D14" s="1069"/>
    </row>
    <row r="15" spans="2:4" x14ac:dyDescent="0.3">
      <c r="B15" s="179" t="s">
        <v>592</v>
      </c>
      <c r="C15" s="202" t="s">
        <v>593</v>
      </c>
      <c r="D15" s="1070">
        <v>12892571261.32</v>
      </c>
    </row>
    <row r="16" spans="2:4" x14ac:dyDescent="0.3">
      <c r="B16" s="179" t="s">
        <v>594</v>
      </c>
      <c r="C16" s="201" t="s">
        <v>595</v>
      </c>
      <c r="D16" s="1070">
        <v>313375270.60000002</v>
      </c>
    </row>
    <row r="17" spans="2:4" ht="28.8" x14ac:dyDescent="0.3">
      <c r="B17" s="179" t="s">
        <v>596</v>
      </c>
      <c r="C17" s="201" t="s">
        <v>597</v>
      </c>
      <c r="D17" s="1070">
        <v>281955891.83999997</v>
      </c>
    </row>
    <row r="33" spans="4:4" x14ac:dyDescent="0.3">
      <c r="D33" s="166"/>
    </row>
    <row r="34" spans="4:4" x14ac:dyDescent="0.3">
      <c r="D34" s="166"/>
    </row>
    <row r="35" spans="4:4" x14ac:dyDescent="0.3">
      <c r="D35" s="166"/>
    </row>
    <row r="36" spans="4:4" x14ac:dyDescent="0.3">
      <c r="D36" s="166"/>
    </row>
    <row r="37" spans="4:4" x14ac:dyDescent="0.3">
      <c r="D37" s="166"/>
    </row>
    <row r="38" spans="4:4" x14ac:dyDescent="0.3">
      <c r="D38" s="166"/>
    </row>
  </sheetData>
  <mergeCells count="1">
    <mergeCell ref="B2:D3"/>
  </mergeCells>
  <pageMargins left="0.70866141732283472" right="0.70866141732283472" top="0.74803149606299213" bottom="0.74803149606299213" header="0.31496062992125984" footer="0.31496062992125984"/>
  <pageSetup paperSize="9" orientation="landscape" verticalDpi="1200" r:id="rId1"/>
  <headerFooter>
    <oddHeader>&amp;CCS 
Příloha XI</oddHeader>
    <oddFooter>&amp;C1</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sheetPr>
  <dimension ref="A1:D41"/>
  <sheetViews>
    <sheetView showGridLines="0" view="pageLayout" topLeftCell="B1" zoomScaleNormal="100" workbookViewId="0">
      <selection activeCell="J25" sqref="J25"/>
    </sheetView>
  </sheetViews>
  <sheetFormatPr defaultColWidth="9.109375" defaultRowHeight="14.4" x14ac:dyDescent="0.3"/>
  <cols>
    <col min="1" max="1" width="9.109375" style="1" hidden="1" customWidth="1"/>
    <col min="2" max="2" width="9.109375" style="1"/>
    <col min="3" max="3" width="46.33203125" style="1" customWidth="1"/>
    <col min="4" max="4" width="67.33203125" style="1" customWidth="1"/>
    <col min="5" max="16384" width="9.109375" style="1"/>
  </cols>
  <sheetData>
    <row r="1" spans="1:4" x14ac:dyDescent="0.3">
      <c r="A1" s="203"/>
    </row>
    <row r="2" spans="1:4" ht="18" x14ac:dyDescent="0.3">
      <c r="B2" s="204" t="s">
        <v>470</v>
      </c>
    </row>
    <row r="3" spans="1:4" x14ac:dyDescent="0.3">
      <c r="B3"/>
    </row>
    <row r="4" spans="1:4" x14ac:dyDescent="0.3">
      <c r="B4"/>
    </row>
    <row r="6" spans="1:4" x14ac:dyDescent="0.3">
      <c r="A6" s="22"/>
      <c r="B6" s="18"/>
      <c r="C6" s="1369"/>
      <c r="D6" s="205" t="s">
        <v>6</v>
      </c>
    </row>
    <row r="7" spans="1:4" x14ac:dyDescent="0.3">
      <c r="B7" s="206" t="s">
        <v>121</v>
      </c>
      <c r="C7" s="1369"/>
      <c r="D7" s="179" t="s">
        <v>114</v>
      </c>
    </row>
    <row r="8" spans="1:4" ht="80.25" customHeight="1" x14ac:dyDescent="0.3">
      <c r="B8" s="14" t="s">
        <v>116</v>
      </c>
      <c r="C8" s="207" t="s">
        <v>598</v>
      </c>
      <c r="D8" s="1193" t="s">
        <v>1797</v>
      </c>
    </row>
    <row r="9" spans="1:4" ht="118.5" customHeight="1" x14ac:dyDescent="0.3">
      <c r="B9" s="14" t="s">
        <v>118</v>
      </c>
      <c r="C9" s="179" t="s">
        <v>599</v>
      </c>
      <c r="D9" s="1193" t="s">
        <v>1890</v>
      </c>
    </row>
    <row r="33" spans="4:4" x14ac:dyDescent="0.3">
      <c r="D33" s="166"/>
    </row>
    <row r="34" spans="4:4" x14ac:dyDescent="0.3">
      <c r="D34" s="166"/>
    </row>
    <row r="35" spans="4:4" x14ac:dyDescent="0.3">
      <c r="D35" s="166"/>
    </row>
    <row r="36" spans="4:4" x14ac:dyDescent="0.3">
      <c r="D36" s="166"/>
    </row>
    <row r="37" spans="4:4" x14ac:dyDescent="0.3">
      <c r="D37" s="166"/>
    </row>
    <row r="38" spans="4:4" x14ac:dyDescent="0.3">
      <c r="D38" s="166"/>
    </row>
    <row r="39" spans="4:4" x14ac:dyDescent="0.3">
      <c r="D39" s="166"/>
    </row>
    <row r="40" spans="4:4" x14ac:dyDescent="0.3">
      <c r="D40" s="166"/>
    </row>
    <row r="41" spans="4:4" x14ac:dyDescent="0.3">
      <c r="D41" s="166"/>
    </row>
  </sheetData>
  <mergeCells count="1">
    <mergeCell ref="C6:C7"/>
  </mergeCells>
  <pageMargins left="0.70866141732283472" right="0.70866141732283472" top="0.74803149606299213" bottom="0.74803149606299213" header="0.31496062992125984" footer="0.31496062992125984"/>
  <pageSetup paperSize="9" orientation="landscape" verticalDpi="1200" r:id="rId1"/>
  <headerFooter>
    <oddHeader>&amp;CCS 
Příloha XI</oddHeader>
    <oddFooter>&amp;C1</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B2:L45"/>
  <sheetViews>
    <sheetView showGridLines="0" zoomScaleNormal="100" workbookViewId="0">
      <selection activeCell="B10" sqref="B10:L10"/>
    </sheetView>
  </sheetViews>
  <sheetFormatPr defaultRowHeight="14.4" x14ac:dyDescent="0.3"/>
  <cols>
    <col min="12" max="12" width="19.109375" customWidth="1"/>
  </cols>
  <sheetData>
    <row r="2" spans="2:12" x14ac:dyDescent="0.3">
      <c r="B2" t="s">
        <v>1666</v>
      </c>
    </row>
    <row r="3" spans="2:12" x14ac:dyDescent="0.3">
      <c r="B3" t="s">
        <v>1667</v>
      </c>
    </row>
    <row r="5" spans="2:12" x14ac:dyDescent="0.3">
      <c r="B5" s="1237" t="s">
        <v>600</v>
      </c>
      <c r="C5" s="1238"/>
      <c r="D5" s="1238"/>
      <c r="E5" s="1238"/>
      <c r="F5" s="1238"/>
      <c r="G5" s="1238"/>
      <c r="H5" s="1238"/>
      <c r="I5" s="1238"/>
      <c r="J5" s="1238"/>
      <c r="K5" s="1238"/>
      <c r="L5" s="1239"/>
    </row>
    <row r="6" spans="2:12" x14ac:dyDescent="0.3">
      <c r="B6" s="1240" t="s">
        <v>601</v>
      </c>
      <c r="C6" s="1236"/>
      <c r="D6" s="1236"/>
      <c r="E6" s="1236"/>
      <c r="F6" s="1236"/>
      <c r="G6" s="1236"/>
      <c r="H6" s="1236"/>
      <c r="I6" s="1236"/>
      <c r="J6" s="1236"/>
      <c r="K6" s="1236"/>
      <c r="L6" s="1241"/>
    </row>
    <row r="7" spans="2:12" ht="22.5" customHeight="1" x14ac:dyDescent="0.3">
      <c r="B7" s="1240" t="s">
        <v>602</v>
      </c>
      <c r="C7" s="1236"/>
      <c r="D7" s="1236"/>
      <c r="E7" s="1236"/>
      <c r="F7" s="1236"/>
      <c r="G7" s="1236"/>
      <c r="H7" s="1236"/>
      <c r="I7" s="1236"/>
      <c r="J7" s="1236"/>
      <c r="K7" s="1236"/>
      <c r="L7" s="1241"/>
    </row>
    <row r="8" spans="2:12" x14ac:dyDescent="0.3">
      <c r="B8" s="1242" t="s">
        <v>603</v>
      </c>
      <c r="C8" s="1243"/>
      <c r="D8" s="1243"/>
      <c r="E8" s="1243"/>
      <c r="F8" s="1243"/>
      <c r="G8" s="1243"/>
      <c r="H8" s="1243"/>
      <c r="I8" s="1243"/>
      <c r="J8" s="1243"/>
      <c r="K8" s="1243"/>
      <c r="L8" s="1244"/>
    </row>
    <row r="9" spans="2:12" ht="22.5" customHeight="1" x14ac:dyDescent="0.3"/>
    <row r="10" spans="2:12" ht="22.5" customHeight="1" x14ac:dyDescent="0.3">
      <c r="B10" s="1235"/>
      <c r="C10" s="1235"/>
      <c r="D10" s="1235"/>
      <c r="E10" s="1235"/>
      <c r="F10" s="1235"/>
      <c r="G10" s="1235"/>
      <c r="H10" s="1235"/>
      <c r="I10" s="1235"/>
      <c r="J10" s="1235"/>
      <c r="K10" s="1235"/>
      <c r="L10" s="1235"/>
    </row>
    <row r="11" spans="2:12" ht="22.5" customHeight="1" x14ac:dyDescent="0.3">
      <c r="B11" s="1236"/>
      <c r="C11" s="1236"/>
      <c r="D11" s="1236"/>
      <c r="E11" s="1236"/>
      <c r="F11" s="1236"/>
      <c r="G11" s="1236"/>
      <c r="H11" s="1236"/>
      <c r="I11" s="1236"/>
      <c r="J11" s="1236"/>
      <c r="K11" s="1236"/>
      <c r="L11" s="1236"/>
    </row>
    <row r="12" spans="2:12" ht="22.5" customHeight="1" x14ac:dyDescent="0.3">
      <c r="B12" s="1235"/>
      <c r="C12" s="1235"/>
      <c r="D12" s="1235"/>
      <c r="E12" s="1235"/>
      <c r="F12" s="1235"/>
      <c r="G12" s="1235"/>
      <c r="H12" s="1235"/>
      <c r="I12" s="1235"/>
      <c r="J12" s="1235"/>
      <c r="K12" s="1235"/>
      <c r="L12" s="1235"/>
    </row>
    <row r="13" spans="2:12" ht="22.5" customHeight="1" x14ac:dyDescent="0.3"/>
    <row r="14" spans="2:12" ht="22.5" customHeight="1" x14ac:dyDescent="0.3"/>
    <row r="31" spans="4:4" x14ac:dyDescent="0.3">
      <c r="D31" s="2"/>
    </row>
    <row r="32" spans="4:4" x14ac:dyDescent="0.3">
      <c r="D32" s="2"/>
    </row>
    <row r="33" spans="4:4" x14ac:dyDescent="0.3">
      <c r="D33" s="2"/>
    </row>
    <row r="34" spans="4:4" x14ac:dyDescent="0.3">
      <c r="D34" s="2"/>
    </row>
    <row r="35" spans="4:4" x14ac:dyDescent="0.3">
      <c r="D35" s="2"/>
    </row>
    <row r="36" spans="4:4" x14ac:dyDescent="0.3">
      <c r="D36" s="2"/>
    </row>
    <row r="37" spans="4:4" x14ac:dyDescent="0.3">
      <c r="D37" s="2"/>
    </row>
    <row r="38" spans="4:4" x14ac:dyDescent="0.3">
      <c r="D38" s="2"/>
    </row>
    <row r="39" spans="4:4" x14ac:dyDescent="0.3">
      <c r="D39" s="2"/>
    </row>
    <row r="40" spans="4:4" x14ac:dyDescent="0.3">
      <c r="D40" s="2"/>
    </row>
    <row r="41" spans="4:4" x14ac:dyDescent="0.3">
      <c r="D41" s="2"/>
    </row>
    <row r="42" spans="4:4" x14ac:dyDescent="0.3">
      <c r="D42" s="2"/>
    </row>
    <row r="43" spans="4:4" x14ac:dyDescent="0.3">
      <c r="D43" s="2"/>
    </row>
    <row r="44" spans="4:4" x14ac:dyDescent="0.3">
      <c r="D44" s="2"/>
    </row>
    <row r="45" spans="4:4" x14ac:dyDescent="0.3">
      <c r="D45" s="2"/>
    </row>
  </sheetData>
  <mergeCells count="7">
    <mergeCell ref="B12:L12"/>
    <mergeCell ref="B5:L5"/>
    <mergeCell ref="B6:L6"/>
    <mergeCell ref="B7:L7"/>
    <mergeCell ref="B8:L8"/>
    <mergeCell ref="B10:L10"/>
    <mergeCell ref="B11:L11"/>
  </mergeCells>
  <hyperlinks>
    <hyperlink ref="B5:L5" location="'EU LIQA'!A1" display="Table EU LIQA - Liquidity risk management "/>
    <hyperlink ref="B6:L6" location="'EU LIQ1'!A1" display="Templates EU LIQ1 - Quantitative information of LCR"/>
    <hyperlink ref="B7:L7" location="'EU LIQB'!A1" display="Table EU LIQB  on qualitative information on LCR, which complements template EU LIQ1."/>
    <hyperlink ref="B8:L8" location="'EU LIQ2'!A1" display="Template EU LIQ2: Net Stable Funding Ratio "/>
  </hyperlinks>
  <pageMargins left="0.70866141732283472" right="0.70866141732283472" top="0.74803149606299213" bottom="0.74803149606299213" header="0.31496062992125984" footer="0.31496062992125984"/>
  <pageSetup paperSize="9" orientation="landscape" verticalDpi="1200" r:id="rId1"/>
  <headerFooter>
    <oddHeader>&amp;CEU Příloha XIII</oddHeader>
    <oddFooter>&amp;C1</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pageSetUpPr fitToPage="1"/>
  </sheetPr>
  <dimension ref="B2:D37"/>
  <sheetViews>
    <sheetView showGridLines="0" view="pageLayout" zoomScale="80" zoomScaleNormal="100" zoomScalePageLayoutView="80" workbookViewId="0">
      <selection activeCell="D2" sqref="D2"/>
    </sheetView>
  </sheetViews>
  <sheetFormatPr defaultColWidth="9.109375" defaultRowHeight="14.4" x14ac:dyDescent="0.3"/>
  <cols>
    <col min="1" max="1" width="6.5546875" style="1" customWidth="1"/>
    <col min="2" max="2" width="9.109375" style="1"/>
    <col min="3" max="3" width="85.5546875" style="1" customWidth="1"/>
    <col min="4" max="4" width="156.44140625" style="1" customWidth="1"/>
    <col min="5" max="16384" width="9.109375" style="1"/>
  </cols>
  <sheetData>
    <row r="2" spans="2:4" ht="18" x14ac:dyDescent="0.3">
      <c r="B2" s="208" t="s">
        <v>600</v>
      </c>
    </row>
    <row r="3" spans="2:4" ht="15.6" x14ac:dyDescent="0.3">
      <c r="B3" s="209" t="s">
        <v>604</v>
      </c>
    </row>
    <row r="4" spans="2:4" x14ac:dyDescent="0.3">
      <c r="D4" s="173"/>
    </row>
    <row r="5" spans="2:4" x14ac:dyDescent="0.3">
      <c r="B5" s="25" t="s">
        <v>121</v>
      </c>
      <c r="C5" s="1295" t="s">
        <v>128</v>
      </c>
      <c r="D5" s="1295"/>
    </row>
    <row r="6" spans="2:4" ht="130.5" customHeight="1" x14ac:dyDescent="0.3">
      <c r="B6" s="25" t="s">
        <v>116</v>
      </c>
      <c r="C6" s="210" t="s">
        <v>605</v>
      </c>
      <c r="D6" s="210" t="s">
        <v>1816</v>
      </c>
    </row>
    <row r="7" spans="2:4" ht="298.5" customHeight="1" x14ac:dyDescent="0.3">
      <c r="B7" s="25" t="s">
        <v>118</v>
      </c>
      <c r="C7" s="210" t="s">
        <v>606</v>
      </c>
      <c r="D7" s="210" t="s">
        <v>1817</v>
      </c>
    </row>
    <row r="8" spans="2:4" ht="73.5" customHeight="1" x14ac:dyDescent="0.3">
      <c r="B8" s="35" t="s">
        <v>144</v>
      </c>
      <c r="C8" s="210" t="s">
        <v>607</v>
      </c>
      <c r="D8" s="210" t="s">
        <v>1818</v>
      </c>
    </row>
    <row r="9" spans="2:4" ht="147" customHeight="1" x14ac:dyDescent="0.3">
      <c r="B9" s="25" t="s">
        <v>135</v>
      </c>
      <c r="C9" s="210" t="s">
        <v>608</v>
      </c>
      <c r="D9" s="210" t="s">
        <v>1819</v>
      </c>
    </row>
    <row r="10" spans="2:4" ht="39.75" customHeight="1" x14ac:dyDescent="0.3">
      <c r="B10" s="35" t="s">
        <v>136</v>
      </c>
      <c r="C10" s="210" t="s">
        <v>609</v>
      </c>
      <c r="D10" s="210" t="s">
        <v>1820</v>
      </c>
    </row>
    <row r="11" spans="2:4" ht="69" customHeight="1" x14ac:dyDescent="0.3">
      <c r="B11" s="25" t="s">
        <v>138</v>
      </c>
      <c r="C11" s="210" t="s">
        <v>610</v>
      </c>
      <c r="D11" s="210" t="s">
        <v>1821</v>
      </c>
    </row>
    <row r="12" spans="2:4" ht="96.75" customHeight="1" x14ac:dyDescent="0.3">
      <c r="B12" s="25" t="s">
        <v>140</v>
      </c>
      <c r="C12" s="210" t="s">
        <v>611</v>
      </c>
      <c r="D12" s="1031" t="s">
        <v>1822</v>
      </c>
    </row>
    <row r="13" spans="2:4" ht="369" customHeight="1" x14ac:dyDescent="0.3">
      <c r="B13" s="25" t="s">
        <v>250</v>
      </c>
      <c r="C13" s="210" t="s">
        <v>612</v>
      </c>
      <c r="D13" s="210" t="s">
        <v>1823</v>
      </c>
    </row>
    <row r="14" spans="2:4" ht="124.8" x14ac:dyDescent="0.3">
      <c r="B14" s="1295" t="s">
        <v>298</v>
      </c>
      <c r="C14" s="211" t="s">
        <v>613</v>
      </c>
      <c r="D14" s="1370" t="s">
        <v>1891</v>
      </c>
    </row>
    <row r="15" spans="2:4" ht="31.2" x14ac:dyDescent="0.3">
      <c r="B15" s="1295"/>
      <c r="C15" s="212" t="s">
        <v>614</v>
      </c>
      <c r="D15" s="1370"/>
    </row>
    <row r="16" spans="2:4" ht="46.8" x14ac:dyDescent="0.3">
      <c r="B16" s="1295"/>
      <c r="C16" s="212" t="s">
        <v>615</v>
      </c>
      <c r="D16" s="1370"/>
    </row>
    <row r="17" spans="2:4" ht="46.8" x14ac:dyDescent="0.3">
      <c r="B17" s="1295"/>
      <c r="C17" s="212" t="s">
        <v>616</v>
      </c>
      <c r="D17" s="1370"/>
    </row>
    <row r="18" spans="2:4" ht="31.2" x14ac:dyDescent="0.3">
      <c r="B18" s="1295"/>
      <c r="C18" s="212" t="s">
        <v>617</v>
      </c>
      <c r="D18" s="1370"/>
    </row>
    <row r="19" spans="2:4" x14ac:dyDescent="0.3">
      <c r="B19" s="150"/>
    </row>
    <row r="20" spans="2:4" x14ac:dyDescent="0.3">
      <c r="B20" s="213"/>
    </row>
    <row r="21" spans="2:4" x14ac:dyDescent="0.3">
      <c r="B21" s="213"/>
    </row>
    <row r="22" spans="2:4" x14ac:dyDescent="0.3">
      <c r="B22" s="150"/>
    </row>
    <row r="23" spans="2:4" x14ac:dyDescent="0.3">
      <c r="B23" s="150"/>
    </row>
    <row r="32" spans="2:4" x14ac:dyDescent="0.3">
      <c r="D32" s="166"/>
    </row>
    <row r="33" spans="4:4" x14ac:dyDescent="0.3">
      <c r="D33" s="166"/>
    </row>
    <row r="34" spans="4:4" x14ac:dyDescent="0.3">
      <c r="D34" s="166"/>
    </row>
    <row r="35" spans="4:4" x14ac:dyDescent="0.3">
      <c r="D35" s="166"/>
    </row>
    <row r="36" spans="4:4" x14ac:dyDescent="0.3">
      <c r="D36" s="166"/>
    </row>
    <row r="37" spans="4:4" x14ac:dyDescent="0.3">
      <c r="D37" s="166"/>
    </row>
  </sheetData>
  <mergeCells count="3">
    <mergeCell ref="C5:D5"/>
    <mergeCell ref="B14:B18"/>
    <mergeCell ref="D14:D18"/>
  </mergeCells>
  <pageMargins left="0.35416666666666669" right="0.70866141732283472" top="0.74803149606299213" bottom="0.74803149606299213" header="0.31496062992125984" footer="0.31496062992125984"/>
  <pageSetup paperSize="9" scale="30" orientation="landscape" r:id="rId1"/>
  <headerFooter>
    <oddHeader>&amp;CCS
Příloha XIII</oddHeader>
    <oddFooter>&amp;C&amp;P</oddFoot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sheetPr>
  <dimension ref="A2:K48"/>
  <sheetViews>
    <sheetView showGridLines="0" view="pageLayout" zoomScaleNormal="100" workbookViewId="0">
      <selection activeCell="D2" sqref="D2"/>
    </sheetView>
  </sheetViews>
  <sheetFormatPr defaultColWidth="9.109375" defaultRowHeight="13.8" x14ac:dyDescent="0.3"/>
  <cols>
    <col min="1" max="1" width="1.44140625" style="525" customWidth="1"/>
    <col min="2" max="2" width="3.109375" style="525" customWidth="1"/>
    <col min="3" max="3" width="17.33203125" style="525" customWidth="1"/>
    <col min="4" max="7" width="12.44140625" style="525" customWidth="1"/>
    <col min="8" max="11" width="13.33203125" style="525" customWidth="1"/>
    <col min="12" max="16384" width="9.109375" style="525"/>
  </cols>
  <sheetData>
    <row r="2" spans="1:11" x14ac:dyDescent="0.3">
      <c r="B2" s="1071" t="s">
        <v>601</v>
      </c>
    </row>
    <row r="3" spans="1:11" x14ac:dyDescent="0.3">
      <c r="A3" s="1072"/>
    </row>
    <row r="4" spans="1:11" ht="41.4" x14ac:dyDescent="0.3">
      <c r="A4" s="1072"/>
      <c r="C4" s="1073" t="s">
        <v>618</v>
      </c>
    </row>
    <row r="5" spans="1:11" x14ac:dyDescent="0.3">
      <c r="A5" s="1072"/>
      <c r="C5" s="1074"/>
    </row>
    <row r="6" spans="1:11" x14ac:dyDescent="0.3">
      <c r="B6" s="1075"/>
      <c r="C6" s="1076"/>
      <c r="D6" s="527" t="s">
        <v>6</v>
      </c>
      <c r="E6" s="527" t="s">
        <v>7</v>
      </c>
      <c r="F6" s="527" t="s">
        <v>8</v>
      </c>
      <c r="G6" s="527" t="s">
        <v>43</v>
      </c>
      <c r="H6" s="527" t="s">
        <v>44</v>
      </c>
      <c r="I6" s="527" t="s">
        <v>153</v>
      </c>
      <c r="J6" s="527" t="s">
        <v>154</v>
      </c>
      <c r="K6" s="527" t="s">
        <v>188</v>
      </c>
    </row>
    <row r="7" spans="1:11" x14ac:dyDescent="0.3">
      <c r="B7" s="1076"/>
      <c r="C7" s="1076"/>
      <c r="D7" s="1372" t="s">
        <v>619</v>
      </c>
      <c r="E7" s="1372"/>
      <c r="F7" s="1372"/>
      <c r="G7" s="1372"/>
      <c r="H7" s="1373" t="s">
        <v>620</v>
      </c>
      <c r="I7" s="1374"/>
      <c r="J7" s="1374"/>
      <c r="K7" s="1375"/>
    </row>
    <row r="8" spans="1:11" ht="27.6" x14ac:dyDescent="0.3">
      <c r="B8" s="1077" t="s">
        <v>621</v>
      </c>
      <c r="C8" s="1073" t="s">
        <v>622</v>
      </c>
      <c r="D8" s="1078">
        <v>44926</v>
      </c>
      <c r="E8" s="1078">
        <v>44834</v>
      </c>
      <c r="F8" s="1078">
        <v>44742</v>
      </c>
      <c r="G8" s="1078">
        <v>44651</v>
      </c>
      <c r="H8" s="1078">
        <v>44926</v>
      </c>
      <c r="I8" s="1078">
        <v>44834</v>
      </c>
      <c r="J8" s="1078">
        <v>44742</v>
      </c>
      <c r="K8" s="1078">
        <v>44651</v>
      </c>
    </row>
    <row r="9" spans="1:11" ht="55.2" x14ac:dyDescent="0.3">
      <c r="B9" s="1077" t="s">
        <v>623</v>
      </c>
      <c r="C9" s="1073" t="s">
        <v>624</v>
      </c>
      <c r="D9" s="1079">
        <v>3</v>
      </c>
      <c r="E9" s="1079">
        <v>3</v>
      </c>
      <c r="F9" s="1079">
        <v>3</v>
      </c>
      <c r="G9" s="1079">
        <v>3</v>
      </c>
      <c r="H9" s="1079">
        <v>3</v>
      </c>
      <c r="I9" s="1079">
        <v>3</v>
      </c>
      <c r="J9" s="1079">
        <v>3</v>
      </c>
      <c r="K9" s="1079">
        <v>3</v>
      </c>
    </row>
    <row r="10" spans="1:11" ht="15" customHeight="1" x14ac:dyDescent="0.3">
      <c r="B10" s="1376" t="s">
        <v>625</v>
      </c>
      <c r="C10" s="1377"/>
      <c r="D10" s="1377"/>
      <c r="E10" s="1377"/>
      <c r="F10" s="1377"/>
      <c r="G10" s="1377"/>
      <c r="H10" s="1377"/>
      <c r="I10" s="1377"/>
      <c r="J10" s="1377"/>
      <c r="K10" s="1378"/>
    </row>
    <row r="11" spans="1:11" ht="41.4" x14ac:dyDescent="0.3">
      <c r="B11" s="1080">
        <v>1</v>
      </c>
      <c r="C11" s="1073" t="s">
        <v>626</v>
      </c>
      <c r="D11" s="1379"/>
      <c r="E11" s="1379"/>
      <c r="F11" s="1379"/>
      <c r="G11" s="1379"/>
      <c r="H11" s="1081">
        <v>12183116743.57</v>
      </c>
      <c r="I11" s="1081">
        <v>13210347742.030001</v>
      </c>
      <c r="J11" s="1081">
        <v>12407711121.059998</v>
      </c>
      <c r="K11" s="1081">
        <v>12381854725.110001</v>
      </c>
    </row>
    <row r="12" spans="1:11" ht="15" customHeight="1" x14ac:dyDescent="0.3">
      <c r="B12" s="1376" t="s">
        <v>627</v>
      </c>
      <c r="C12" s="1377"/>
      <c r="D12" s="1377"/>
      <c r="E12" s="1377"/>
      <c r="F12" s="1377"/>
      <c r="G12" s="1377"/>
      <c r="H12" s="1377"/>
      <c r="I12" s="1377"/>
      <c r="J12" s="1377"/>
      <c r="K12" s="1378"/>
    </row>
    <row r="13" spans="1:11" ht="55.2" x14ac:dyDescent="0.3">
      <c r="B13" s="1080">
        <v>2</v>
      </c>
      <c r="C13" s="1073" t="s">
        <v>628</v>
      </c>
      <c r="D13" s="1082">
        <v>0</v>
      </c>
      <c r="E13" s="1082">
        <v>0</v>
      </c>
      <c r="F13" s="1082">
        <v>0</v>
      </c>
      <c r="G13" s="1082">
        <v>0</v>
      </c>
      <c r="H13" s="1082">
        <v>0</v>
      </c>
      <c r="I13" s="1082">
        <v>0</v>
      </c>
      <c r="J13" s="1082">
        <v>0</v>
      </c>
      <c r="K13" s="1081">
        <v>0</v>
      </c>
    </row>
    <row r="14" spans="1:11" x14ac:dyDescent="0.3">
      <c r="B14" s="1080">
        <v>3</v>
      </c>
      <c r="C14" s="1083" t="s">
        <v>629</v>
      </c>
      <c r="D14" s="1081">
        <v>0</v>
      </c>
      <c r="E14" s="1081">
        <v>0</v>
      </c>
      <c r="F14" s="1081">
        <v>0</v>
      </c>
      <c r="G14" s="1081">
        <v>0</v>
      </c>
      <c r="H14" s="1082">
        <v>0</v>
      </c>
      <c r="I14" s="1084">
        <v>0</v>
      </c>
      <c r="J14" s="1084">
        <v>0</v>
      </c>
      <c r="K14" s="1084">
        <v>0</v>
      </c>
    </row>
    <row r="15" spans="1:11" ht="27.6" x14ac:dyDescent="0.3">
      <c r="B15" s="1080">
        <v>4</v>
      </c>
      <c r="C15" s="1083" t="s">
        <v>630</v>
      </c>
      <c r="D15" s="1082">
        <v>0</v>
      </c>
      <c r="E15" s="1082">
        <v>0</v>
      </c>
      <c r="F15" s="1082">
        <v>0</v>
      </c>
      <c r="G15" s="1082">
        <v>0</v>
      </c>
      <c r="H15" s="1082">
        <v>0</v>
      </c>
      <c r="I15" s="1082">
        <v>0</v>
      </c>
      <c r="J15" s="1082">
        <v>0</v>
      </c>
      <c r="K15" s="1082">
        <v>0</v>
      </c>
    </row>
    <row r="16" spans="1:11" ht="41.4" x14ac:dyDescent="0.3">
      <c r="B16" s="1080">
        <v>5</v>
      </c>
      <c r="C16" s="1073" t="s">
        <v>631</v>
      </c>
      <c r="D16" s="1082">
        <v>1140272258.0766666</v>
      </c>
      <c r="E16" s="1082">
        <v>1488798098.6233337</v>
      </c>
      <c r="F16" s="1082">
        <v>954632331.06333339</v>
      </c>
      <c r="G16" s="1082">
        <v>1402288456.2</v>
      </c>
      <c r="H16" s="1085">
        <v>1261388050.3440001</v>
      </c>
      <c r="I16" s="1082">
        <v>1082611297.9286668</v>
      </c>
      <c r="J16" s="1082">
        <v>556965706.26066673</v>
      </c>
      <c r="K16" s="1082">
        <v>688193814.59133339</v>
      </c>
    </row>
    <row r="17" spans="2:11" ht="69" x14ac:dyDescent="0.3">
      <c r="B17" s="1080">
        <v>6</v>
      </c>
      <c r="C17" s="1083" t="s">
        <v>632</v>
      </c>
      <c r="D17" s="1082">
        <v>0</v>
      </c>
      <c r="E17" s="1082">
        <v>0</v>
      </c>
      <c r="F17" s="1082">
        <v>0</v>
      </c>
      <c r="G17" s="1082">
        <v>0</v>
      </c>
      <c r="H17" s="1082">
        <v>0</v>
      </c>
      <c r="I17" s="1082">
        <v>0</v>
      </c>
      <c r="J17" s="1082">
        <v>0</v>
      </c>
      <c r="K17" s="1082">
        <v>0</v>
      </c>
    </row>
    <row r="18" spans="2:11" ht="41.4" x14ac:dyDescent="0.3">
      <c r="B18" s="1080">
        <v>7</v>
      </c>
      <c r="C18" s="1083" t="s">
        <v>633</v>
      </c>
      <c r="D18" s="1081">
        <v>758767135.72333336</v>
      </c>
      <c r="E18" s="1081">
        <v>1034359184.9266666</v>
      </c>
      <c r="F18" s="1081">
        <v>921043296.22666657</v>
      </c>
      <c r="G18" s="1081">
        <v>1359371723.3666668</v>
      </c>
      <c r="H18" s="1081">
        <v>351408264.95999998</v>
      </c>
      <c r="I18" s="1081">
        <v>628172384.23199999</v>
      </c>
      <c r="J18" s="1081">
        <v>523376671.42400002</v>
      </c>
      <c r="K18" s="1081">
        <v>645277081.75800002</v>
      </c>
    </row>
    <row r="19" spans="2:11" x14ac:dyDescent="0.3">
      <c r="B19" s="1080">
        <v>8</v>
      </c>
      <c r="C19" s="1083" t="s">
        <v>634</v>
      </c>
      <c r="D19" s="1081">
        <v>381505122.35333329</v>
      </c>
      <c r="E19" s="1081">
        <v>454438913.69666672</v>
      </c>
      <c r="F19" s="1081">
        <v>33589034.836666666</v>
      </c>
      <c r="G19" s="1081">
        <v>42916732.833333336</v>
      </c>
      <c r="H19" s="1085">
        <v>381505122.35333329</v>
      </c>
      <c r="I19" s="1081">
        <v>454438913.69666672</v>
      </c>
      <c r="J19" s="1081">
        <v>33589034.836666666</v>
      </c>
      <c r="K19" s="1081">
        <v>42916732.833333336</v>
      </c>
    </row>
    <row r="20" spans="2:11" ht="41.4" x14ac:dyDescent="0.3">
      <c r="B20" s="1080">
        <v>9</v>
      </c>
      <c r="C20" s="1083" t="s">
        <v>635</v>
      </c>
      <c r="D20" s="1371"/>
      <c r="E20" s="1371"/>
      <c r="F20" s="1371"/>
      <c r="G20" s="1371"/>
      <c r="H20" s="1086">
        <v>0</v>
      </c>
      <c r="I20" s="1086">
        <v>0</v>
      </c>
      <c r="J20" s="1086">
        <v>0</v>
      </c>
      <c r="K20" s="1086">
        <v>0</v>
      </c>
    </row>
    <row r="21" spans="2:11" x14ac:dyDescent="0.3">
      <c r="B21" s="1080">
        <v>10</v>
      </c>
      <c r="C21" s="1073" t="s">
        <v>636</v>
      </c>
      <c r="D21" s="1081">
        <v>3469584668.3233333</v>
      </c>
      <c r="E21" s="1081">
        <v>1958910576.7133334</v>
      </c>
      <c r="F21" s="1081">
        <v>1992625741.8900001</v>
      </c>
      <c r="G21" s="1081">
        <v>2058921617.7433331</v>
      </c>
      <c r="H21" s="1085">
        <v>656318383.83233333</v>
      </c>
      <c r="I21" s="1085">
        <v>226205370.04433334</v>
      </c>
      <c r="J21" s="1085">
        <v>228739393.00066665</v>
      </c>
      <c r="K21" s="1085">
        <v>216587510.98466668</v>
      </c>
    </row>
    <row r="22" spans="2:11" ht="69" x14ac:dyDescent="0.3">
      <c r="B22" s="1080">
        <v>11</v>
      </c>
      <c r="C22" s="1083" t="s">
        <v>637</v>
      </c>
      <c r="D22" s="1081">
        <v>9982130</v>
      </c>
      <c r="E22" s="1081">
        <v>33682569.303333335</v>
      </c>
      <c r="F22" s="1081">
        <v>32399968.263333332</v>
      </c>
      <c r="G22" s="1081">
        <v>12235773.983333334</v>
      </c>
      <c r="H22" s="1085">
        <v>9982130</v>
      </c>
      <c r="I22" s="1085">
        <v>33682569.303333335</v>
      </c>
      <c r="J22" s="1085">
        <v>32399968.263333336</v>
      </c>
      <c r="K22" s="1085">
        <v>8466275.6500000004</v>
      </c>
    </row>
    <row r="23" spans="2:11" ht="55.2" x14ac:dyDescent="0.3">
      <c r="B23" s="1080">
        <v>12</v>
      </c>
      <c r="C23" s="1083" t="s">
        <v>638</v>
      </c>
      <c r="D23" s="1082">
        <v>0</v>
      </c>
      <c r="E23" s="1082">
        <v>0</v>
      </c>
      <c r="F23" s="1082">
        <v>0</v>
      </c>
      <c r="G23" s="1082">
        <v>0</v>
      </c>
      <c r="H23" s="1082">
        <v>0</v>
      </c>
      <c r="I23" s="1082">
        <v>0</v>
      </c>
      <c r="J23" s="1082">
        <v>0</v>
      </c>
      <c r="K23" s="1082">
        <v>0</v>
      </c>
    </row>
    <row r="24" spans="2:11" ht="27.6" x14ac:dyDescent="0.3">
      <c r="B24" s="1080">
        <v>13</v>
      </c>
      <c r="C24" s="1083" t="s">
        <v>639</v>
      </c>
      <c r="D24" s="1081">
        <v>3459602538.3233333</v>
      </c>
      <c r="E24" s="1081">
        <v>1925228007.4099998</v>
      </c>
      <c r="F24" s="1081">
        <v>1963394247.3733332</v>
      </c>
      <c r="G24" s="1081">
        <v>2043517370.0133333</v>
      </c>
      <c r="H24" s="1081">
        <v>646336253.83233333</v>
      </c>
      <c r="I24" s="1081">
        <v>192522800.74100003</v>
      </c>
      <c r="J24" s="1081">
        <v>196339424.73733333</v>
      </c>
      <c r="K24" s="1081">
        <v>204351737.00133333</v>
      </c>
    </row>
    <row r="25" spans="2:11" ht="27.6" x14ac:dyDescent="0.3">
      <c r="B25" s="1080">
        <v>14</v>
      </c>
      <c r="C25" s="1073" t="s">
        <v>640</v>
      </c>
      <c r="D25" s="1081">
        <v>14725458.513333334</v>
      </c>
      <c r="E25" s="1081">
        <v>7885492.4933333332</v>
      </c>
      <c r="F25" s="1081">
        <v>5140132.2366666673</v>
      </c>
      <c r="G25" s="1082">
        <v>11633987.046666667</v>
      </c>
      <c r="H25" s="1081">
        <v>14725458.513333334</v>
      </c>
      <c r="I25" s="1081">
        <v>7885492.4933333332</v>
      </c>
      <c r="J25" s="1081">
        <v>5140132.2366666673</v>
      </c>
      <c r="K25" s="1082">
        <v>12294872.446666667</v>
      </c>
    </row>
    <row r="26" spans="2:11" ht="27.6" x14ac:dyDescent="0.3">
      <c r="B26" s="1080">
        <v>15</v>
      </c>
      <c r="C26" s="1073" t="s">
        <v>641</v>
      </c>
      <c r="D26" s="1081">
        <v>0</v>
      </c>
      <c r="E26" s="1081">
        <v>0</v>
      </c>
      <c r="F26" s="1081">
        <v>0</v>
      </c>
      <c r="G26" s="1081">
        <v>0</v>
      </c>
      <c r="H26" s="1082">
        <v>0</v>
      </c>
      <c r="I26" s="1082">
        <v>0</v>
      </c>
      <c r="J26" s="1082">
        <v>0</v>
      </c>
      <c r="K26" s="1082">
        <v>0</v>
      </c>
    </row>
    <row r="27" spans="2:11" ht="41.4" x14ac:dyDescent="0.3">
      <c r="B27" s="1080">
        <v>16</v>
      </c>
      <c r="C27" s="1073" t="s">
        <v>642</v>
      </c>
      <c r="D27" s="1379"/>
      <c r="E27" s="1379"/>
      <c r="F27" s="1379"/>
      <c r="G27" s="1379"/>
      <c r="H27" s="1081">
        <v>1403957229.6590002</v>
      </c>
      <c r="I27" s="1081">
        <v>1316702160.4663334</v>
      </c>
      <c r="J27" s="1081">
        <v>790845231.49800003</v>
      </c>
      <c r="K27" s="1081">
        <v>916415312.62266672</v>
      </c>
    </row>
    <row r="28" spans="2:11" x14ac:dyDescent="0.3">
      <c r="B28" s="1380" t="s">
        <v>643</v>
      </c>
      <c r="C28" s="1380"/>
      <c r="D28" s="1380"/>
      <c r="E28" s="1380"/>
      <c r="F28" s="1380"/>
      <c r="G28" s="1380"/>
      <c r="H28" s="1380"/>
      <c r="I28" s="1380"/>
      <c r="J28" s="1380"/>
      <c r="K28" s="1380"/>
    </row>
    <row r="29" spans="2:11" ht="55.2" x14ac:dyDescent="0.3">
      <c r="B29" s="1080">
        <v>17</v>
      </c>
      <c r="C29" s="1073" t="s">
        <v>644</v>
      </c>
      <c r="D29" s="1081">
        <v>1069582500</v>
      </c>
      <c r="E29" s="1081">
        <v>601631000</v>
      </c>
      <c r="F29" s="1081">
        <v>467730722.22333336</v>
      </c>
      <c r="G29" s="1081">
        <v>355257648.14666671</v>
      </c>
      <c r="H29" s="1082">
        <v>0</v>
      </c>
      <c r="I29" s="1082">
        <v>0</v>
      </c>
      <c r="J29" s="1082">
        <v>0</v>
      </c>
      <c r="K29" s="1082">
        <v>0</v>
      </c>
    </row>
    <row r="30" spans="2:11" ht="27.6" x14ac:dyDescent="0.3">
      <c r="B30" s="1080">
        <v>18</v>
      </c>
      <c r="C30" s="1073" t="s">
        <v>645</v>
      </c>
      <c r="D30" s="1081">
        <v>1583180708.7300003</v>
      </c>
      <c r="E30" s="1081">
        <v>1381932006.0899999</v>
      </c>
      <c r="F30" s="1081">
        <v>1080360690.4233334</v>
      </c>
      <c r="G30" s="1081">
        <v>758081200.38999999</v>
      </c>
      <c r="H30" s="1081">
        <v>1471190590.1933334</v>
      </c>
      <c r="I30" s="1081">
        <v>1344566997.4933331</v>
      </c>
      <c r="J30" s="1081">
        <v>952448665.97333336</v>
      </c>
      <c r="K30" s="1081">
        <v>689552083.6633333</v>
      </c>
    </row>
    <row r="31" spans="2:11" ht="41.4" x14ac:dyDescent="0.3">
      <c r="B31" s="1080">
        <v>19</v>
      </c>
      <c r="C31" s="1073" t="s">
        <v>646</v>
      </c>
      <c r="D31" s="1081">
        <v>111944.33</v>
      </c>
      <c r="E31" s="1081">
        <v>200975.76333333334</v>
      </c>
      <c r="F31" s="1081">
        <v>614789.48</v>
      </c>
      <c r="G31" s="1081">
        <v>932021.17333333346</v>
      </c>
      <c r="H31" s="1082">
        <v>2160</v>
      </c>
      <c r="I31" s="1082">
        <v>88740.986666666679</v>
      </c>
      <c r="J31" s="1082">
        <v>560</v>
      </c>
      <c r="K31" s="1082">
        <v>716941.8666666667</v>
      </c>
    </row>
    <row r="32" spans="2:11" x14ac:dyDescent="0.3">
      <c r="B32" s="1372" t="s">
        <v>647</v>
      </c>
      <c r="C32" s="1381" t="s">
        <v>648</v>
      </c>
      <c r="D32" s="1379"/>
      <c r="E32" s="1379"/>
      <c r="F32" s="1379"/>
      <c r="G32" s="1379"/>
      <c r="H32" s="1382">
        <v>0</v>
      </c>
      <c r="I32" s="1382">
        <v>0</v>
      </c>
      <c r="J32" s="1382">
        <v>0</v>
      </c>
      <c r="K32" s="1382">
        <v>0</v>
      </c>
    </row>
    <row r="33" spans="2:11" x14ac:dyDescent="0.3">
      <c r="B33" s="1372"/>
      <c r="C33" s="1381"/>
      <c r="D33" s="1379"/>
      <c r="E33" s="1379"/>
      <c r="F33" s="1379"/>
      <c r="G33" s="1379"/>
      <c r="H33" s="1383"/>
      <c r="I33" s="1383"/>
      <c r="J33" s="1383"/>
      <c r="K33" s="1383"/>
    </row>
    <row r="34" spans="2:11" x14ac:dyDescent="0.3">
      <c r="B34" s="1372" t="s">
        <v>649</v>
      </c>
      <c r="C34" s="1381" t="s">
        <v>650</v>
      </c>
      <c r="D34" s="1379"/>
      <c r="E34" s="1379"/>
      <c r="F34" s="1379"/>
      <c r="G34" s="1379"/>
      <c r="H34" s="1382">
        <v>0</v>
      </c>
      <c r="I34" s="1382">
        <v>0</v>
      </c>
      <c r="J34" s="1382">
        <v>0</v>
      </c>
      <c r="K34" s="1382">
        <v>0</v>
      </c>
    </row>
    <row r="35" spans="2:11" x14ac:dyDescent="0.3">
      <c r="B35" s="1372"/>
      <c r="C35" s="1381"/>
      <c r="D35" s="1387"/>
      <c r="E35" s="1379"/>
      <c r="F35" s="1379"/>
      <c r="G35" s="1379"/>
      <c r="H35" s="1383"/>
      <c r="I35" s="1383"/>
      <c r="J35" s="1383"/>
      <c r="K35" s="1383"/>
    </row>
    <row r="36" spans="2:11" ht="41.4" x14ac:dyDescent="0.3">
      <c r="B36" s="1080">
        <v>20</v>
      </c>
      <c r="C36" s="1073" t="s">
        <v>651</v>
      </c>
      <c r="D36" s="1087">
        <v>2652875153.0599999</v>
      </c>
      <c r="E36" s="1088">
        <v>1983763981.8533332</v>
      </c>
      <c r="F36" s="1088">
        <v>1548706202.1266668</v>
      </c>
      <c r="G36" s="1088">
        <v>1114270869.71</v>
      </c>
      <c r="H36" s="1082">
        <v>1471302534.5233333</v>
      </c>
      <c r="I36" s="1082">
        <v>1344767973.2566667</v>
      </c>
      <c r="J36" s="1082">
        <v>953063455.45333326</v>
      </c>
      <c r="K36" s="1082">
        <v>690484104.8366667</v>
      </c>
    </row>
    <row r="37" spans="2:11" x14ac:dyDescent="0.3">
      <c r="B37" s="1372" t="s">
        <v>276</v>
      </c>
      <c r="C37" s="1384" t="s">
        <v>652</v>
      </c>
      <c r="D37" s="1385">
        <v>0</v>
      </c>
      <c r="E37" s="1385">
        <v>0</v>
      </c>
      <c r="F37" s="1385">
        <v>0</v>
      </c>
      <c r="G37" s="1385">
        <v>0</v>
      </c>
      <c r="H37" s="1385">
        <v>0</v>
      </c>
      <c r="I37" s="1385">
        <v>0</v>
      </c>
      <c r="J37" s="1385">
        <v>0</v>
      </c>
      <c r="K37" s="1385">
        <v>0</v>
      </c>
    </row>
    <row r="38" spans="2:11" x14ac:dyDescent="0.3">
      <c r="B38" s="1372"/>
      <c r="C38" s="1384"/>
      <c r="D38" s="1386"/>
      <c r="E38" s="1386"/>
      <c r="F38" s="1386"/>
      <c r="G38" s="1386"/>
      <c r="H38" s="1386"/>
      <c r="I38" s="1386"/>
      <c r="J38" s="1386"/>
      <c r="K38" s="1386"/>
    </row>
    <row r="39" spans="2:11" x14ac:dyDescent="0.3">
      <c r="B39" s="1372" t="s">
        <v>278</v>
      </c>
      <c r="C39" s="1384" t="s">
        <v>653</v>
      </c>
      <c r="D39" s="1385">
        <v>0</v>
      </c>
      <c r="E39" s="1385">
        <v>0</v>
      </c>
      <c r="F39" s="1385">
        <v>0</v>
      </c>
      <c r="G39" s="1385">
        <v>0</v>
      </c>
      <c r="H39" s="1385">
        <v>0</v>
      </c>
      <c r="I39" s="1385">
        <v>0</v>
      </c>
      <c r="J39" s="1385">
        <v>0</v>
      </c>
      <c r="K39" s="1385">
        <v>0</v>
      </c>
    </row>
    <row r="40" spans="2:11" x14ac:dyDescent="0.3">
      <c r="B40" s="1372"/>
      <c r="C40" s="1384"/>
      <c r="D40" s="1386"/>
      <c r="E40" s="1386"/>
      <c r="F40" s="1386"/>
      <c r="G40" s="1386"/>
      <c r="H40" s="1386"/>
      <c r="I40" s="1386"/>
      <c r="J40" s="1386"/>
      <c r="K40" s="1386"/>
    </row>
    <row r="41" spans="2:11" x14ac:dyDescent="0.3">
      <c r="B41" s="1372" t="s">
        <v>280</v>
      </c>
      <c r="C41" s="1384" t="s">
        <v>654</v>
      </c>
      <c r="D41" s="1382">
        <v>2652875153.0599999</v>
      </c>
      <c r="E41" s="1382">
        <v>1983763981.8533332</v>
      </c>
      <c r="F41" s="1382">
        <v>1548706202.1266668</v>
      </c>
      <c r="G41" s="1382">
        <v>1114270869.71</v>
      </c>
      <c r="H41" s="1382">
        <v>1471302534.5233333</v>
      </c>
      <c r="I41" s="1382">
        <v>1344767973.2566667</v>
      </c>
      <c r="J41" s="1382">
        <v>953063455.4533335</v>
      </c>
      <c r="K41" s="1382">
        <v>690484104.8366667</v>
      </c>
    </row>
    <row r="42" spans="2:11" x14ac:dyDescent="0.3">
      <c r="B42" s="1372"/>
      <c r="C42" s="1384"/>
      <c r="D42" s="1383"/>
      <c r="E42" s="1383"/>
      <c r="F42" s="1383"/>
      <c r="G42" s="1383"/>
      <c r="H42" s="1383"/>
      <c r="I42" s="1383"/>
      <c r="J42" s="1383"/>
      <c r="K42" s="1392"/>
    </row>
    <row r="43" spans="2:11" x14ac:dyDescent="0.3">
      <c r="B43" s="1388" t="s">
        <v>655</v>
      </c>
      <c r="C43" s="1389"/>
      <c r="D43" s="1389"/>
      <c r="E43" s="1389"/>
      <c r="F43" s="1389"/>
      <c r="G43" s="1389"/>
      <c r="H43" s="1389"/>
      <c r="I43" s="1389"/>
      <c r="J43" s="1389"/>
      <c r="K43" s="1390"/>
    </row>
    <row r="44" spans="2:11" x14ac:dyDescent="0.3">
      <c r="B44" s="1089" t="s">
        <v>656</v>
      </c>
      <c r="C44" s="1090" t="s">
        <v>657</v>
      </c>
      <c r="D44" s="1391"/>
      <c r="E44" s="1391"/>
      <c r="F44" s="1391"/>
      <c r="G44" s="1391"/>
      <c r="H44" s="1091">
        <v>8152259595.2599993</v>
      </c>
      <c r="I44" s="1091">
        <v>7760973272.2400007</v>
      </c>
      <c r="J44" s="1091">
        <v>7775211413.5566664</v>
      </c>
      <c r="K44" s="1091">
        <v>7815070309.2799997</v>
      </c>
    </row>
    <row r="45" spans="2:11" ht="55.2" x14ac:dyDescent="0.3">
      <c r="B45" s="1089">
        <v>22</v>
      </c>
      <c r="C45" s="1092" t="s">
        <v>658</v>
      </c>
      <c r="D45" s="1391"/>
      <c r="E45" s="1391"/>
      <c r="F45" s="1391"/>
      <c r="G45" s="1391"/>
      <c r="H45" s="1091">
        <v>385328436.71866673</v>
      </c>
      <c r="I45" s="1091">
        <v>540195837.96691668</v>
      </c>
      <c r="J45" s="1091">
        <v>262499218.80633339</v>
      </c>
      <c r="K45" s="1091">
        <v>310984851.47941673</v>
      </c>
    </row>
    <row r="46" spans="2:11" x14ac:dyDescent="0.3">
      <c r="B46" s="1089">
        <v>23</v>
      </c>
      <c r="C46" s="1090" t="s">
        <v>659</v>
      </c>
      <c r="D46" s="1391"/>
      <c r="E46" s="1391"/>
      <c r="F46" s="1391"/>
      <c r="G46" s="1391"/>
      <c r="H46" s="1093">
        <v>33.291540206482885</v>
      </c>
      <c r="I46" s="1093">
        <v>45.416429465855551</v>
      </c>
      <c r="J46" s="1094">
        <v>49.976317969344024</v>
      </c>
      <c r="K46" s="1093">
        <v>43.508327376065857</v>
      </c>
    </row>
    <row r="48" spans="2:11" x14ac:dyDescent="0.3">
      <c r="B48" s="213"/>
    </row>
  </sheetData>
  <mergeCells count="56">
    <mergeCell ref="B43:K43"/>
    <mergeCell ref="D44:G44"/>
    <mergeCell ref="D45:G45"/>
    <mergeCell ref="D46:G46"/>
    <mergeCell ref="G41:G42"/>
    <mergeCell ref="H41:H42"/>
    <mergeCell ref="I41:I42"/>
    <mergeCell ref="J41:J42"/>
    <mergeCell ref="K41:K42"/>
    <mergeCell ref="B41:B42"/>
    <mergeCell ref="C41:C42"/>
    <mergeCell ref="D41:D42"/>
    <mergeCell ref="E41:E42"/>
    <mergeCell ref="F41:F42"/>
    <mergeCell ref="K37:K38"/>
    <mergeCell ref="B39:B40"/>
    <mergeCell ref="C39:C40"/>
    <mergeCell ref="D39:D40"/>
    <mergeCell ref="E39:E40"/>
    <mergeCell ref="F39:F40"/>
    <mergeCell ref="G39:G40"/>
    <mergeCell ref="H39:H40"/>
    <mergeCell ref="I39:I40"/>
    <mergeCell ref="J39:J40"/>
    <mergeCell ref="K39:K40"/>
    <mergeCell ref="K34:K35"/>
    <mergeCell ref="B37:B38"/>
    <mergeCell ref="C37:C38"/>
    <mergeCell ref="D37:D38"/>
    <mergeCell ref="E37:E38"/>
    <mergeCell ref="F37:F38"/>
    <mergeCell ref="G37:G38"/>
    <mergeCell ref="H37:H38"/>
    <mergeCell ref="I37:I38"/>
    <mergeCell ref="J37:J38"/>
    <mergeCell ref="B34:B35"/>
    <mergeCell ref="C34:C35"/>
    <mergeCell ref="D34:G35"/>
    <mergeCell ref="H34:H35"/>
    <mergeCell ref="I34:I35"/>
    <mergeCell ref="J34:J35"/>
    <mergeCell ref="D27:G27"/>
    <mergeCell ref="B28:K28"/>
    <mergeCell ref="B32:B33"/>
    <mergeCell ref="C32:C33"/>
    <mergeCell ref="D32:G33"/>
    <mergeCell ref="H32:H33"/>
    <mergeCell ref="I32:I33"/>
    <mergeCell ref="J32:J33"/>
    <mergeCell ref="K32:K33"/>
    <mergeCell ref="D20:G20"/>
    <mergeCell ref="D7:G7"/>
    <mergeCell ref="H7:K7"/>
    <mergeCell ref="B10:K10"/>
    <mergeCell ref="D11:G11"/>
    <mergeCell ref="B12:K12"/>
  </mergeCells>
  <pageMargins left="0.70866141732283472" right="0.70866141732283472" top="0.74803149606299213" bottom="0.74803149606299213" header="0.31496062992125984" footer="0.31496062992125984"/>
  <pageSetup paperSize="9" orientation="landscape" r:id="rId1"/>
  <headerFooter>
    <oddHeader>&amp;CCS
Příloha XIII</oddHeader>
    <oddFooter>&amp;C&amp;P</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sheetPr>
  <dimension ref="A3:D38"/>
  <sheetViews>
    <sheetView showGridLines="0" showWhiteSpace="0" zoomScaleNormal="100" workbookViewId="0">
      <selection activeCell="D2" sqref="D2"/>
    </sheetView>
  </sheetViews>
  <sheetFormatPr defaultRowHeight="14.4" x14ac:dyDescent="0.3"/>
  <cols>
    <col min="1" max="1" width="3.88671875" customWidth="1"/>
    <col min="3" max="3" width="50.6640625" customWidth="1"/>
    <col min="4" max="4" width="74.109375" customWidth="1"/>
  </cols>
  <sheetData>
    <row r="3" spans="1:4" x14ac:dyDescent="0.3">
      <c r="B3" s="214" t="s">
        <v>602</v>
      </c>
      <c r="C3" s="1"/>
      <c r="D3" s="1"/>
    </row>
    <row r="4" spans="1:4" x14ac:dyDescent="0.3">
      <c r="B4" s="215" t="s">
        <v>660</v>
      </c>
      <c r="C4" s="1"/>
      <c r="D4" s="1"/>
    </row>
    <row r="5" spans="1:4" ht="15.6" x14ac:dyDescent="0.3">
      <c r="B5" s="209"/>
      <c r="C5" s="1"/>
      <c r="D5" s="1"/>
    </row>
    <row r="6" spans="1:4" x14ac:dyDescent="0.3">
      <c r="B6" s="1040" t="s">
        <v>121</v>
      </c>
      <c r="C6" s="1393" t="s">
        <v>128</v>
      </c>
      <c r="D6" s="1394"/>
    </row>
    <row r="7" spans="1:4" ht="37.5" customHeight="1" x14ac:dyDescent="0.3">
      <c r="A7" s="216"/>
      <c r="B7" s="1040" t="s">
        <v>116</v>
      </c>
      <c r="C7" s="217" t="s">
        <v>661</v>
      </c>
      <c r="D7" s="217" t="s">
        <v>1824</v>
      </c>
    </row>
    <row r="8" spans="1:4" ht="51.75" customHeight="1" x14ac:dyDescent="0.3">
      <c r="A8" s="216"/>
      <c r="B8" s="1040" t="s">
        <v>118</v>
      </c>
      <c r="C8" s="217" t="s">
        <v>662</v>
      </c>
      <c r="D8" s="1032" t="s">
        <v>1892</v>
      </c>
    </row>
    <row r="9" spans="1:4" ht="84" customHeight="1" x14ac:dyDescent="0.3">
      <c r="A9" s="216"/>
      <c r="B9" s="1045" t="s">
        <v>144</v>
      </c>
      <c r="C9" s="217" t="s">
        <v>663</v>
      </c>
      <c r="D9" s="1033" t="s">
        <v>1825</v>
      </c>
    </row>
    <row r="10" spans="1:4" ht="68.25" customHeight="1" x14ac:dyDescent="0.3">
      <c r="A10" s="216"/>
      <c r="B10" s="1040" t="s">
        <v>135</v>
      </c>
      <c r="C10" s="217" t="s">
        <v>664</v>
      </c>
      <c r="D10" s="217" t="s">
        <v>1893</v>
      </c>
    </row>
    <row r="11" spans="1:4" ht="28.5" customHeight="1" x14ac:dyDescent="0.3">
      <c r="A11" s="216"/>
      <c r="B11" s="1045" t="s">
        <v>136</v>
      </c>
      <c r="C11" s="217" t="s">
        <v>665</v>
      </c>
      <c r="D11" s="217" t="s">
        <v>1894</v>
      </c>
    </row>
    <row r="12" spans="1:4" ht="62.4" x14ac:dyDescent="0.3">
      <c r="A12" s="216"/>
      <c r="B12" s="1040" t="s">
        <v>138</v>
      </c>
      <c r="C12" s="217" t="s">
        <v>666</v>
      </c>
      <c r="D12" s="1032" t="s">
        <v>1895</v>
      </c>
    </row>
    <row r="13" spans="1:4" ht="78" x14ac:dyDescent="0.3">
      <c r="A13" s="216"/>
      <c r="B13" s="1040" t="s">
        <v>140</v>
      </c>
      <c r="C13" s="217" t="s">
        <v>667</v>
      </c>
      <c r="D13" s="217" t="s">
        <v>1826</v>
      </c>
    </row>
    <row r="35" spans="4:4" x14ac:dyDescent="0.3">
      <c r="D35" s="2"/>
    </row>
    <row r="36" spans="4:4" x14ac:dyDescent="0.3">
      <c r="D36" s="2"/>
    </row>
    <row r="37" spans="4:4" x14ac:dyDescent="0.3">
      <c r="D37" s="2"/>
    </row>
    <row r="38" spans="4:4" x14ac:dyDescent="0.3">
      <c r="D38" s="2"/>
    </row>
  </sheetData>
  <mergeCells count="1">
    <mergeCell ref="C6:D6"/>
  </mergeCells>
  <pageMargins left="0.25" right="0.25" top="0.75" bottom="0.75" header="0.3" footer="0.3"/>
  <pageSetup paperSize="9" orientation="landscape" r:id="rId1"/>
  <headerFooter>
    <oddHeader>&amp;CCS
Příloha XIII</oddHeader>
    <oddFooter>&amp;C&amp;P</oddFooter>
  </headerFooter>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2"/>
  </sheetPr>
  <dimension ref="A2:XFC44"/>
  <sheetViews>
    <sheetView showGridLines="0" view="pageLayout" zoomScale="80" zoomScaleNormal="100" zoomScalePageLayoutView="80" workbookViewId="0">
      <selection activeCell="D2" sqref="D2"/>
    </sheetView>
  </sheetViews>
  <sheetFormatPr defaultColWidth="9.109375" defaultRowHeight="14.4" x14ac:dyDescent="0.3"/>
  <cols>
    <col min="1" max="1" width="3.5546875" style="1" customWidth="1"/>
    <col min="2" max="2" width="9.109375" style="1"/>
    <col min="3" max="3" width="33.44140625" style="938" customWidth="1"/>
    <col min="4" max="6" width="15.33203125" style="876" customWidth="1"/>
    <col min="7" max="8" width="16.109375" style="876" customWidth="1"/>
    <col min="9" max="9" width="18.5546875" style="1" customWidth="1"/>
    <col min="10" max="16384" width="9.109375" style="1"/>
  </cols>
  <sheetData>
    <row r="2" spans="1:16383" ht="18" x14ac:dyDescent="0.3">
      <c r="B2" s="599" t="s">
        <v>603</v>
      </c>
    </row>
    <row r="3" spans="1:16383" x14ac:dyDescent="0.3">
      <c r="B3" s="215" t="s">
        <v>668</v>
      </c>
    </row>
    <row r="4" spans="1:16383" ht="15" thickBot="1" x14ac:dyDescent="0.35">
      <c r="A4" s="215"/>
      <c r="B4" s="215"/>
      <c r="C4" s="939"/>
      <c r="D4" s="907"/>
      <c r="E4" s="907"/>
      <c r="F4" s="907"/>
      <c r="G4" s="907"/>
      <c r="H4" s="907"/>
      <c r="I4" s="215"/>
      <c r="J4" s="215"/>
      <c r="K4" s="215"/>
      <c r="L4" s="215"/>
      <c r="M4" s="215"/>
      <c r="N4" s="215"/>
      <c r="O4" s="215"/>
      <c r="P4" s="215"/>
      <c r="Q4" s="215"/>
      <c r="R4" s="215"/>
      <c r="S4" s="215"/>
      <c r="T4" s="215"/>
      <c r="U4" s="215"/>
      <c r="V4" s="215"/>
      <c r="W4" s="215"/>
      <c r="X4" s="215"/>
      <c r="Y4" s="215"/>
      <c r="Z4" s="215"/>
      <c r="AA4" s="215"/>
      <c r="AB4" s="215"/>
      <c r="AC4" s="215"/>
      <c r="AD4" s="215"/>
      <c r="AE4" s="215"/>
      <c r="AF4" s="215"/>
      <c r="AG4" s="215"/>
      <c r="AH4" s="215"/>
      <c r="AI4" s="215"/>
      <c r="AJ4" s="215"/>
      <c r="AK4" s="215"/>
      <c r="AL4" s="215"/>
      <c r="AM4" s="215"/>
      <c r="AN4" s="215"/>
      <c r="AO4" s="215"/>
      <c r="AP4" s="215"/>
      <c r="AQ4" s="215"/>
      <c r="AR4" s="215"/>
      <c r="AS4" s="215"/>
      <c r="AT4" s="215"/>
      <c r="AU4" s="215"/>
      <c r="AV4" s="215"/>
      <c r="AW4" s="215"/>
      <c r="AX4" s="215"/>
      <c r="AY4" s="215"/>
      <c r="AZ4" s="215"/>
      <c r="BA4" s="215"/>
      <c r="BB4" s="215"/>
      <c r="BC4" s="215"/>
      <c r="BD4" s="215"/>
      <c r="BE4" s="215"/>
      <c r="BF4" s="215"/>
      <c r="BG4" s="215"/>
      <c r="BH4" s="215"/>
      <c r="BI4" s="215"/>
      <c r="BJ4" s="215"/>
      <c r="BK4" s="215"/>
      <c r="BL4" s="215"/>
      <c r="BM4" s="215"/>
      <c r="BN4" s="215"/>
      <c r="BO4" s="215"/>
      <c r="BP4" s="215"/>
      <c r="BQ4" s="215"/>
      <c r="BR4" s="215"/>
      <c r="BS4" s="215"/>
      <c r="BT4" s="215"/>
      <c r="BU4" s="215"/>
      <c r="BV4" s="215"/>
      <c r="BW4" s="215"/>
      <c r="BX4" s="215"/>
      <c r="BY4" s="215"/>
      <c r="BZ4" s="215"/>
      <c r="CA4" s="215"/>
      <c r="CB4" s="215"/>
      <c r="CC4" s="215"/>
      <c r="CD4" s="215"/>
      <c r="CE4" s="215"/>
      <c r="CF4" s="215"/>
      <c r="CG4" s="215"/>
      <c r="CH4" s="215"/>
      <c r="CI4" s="215"/>
      <c r="CJ4" s="215"/>
      <c r="CK4" s="215"/>
      <c r="CL4" s="215"/>
      <c r="CM4" s="215"/>
      <c r="CN4" s="215"/>
      <c r="CO4" s="215"/>
      <c r="CP4" s="215"/>
      <c r="CQ4" s="215"/>
      <c r="CR4" s="215"/>
      <c r="CS4" s="215"/>
      <c r="CT4" s="215"/>
      <c r="CU4" s="215"/>
      <c r="CV4" s="215"/>
      <c r="CW4" s="215"/>
      <c r="CX4" s="215"/>
      <c r="CY4" s="215"/>
      <c r="CZ4" s="215"/>
      <c r="DA4" s="215"/>
      <c r="DB4" s="215"/>
      <c r="DC4" s="215"/>
      <c r="DD4" s="215"/>
      <c r="DE4" s="215"/>
      <c r="DF4" s="215"/>
      <c r="DG4" s="215"/>
      <c r="DH4" s="215"/>
      <c r="DI4" s="215"/>
      <c r="DJ4" s="215"/>
      <c r="DK4" s="215"/>
      <c r="DL4" s="215"/>
      <c r="DM4" s="215"/>
      <c r="DN4" s="215"/>
      <c r="DO4" s="215"/>
      <c r="DP4" s="215"/>
      <c r="DQ4" s="215"/>
      <c r="DR4" s="215"/>
      <c r="DS4" s="215"/>
      <c r="DT4" s="215"/>
      <c r="DU4" s="215"/>
      <c r="DV4" s="215"/>
      <c r="DW4" s="215"/>
      <c r="DX4" s="215"/>
      <c r="DY4" s="215"/>
      <c r="DZ4" s="215"/>
      <c r="EA4" s="215"/>
      <c r="EB4" s="215"/>
      <c r="EC4" s="215"/>
      <c r="ED4" s="215"/>
      <c r="EE4" s="215"/>
      <c r="EF4" s="215"/>
      <c r="EG4" s="215"/>
      <c r="EH4" s="215"/>
      <c r="EI4" s="215"/>
      <c r="EJ4" s="215"/>
      <c r="EK4" s="215"/>
      <c r="EL4" s="215"/>
      <c r="EM4" s="215"/>
      <c r="EN4" s="215"/>
      <c r="EO4" s="215"/>
      <c r="EP4" s="215"/>
      <c r="EQ4" s="215"/>
      <c r="ER4" s="215"/>
      <c r="ES4" s="215"/>
      <c r="ET4" s="215"/>
      <c r="EU4" s="215"/>
      <c r="EV4" s="215"/>
      <c r="EW4" s="215"/>
      <c r="EX4" s="215"/>
      <c r="EY4" s="215"/>
      <c r="EZ4" s="215"/>
      <c r="FA4" s="215"/>
      <c r="FB4" s="215"/>
      <c r="FC4" s="215"/>
      <c r="FD4" s="215"/>
      <c r="FE4" s="215"/>
      <c r="FF4" s="215"/>
      <c r="FG4" s="215"/>
      <c r="FH4" s="215"/>
      <c r="FI4" s="215"/>
      <c r="FJ4" s="215"/>
      <c r="FK4" s="215"/>
      <c r="FL4" s="215"/>
      <c r="FM4" s="215"/>
      <c r="FN4" s="215"/>
      <c r="FO4" s="215"/>
      <c r="FP4" s="215"/>
      <c r="FQ4" s="215"/>
      <c r="FR4" s="215"/>
      <c r="FS4" s="215"/>
      <c r="FT4" s="215"/>
      <c r="FU4" s="215"/>
      <c r="FV4" s="215"/>
      <c r="FW4" s="215"/>
      <c r="FX4" s="215"/>
      <c r="FY4" s="215"/>
      <c r="FZ4" s="215"/>
      <c r="GA4" s="215"/>
      <c r="GB4" s="215"/>
      <c r="GC4" s="215"/>
      <c r="GD4" s="215"/>
      <c r="GE4" s="215"/>
      <c r="GF4" s="215"/>
      <c r="GG4" s="215"/>
      <c r="GH4" s="215"/>
      <c r="GI4" s="215"/>
      <c r="GJ4" s="215"/>
      <c r="GK4" s="215"/>
      <c r="GL4" s="215"/>
      <c r="GM4" s="215"/>
      <c r="GN4" s="215"/>
      <c r="GO4" s="215"/>
      <c r="GP4" s="215"/>
      <c r="GQ4" s="215"/>
      <c r="GR4" s="215"/>
      <c r="GS4" s="215"/>
      <c r="GT4" s="215"/>
      <c r="GU4" s="215"/>
      <c r="GV4" s="215"/>
      <c r="GW4" s="215"/>
      <c r="GX4" s="215"/>
      <c r="GY4" s="215"/>
      <c r="GZ4" s="215"/>
      <c r="HA4" s="215"/>
      <c r="HB4" s="215"/>
      <c r="HC4" s="215"/>
      <c r="HD4" s="215"/>
      <c r="HE4" s="215"/>
      <c r="HF4" s="215"/>
      <c r="HG4" s="215"/>
      <c r="HH4" s="215"/>
      <c r="HI4" s="215"/>
      <c r="HJ4" s="215"/>
      <c r="HK4" s="215"/>
      <c r="HL4" s="215"/>
      <c r="HM4" s="215"/>
      <c r="HN4" s="215"/>
      <c r="HO4" s="215"/>
      <c r="HP4" s="215"/>
      <c r="HQ4" s="215"/>
      <c r="HR4" s="215"/>
      <c r="HS4" s="215"/>
      <c r="HT4" s="215"/>
      <c r="HU4" s="215"/>
      <c r="HV4" s="215"/>
      <c r="HW4" s="215"/>
      <c r="HX4" s="215"/>
      <c r="HY4" s="215"/>
      <c r="HZ4" s="215"/>
      <c r="IA4" s="215"/>
      <c r="IB4" s="215"/>
      <c r="IC4" s="215"/>
      <c r="ID4" s="215"/>
      <c r="IE4" s="215"/>
      <c r="IF4" s="215"/>
      <c r="IG4" s="215"/>
      <c r="IH4" s="215"/>
      <c r="II4" s="215"/>
      <c r="IJ4" s="215"/>
      <c r="IK4" s="215"/>
      <c r="IL4" s="215"/>
      <c r="IM4" s="215"/>
      <c r="IN4" s="215"/>
      <c r="IO4" s="215"/>
      <c r="IP4" s="215"/>
      <c r="IQ4" s="215"/>
      <c r="IR4" s="215"/>
      <c r="IS4" s="215"/>
      <c r="IT4" s="215"/>
      <c r="IU4" s="215"/>
      <c r="IV4" s="215"/>
      <c r="IW4" s="215"/>
      <c r="IX4" s="215"/>
      <c r="IY4" s="215"/>
      <c r="IZ4" s="215"/>
      <c r="JA4" s="215"/>
      <c r="JB4" s="215"/>
      <c r="JC4" s="215"/>
      <c r="JD4" s="215"/>
      <c r="JE4" s="215"/>
      <c r="JF4" s="215"/>
      <c r="JG4" s="215"/>
      <c r="JH4" s="215"/>
      <c r="JI4" s="215"/>
      <c r="JJ4" s="215"/>
      <c r="JK4" s="215"/>
      <c r="JL4" s="215"/>
      <c r="JM4" s="215"/>
      <c r="JN4" s="215"/>
      <c r="JO4" s="215"/>
      <c r="JP4" s="215"/>
      <c r="JQ4" s="215"/>
      <c r="JR4" s="215"/>
      <c r="JS4" s="215"/>
      <c r="JT4" s="215"/>
      <c r="JU4" s="215"/>
      <c r="JV4" s="215"/>
      <c r="JW4" s="215"/>
      <c r="JX4" s="215"/>
      <c r="JY4" s="215"/>
      <c r="JZ4" s="215"/>
      <c r="KA4" s="215"/>
      <c r="KB4" s="215"/>
      <c r="KC4" s="215"/>
      <c r="KD4" s="215"/>
      <c r="KE4" s="215"/>
      <c r="KF4" s="215"/>
      <c r="KG4" s="215"/>
      <c r="KH4" s="215"/>
      <c r="KI4" s="215"/>
      <c r="KJ4" s="215"/>
      <c r="KK4" s="215"/>
      <c r="KL4" s="215"/>
      <c r="KM4" s="215"/>
      <c r="KN4" s="215"/>
      <c r="KO4" s="215"/>
      <c r="KP4" s="215"/>
      <c r="KQ4" s="215"/>
      <c r="KR4" s="215"/>
      <c r="KS4" s="215"/>
      <c r="KT4" s="215"/>
      <c r="KU4" s="215"/>
      <c r="KV4" s="215"/>
      <c r="KW4" s="215"/>
      <c r="KX4" s="215"/>
      <c r="KY4" s="215"/>
      <c r="KZ4" s="215"/>
      <c r="LA4" s="215"/>
      <c r="LB4" s="215"/>
      <c r="LC4" s="215"/>
      <c r="LD4" s="215"/>
      <c r="LE4" s="215"/>
      <c r="LF4" s="215"/>
      <c r="LG4" s="215"/>
      <c r="LH4" s="215"/>
      <c r="LI4" s="215"/>
      <c r="LJ4" s="215"/>
      <c r="LK4" s="215"/>
      <c r="LL4" s="215"/>
      <c r="LM4" s="215"/>
      <c r="LN4" s="215"/>
      <c r="LO4" s="215"/>
      <c r="LP4" s="215"/>
      <c r="LQ4" s="215"/>
      <c r="LR4" s="215"/>
      <c r="LS4" s="215"/>
      <c r="LT4" s="215"/>
      <c r="LU4" s="215"/>
      <c r="LV4" s="215"/>
      <c r="LW4" s="215"/>
      <c r="LX4" s="215"/>
      <c r="LY4" s="215"/>
      <c r="LZ4" s="215"/>
      <c r="MA4" s="215"/>
      <c r="MB4" s="215"/>
      <c r="MC4" s="215"/>
      <c r="MD4" s="215"/>
      <c r="ME4" s="215"/>
      <c r="MF4" s="215"/>
      <c r="MG4" s="215"/>
      <c r="MH4" s="215"/>
      <c r="MI4" s="215"/>
      <c r="MJ4" s="215"/>
      <c r="MK4" s="215"/>
      <c r="ML4" s="215"/>
      <c r="MM4" s="215"/>
      <c r="MN4" s="215"/>
      <c r="MO4" s="215"/>
      <c r="MP4" s="215"/>
      <c r="MQ4" s="215"/>
      <c r="MR4" s="215"/>
      <c r="MS4" s="215"/>
      <c r="MT4" s="215"/>
      <c r="MU4" s="215"/>
      <c r="MV4" s="215"/>
      <c r="MW4" s="215"/>
      <c r="MX4" s="215"/>
      <c r="MY4" s="215"/>
      <c r="MZ4" s="215"/>
      <c r="NA4" s="215"/>
      <c r="NB4" s="215"/>
      <c r="NC4" s="215"/>
      <c r="ND4" s="215"/>
      <c r="NE4" s="215"/>
      <c r="NF4" s="215"/>
      <c r="NG4" s="215"/>
      <c r="NH4" s="215"/>
      <c r="NI4" s="215"/>
      <c r="NJ4" s="215"/>
      <c r="NK4" s="215"/>
      <c r="NL4" s="215"/>
      <c r="NM4" s="215"/>
      <c r="NN4" s="215"/>
      <c r="NO4" s="215"/>
      <c r="NP4" s="215"/>
      <c r="NQ4" s="215"/>
      <c r="NR4" s="215"/>
      <c r="NS4" s="215"/>
      <c r="NT4" s="215"/>
      <c r="NU4" s="215"/>
      <c r="NV4" s="215"/>
      <c r="NW4" s="215"/>
      <c r="NX4" s="215"/>
      <c r="NY4" s="215"/>
      <c r="NZ4" s="215"/>
      <c r="OA4" s="215"/>
      <c r="OB4" s="215"/>
      <c r="OC4" s="215"/>
      <c r="OD4" s="215"/>
      <c r="OE4" s="215"/>
      <c r="OF4" s="215"/>
      <c r="OG4" s="215"/>
      <c r="OH4" s="215"/>
      <c r="OI4" s="215"/>
      <c r="OJ4" s="215"/>
      <c r="OK4" s="215"/>
      <c r="OL4" s="215"/>
      <c r="OM4" s="215"/>
      <c r="ON4" s="215"/>
      <c r="OO4" s="215"/>
      <c r="OP4" s="215"/>
      <c r="OQ4" s="215"/>
      <c r="OR4" s="215"/>
      <c r="OS4" s="215"/>
      <c r="OT4" s="215"/>
      <c r="OU4" s="215"/>
      <c r="OV4" s="215"/>
      <c r="OW4" s="215"/>
      <c r="OX4" s="215"/>
      <c r="OY4" s="215"/>
      <c r="OZ4" s="215"/>
      <c r="PA4" s="215"/>
      <c r="PB4" s="215"/>
      <c r="PC4" s="215"/>
      <c r="PD4" s="215"/>
      <c r="PE4" s="215"/>
      <c r="PF4" s="215"/>
      <c r="PG4" s="215"/>
      <c r="PH4" s="215"/>
      <c r="PI4" s="215"/>
      <c r="PJ4" s="215"/>
      <c r="PK4" s="215"/>
      <c r="PL4" s="215"/>
      <c r="PM4" s="215"/>
      <c r="PN4" s="215"/>
      <c r="PO4" s="215"/>
      <c r="PP4" s="215"/>
      <c r="PQ4" s="215"/>
      <c r="PR4" s="215"/>
      <c r="PS4" s="215"/>
      <c r="PT4" s="215"/>
      <c r="PU4" s="215"/>
      <c r="PV4" s="215"/>
      <c r="PW4" s="215"/>
      <c r="PX4" s="215"/>
      <c r="PY4" s="215"/>
      <c r="PZ4" s="215"/>
      <c r="QA4" s="215"/>
      <c r="QB4" s="215"/>
      <c r="QC4" s="215"/>
      <c r="QD4" s="215"/>
      <c r="QE4" s="215"/>
      <c r="QF4" s="215"/>
      <c r="QG4" s="215"/>
      <c r="QH4" s="215"/>
      <c r="QI4" s="215"/>
      <c r="QJ4" s="215"/>
      <c r="QK4" s="215"/>
      <c r="QL4" s="215"/>
      <c r="QM4" s="215"/>
      <c r="QN4" s="215"/>
      <c r="QO4" s="215"/>
      <c r="QP4" s="215"/>
      <c r="QQ4" s="215"/>
      <c r="QR4" s="215"/>
      <c r="QS4" s="215"/>
      <c r="QT4" s="215"/>
      <c r="QU4" s="215"/>
      <c r="QV4" s="215"/>
      <c r="QW4" s="215"/>
      <c r="QX4" s="215"/>
      <c r="QY4" s="215"/>
      <c r="QZ4" s="215"/>
      <c r="RA4" s="215"/>
      <c r="RB4" s="215"/>
      <c r="RC4" s="215"/>
      <c r="RD4" s="215"/>
      <c r="RE4" s="215"/>
      <c r="RF4" s="215"/>
      <c r="RG4" s="215"/>
      <c r="RH4" s="215"/>
      <c r="RI4" s="215"/>
      <c r="RJ4" s="215"/>
      <c r="RK4" s="215"/>
      <c r="RL4" s="215"/>
      <c r="RM4" s="215"/>
      <c r="RN4" s="215"/>
      <c r="RO4" s="215"/>
      <c r="RP4" s="215"/>
      <c r="RQ4" s="215"/>
      <c r="RR4" s="215"/>
      <c r="RS4" s="215"/>
      <c r="RT4" s="215"/>
      <c r="RU4" s="215"/>
      <c r="RV4" s="215"/>
      <c r="RW4" s="215"/>
      <c r="RX4" s="215"/>
      <c r="RY4" s="215"/>
      <c r="RZ4" s="215"/>
      <c r="SA4" s="215"/>
      <c r="SB4" s="215"/>
      <c r="SC4" s="215"/>
      <c r="SD4" s="215"/>
      <c r="SE4" s="215"/>
      <c r="SF4" s="215"/>
      <c r="SG4" s="215"/>
      <c r="SH4" s="215"/>
      <c r="SI4" s="215"/>
      <c r="SJ4" s="215"/>
      <c r="SK4" s="215"/>
      <c r="SL4" s="215"/>
      <c r="SM4" s="215"/>
      <c r="SN4" s="215"/>
      <c r="SO4" s="215"/>
      <c r="SP4" s="215"/>
      <c r="SQ4" s="215"/>
      <c r="SR4" s="215"/>
      <c r="SS4" s="215"/>
      <c r="ST4" s="215"/>
      <c r="SU4" s="215"/>
      <c r="SV4" s="215"/>
      <c r="SW4" s="215"/>
      <c r="SX4" s="215"/>
      <c r="SY4" s="215"/>
      <c r="SZ4" s="215"/>
      <c r="TA4" s="215"/>
      <c r="TB4" s="215"/>
      <c r="TC4" s="215"/>
      <c r="TD4" s="215"/>
      <c r="TE4" s="215"/>
      <c r="TF4" s="215"/>
      <c r="TG4" s="215"/>
      <c r="TH4" s="215"/>
      <c r="TI4" s="215"/>
      <c r="TJ4" s="215"/>
      <c r="TK4" s="215"/>
      <c r="TL4" s="215"/>
      <c r="TM4" s="215"/>
      <c r="TN4" s="215"/>
      <c r="TO4" s="215"/>
      <c r="TP4" s="215"/>
      <c r="TQ4" s="215"/>
      <c r="TR4" s="215"/>
      <c r="TS4" s="215"/>
      <c r="TT4" s="215"/>
      <c r="TU4" s="215"/>
      <c r="TV4" s="215"/>
      <c r="TW4" s="215"/>
      <c r="TX4" s="215"/>
      <c r="TY4" s="215"/>
      <c r="TZ4" s="215"/>
      <c r="UA4" s="215"/>
      <c r="UB4" s="215"/>
      <c r="UC4" s="215"/>
      <c r="UD4" s="215"/>
      <c r="UE4" s="215"/>
      <c r="UF4" s="215"/>
      <c r="UG4" s="215"/>
      <c r="UH4" s="215"/>
      <c r="UI4" s="215"/>
      <c r="UJ4" s="215"/>
      <c r="UK4" s="215"/>
      <c r="UL4" s="215"/>
      <c r="UM4" s="215"/>
      <c r="UN4" s="215"/>
      <c r="UO4" s="215"/>
      <c r="UP4" s="215"/>
      <c r="UQ4" s="215"/>
      <c r="UR4" s="215"/>
      <c r="US4" s="215"/>
      <c r="UT4" s="215"/>
      <c r="UU4" s="215"/>
      <c r="UV4" s="215"/>
      <c r="UW4" s="215"/>
      <c r="UX4" s="215"/>
      <c r="UY4" s="215"/>
      <c r="UZ4" s="215"/>
      <c r="VA4" s="215"/>
      <c r="VB4" s="215"/>
      <c r="VC4" s="215"/>
      <c r="VD4" s="215"/>
      <c r="VE4" s="215"/>
      <c r="VF4" s="215"/>
      <c r="VG4" s="215"/>
      <c r="VH4" s="215"/>
      <c r="VI4" s="215"/>
      <c r="VJ4" s="215"/>
      <c r="VK4" s="215"/>
      <c r="VL4" s="215"/>
      <c r="VM4" s="215"/>
      <c r="VN4" s="215"/>
      <c r="VO4" s="215"/>
      <c r="VP4" s="215"/>
      <c r="VQ4" s="215"/>
      <c r="VR4" s="215"/>
      <c r="VS4" s="215"/>
      <c r="VT4" s="215"/>
      <c r="VU4" s="215"/>
      <c r="VV4" s="215"/>
      <c r="VW4" s="215"/>
      <c r="VX4" s="215"/>
      <c r="VY4" s="215"/>
      <c r="VZ4" s="215"/>
      <c r="WA4" s="215"/>
      <c r="WB4" s="215"/>
      <c r="WC4" s="215"/>
      <c r="WD4" s="215"/>
      <c r="WE4" s="215"/>
      <c r="WF4" s="215"/>
      <c r="WG4" s="215"/>
      <c r="WH4" s="215"/>
      <c r="WI4" s="215"/>
      <c r="WJ4" s="215"/>
      <c r="WK4" s="215"/>
      <c r="WL4" s="215"/>
      <c r="WM4" s="215"/>
      <c r="WN4" s="215"/>
      <c r="WO4" s="215"/>
      <c r="WP4" s="215"/>
      <c r="WQ4" s="215"/>
      <c r="WR4" s="215"/>
      <c r="WS4" s="215"/>
      <c r="WT4" s="215"/>
      <c r="WU4" s="215"/>
      <c r="WV4" s="215"/>
      <c r="WW4" s="215"/>
      <c r="WX4" s="215"/>
      <c r="WY4" s="215"/>
      <c r="WZ4" s="215"/>
      <c r="XA4" s="215"/>
      <c r="XB4" s="215"/>
      <c r="XC4" s="215"/>
      <c r="XD4" s="215"/>
      <c r="XE4" s="215"/>
      <c r="XF4" s="215"/>
      <c r="XG4" s="215"/>
      <c r="XH4" s="215"/>
      <c r="XI4" s="215"/>
      <c r="XJ4" s="215"/>
      <c r="XK4" s="215"/>
      <c r="XL4" s="215"/>
      <c r="XM4" s="215"/>
      <c r="XN4" s="215"/>
      <c r="XO4" s="215"/>
      <c r="XP4" s="215"/>
      <c r="XQ4" s="215"/>
      <c r="XR4" s="215"/>
      <c r="XS4" s="215"/>
      <c r="XT4" s="215"/>
      <c r="XU4" s="215"/>
      <c r="XV4" s="215"/>
      <c r="XW4" s="215"/>
      <c r="XX4" s="215"/>
      <c r="XY4" s="215"/>
      <c r="XZ4" s="215"/>
      <c r="YA4" s="215"/>
      <c r="YB4" s="215"/>
      <c r="YC4" s="215"/>
      <c r="YD4" s="215"/>
      <c r="YE4" s="215"/>
      <c r="YF4" s="215"/>
      <c r="YG4" s="215"/>
      <c r="YH4" s="215"/>
      <c r="YI4" s="215"/>
      <c r="YJ4" s="215"/>
      <c r="YK4" s="215"/>
      <c r="YL4" s="215"/>
      <c r="YM4" s="215"/>
      <c r="YN4" s="215"/>
      <c r="YO4" s="215"/>
      <c r="YP4" s="215"/>
      <c r="YQ4" s="215"/>
      <c r="YR4" s="215"/>
      <c r="YS4" s="215"/>
      <c r="YT4" s="215"/>
      <c r="YU4" s="215"/>
      <c r="YV4" s="215"/>
      <c r="YW4" s="215"/>
      <c r="YX4" s="215"/>
      <c r="YY4" s="215"/>
      <c r="YZ4" s="215"/>
      <c r="ZA4" s="215"/>
      <c r="ZB4" s="215"/>
      <c r="ZC4" s="215"/>
      <c r="ZD4" s="215"/>
      <c r="ZE4" s="215"/>
      <c r="ZF4" s="215"/>
      <c r="ZG4" s="215"/>
      <c r="ZH4" s="215"/>
      <c r="ZI4" s="215"/>
      <c r="ZJ4" s="215"/>
      <c r="ZK4" s="215"/>
      <c r="ZL4" s="215"/>
      <c r="ZM4" s="215"/>
      <c r="ZN4" s="215"/>
      <c r="ZO4" s="215"/>
      <c r="ZP4" s="215"/>
      <c r="ZQ4" s="215"/>
      <c r="ZR4" s="215"/>
      <c r="ZS4" s="215"/>
      <c r="ZT4" s="215"/>
      <c r="ZU4" s="215"/>
      <c r="ZV4" s="215"/>
      <c r="ZW4" s="215"/>
      <c r="ZX4" s="215"/>
      <c r="ZY4" s="215"/>
      <c r="ZZ4" s="215"/>
      <c r="AAA4" s="215"/>
      <c r="AAB4" s="215"/>
      <c r="AAC4" s="215"/>
      <c r="AAD4" s="215"/>
      <c r="AAE4" s="215"/>
      <c r="AAF4" s="215"/>
      <c r="AAG4" s="215"/>
      <c r="AAH4" s="215"/>
      <c r="AAI4" s="215"/>
      <c r="AAJ4" s="215"/>
      <c r="AAK4" s="215"/>
      <c r="AAL4" s="215"/>
      <c r="AAM4" s="215"/>
      <c r="AAN4" s="215"/>
      <c r="AAO4" s="215"/>
      <c r="AAP4" s="215"/>
      <c r="AAQ4" s="215"/>
      <c r="AAR4" s="215"/>
      <c r="AAS4" s="215"/>
      <c r="AAT4" s="215"/>
      <c r="AAU4" s="215"/>
      <c r="AAV4" s="215"/>
      <c r="AAW4" s="215"/>
      <c r="AAX4" s="215"/>
      <c r="AAY4" s="215"/>
      <c r="AAZ4" s="215"/>
      <c r="ABA4" s="215"/>
      <c r="ABB4" s="215"/>
      <c r="ABC4" s="215"/>
      <c r="ABD4" s="215"/>
      <c r="ABE4" s="215"/>
      <c r="ABF4" s="215"/>
      <c r="ABG4" s="215"/>
      <c r="ABH4" s="215"/>
      <c r="ABI4" s="215"/>
      <c r="ABJ4" s="215"/>
      <c r="ABK4" s="215"/>
      <c r="ABL4" s="215"/>
      <c r="ABM4" s="215"/>
      <c r="ABN4" s="215"/>
      <c r="ABO4" s="215"/>
      <c r="ABP4" s="215"/>
      <c r="ABQ4" s="215"/>
      <c r="ABR4" s="215"/>
      <c r="ABS4" s="215"/>
      <c r="ABT4" s="215"/>
      <c r="ABU4" s="215"/>
      <c r="ABV4" s="215"/>
      <c r="ABW4" s="215"/>
      <c r="ABX4" s="215"/>
      <c r="ABY4" s="215"/>
      <c r="ABZ4" s="215"/>
      <c r="ACA4" s="215"/>
      <c r="ACB4" s="215"/>
      <c r="ACC4" s="215"/>
      <c r="ACD4" s="215"/>
      <c r="ACE4" s="215"/>
      <c r="ACF4" s="215"/>
      <c r="ACG4" s="215"/>
      <c r="ACH4" s="215"/>
      <c r="ACI4" s="215"/>
      <c r="ACJ4" s="215"/>
      <c r="ACK4" s="215"/>
      <c r="ACL4" s="215"/>
      <c r="ACM4" s="215"/>
      <c r="ACN4" s="215"/>
      <c r="ACO4" s="215"/>
      <c r="ACP4" s="215"/>
      <c r="ACQ4" s="215"/>
      <c r="ACR4" s="215"/>
      <c r="ACS4" s="215"/>
      <c r="ACT4" s="215"/>
      <c r="ACU4" s="215"/>
      <c r="ACV4" s="215"/>
      <c r="ACW4" s="215"/>
      <c r="ACX4" s="215"/>
      <c r="ACY4" s="215"/>
      <c r="ACZ4" s="215"/>
      <c r="ADA4" s="215"/>
      <c r="ADB4" s="215"/>
      <c r="ADC4" s="215"/>
      <c r="ADD4" s="215"/>
      <c r="ADE4" s="215"/>
      <c r="ADF4" s="215"/>
      <c r="ADG4" s="215"/>
      <c r="ADH4" s="215"/>
      <c r="ADI4" s="215"/>
      <c r="ADJ4" s="215"/>
      <c r="ADK4" s="215"/>
      <c r="ADL4" s="215"/>
      <c r="ADM4" s="215"/>
      <c r="ADN4" s="215"/>
      <c r="ADO4" s="215"/>
      <c r="ADP4" s="215"/>
      <c r="ADQ4" s="215"/>
      <c r="ADR4" s="215"/>
      <c r="ADS4" s="215"/>
      <c r="ADT4" s="215"/>
      <c r="ADU4" s="215"/>
      <c r="ADV4" s="215"/>
      <c r="ADW4" s="215"/>
      <c r="ADX4" s="215"/>
      <c r="ADY4" s="215"/>
      <c r="ADZ4" s="215"/>
      <c r="AEA4" s="215"/>
      <c r="AEB4" s="215"/>
      <c r="AEC4" s="215"/>
      <c r="AED4" s="215"/>
      <c r="AEE4" s="215"/>
      <c r="AEF4" s="215"/>
      <c r="AEG4" s="215"/>
      <c r="AEH4" s="215"/>
      <c r="AEI4" s="215"/>
      <c r="AEJ4" s="215"/>
      <c r="AEK4" s="215"/>
      <c r="AEL4" s="215"/>
      <c r="AEM4" s="215"/>
      <c r="AEN4" s="215"/>
      <c r="AEO4" s="215"/>
      <c r="AEP4" s="215"/>
      <c r="AEQ4" s="215"/>
      <c r="AER4" s="215"/>
      <c r="AES4" s="215"/>
      <c r="AET4" s="215"/>
      <c r="AEU4" s="215"/>
      <c r="AEV4" s="215"/>
      <c r="AEW4" s="215"/>
      <c r="AEX4" s="215"/>
      <c r="AEY4" s="215"/>
      <c r="AEZ4" s="215"/>
      <c r="AFA4" s="215"/>
      <c r="AFB4" s="215"/>
      <c r="AFC4" s="215"/>
      <c r="AFD4" s="215"/>
      <c r="AFE4" s="215"/>
      <c r="AFF4" s="215"/>
      <c r="AFG4" s="215"/>
      <c r="AFH4" s="215"/>
      <c r="AFI4" s="215"/>
      <c r="AFJ4" s="215"/>
      <c r="AFK4" s="215"/>
      <c r="AFL4" s="215"/>
      <c r="AFM4" s="215"/>
      <c r="AFN4" s="215"/>
      <c r="AFO4" s="215"/>
      <c r="AFP4" s="215"/>
      <c r="AFQ4" s="215"/>
      <c r="AFR4" s="215"/>
      <c r="AFS4" s="215"/>
      <c r="AFT4" s="215"/>
      <c r="AFU4" s="215"/>
      <c r="AFV4" s="215"/>
      <c r="AFW4" s="215"/>
      <c r="AFX4" s="215"/>
      <c r="AFY4" s="215"/>
      <c r="AFZ4" s="215"/>
      <c r="AGA4" s="215"/>
      <c r="AGB4" s="215"/>
      <c r="AGC4" s="215"/>
      <c r="AGD4" s="215"/>
      <c r="AGE4" s="215"/>
      <c r="AGF4" s="215"/>
      <c r="AGG4" s="215"/>
      <c r="AGH4" s="215"/>
      <c r="AGI4" s="215"/>
      <c r="AGJ4" s="215"/>
      <c r="AGK4" s="215"/>
      <c r="AGL4" s="215"/>
      <c r="AGM4" s="215"/>
      <c r="AGN4" s="215"/>
      <c r="AGO4" s="215"/>
      <c r="AGP4" s="215"/>
      <c r="AGQ4" s="215"/>
      <c r="AGR4" s="215"/>
      <c r="AGS4" s="215"/>
      <c r="AGT4" s="215"/>
      <c r="AGU4" s="215"/>
      <c r="AGV4" s="215"/>
      <c r="AGW4" s="215"/>
      <c r="AGX4" s="215"/>
      <c r="AGY4" s="215"/>
      <c r="AGZ4" s="215"/>
      <c r="AHA4" s="215"/>
      <c r="AHB4" s="215"/>
      <c r="AHC4" s="215"/>
      <c r="AHD4" s="215"/>
      <c r="AHE4" s="215"/>
      <c r="AHF4" s="215"/>
      <c r="AHG4" s="215"/>
      <c r="AHH4" s="215"/>
      <c r="AHI4" s="215"/>
      <c r="AHJ4" s="215"/>
      <c r="AHK4" s="215"/>
      <c r="AHL4" s="215"/>
      <c r="AHM4" s="215"/>
      <c r="AHN4" s="215"/>
      <c r="AHO4" s="215"/>
      <c r="AHP4" s="215"/>
      <c r="AHQ4" s="215"/>
      <c r="AHR4" s="215"/>
      <c r="AHS4" s="215"/>
      <c r="AHT4" s="215"/>
      <c r="AHU4" s="215"/>
      <c r="AHV4" s="215"/>
      <c r="AHW4" s="215"/>
      <c r="AHX4" s="215"/>
      <c r="AHY4" s="215"/>
      <c r="AHZ4" s="215"/>
      <c r="AIA4" s="215"/>
      <c r="AIB4" s="215"/>
      <c r="AIC4" s="215"/>
      <c r="AID4" s="215"/>
      <c r="AIE4" s="215"/>
      <c r="AIF4" s="215"/>
      <c r="AIG4" s="215"/>
      <c r="AIH4" s="215"/>
      <c r="AII4" s="215"/>
      <c r="AIJ4" s="215"/>
      <c r="AIK4" s="215"/>
      <c r="AIL4" s="215"/>
      <c r="AIM4" s="215"/>
      <c r="AIN4" s="215"/>
      <c r="AIO4" s="215"/>
      <c r="AIP4" s="215"/>
      <c r="AIQ4" s="215"/>
      <c r="AIR4" s="215"/>
      <c r="AIS4" s="215"/>
      <c r="AIT4" s="215"/>
      <c r="AIU4" s="215"/>
      <c r="AIV4" s="215"/>
      <c r="AIW4" s="215"/>
      <c r="AIX4" s="215"/>
      <c r="AIY4" s="215"/>
      <c r="AIZ4" s="215"/>
      <c r="AJA4" s="215"/>
      <c r="AJB4" s="215"/>
      <c r="AJC4" s="215"/>
      <c r="AJD4" s="215"/>
      <c r="AJE4" s="215"/>
      <c r="AJF4" s="215"/>
      <c r="AJG4" s="215"/>
      <c r="AJH4" s="215"/>
      <c r="AJI4" s="215"/>
      <c r="AJJ4" s="215"/>
      <c r="AJK4" s="215"/>
      <c r="AJL4" s="215"/>
      <c r="AJM4" s="215"/>
      <c r="AJN4" s="215"/>
      <c r="AJO4" s="215"/>
      <c r="AJP4" s="215"/>
      <c r="AJQ4" s="215"/>
      <c r="AJR4" s="215"/>
      <c r="AJS4" s="215"/>
      <c r="AJT4" s="215"/>
      <c r="AJU4" s="215"/>
      <c r="AJV4" s="215"/>
      <c r="AJW4" s="215"/>
      <c r="AJX4" s="215"/>
      <c r="AJY4" s="215"/>
      <c r="AJZ4" s="215"/>
      <c r="AKA4" s="215"/>
      <c r="AKB4" s="215"/>
      <c r="AKC4" s="215"/>
      <c r="AKD4" s="215"/>
      <c r="AKE4" s="215"/>
      <c r="AKF4" s="215"/>
      <c r="AKG4" s="215"/>
      <c r="AKH4" s="215"/>
      <c r="AKI4" s="215"/>
      <c r="AKJ4" s="215"/>
      <c r="AKK4" s="215"/>
      <c r="AKL4" s="215"/>
      <c r="AKM4" s="215"/>
      <c r="AKN4" s="215"/>
      <c r="AKO4" s="215"/>
      <c r="AKP4" s="215"/>
      <c r="AKQ4" s="215"/>
      <c r="AKR4" s="215"/>
      <c r="AKS4" s="215"/>
      <c r="AKT4" s="215"/>
      <c r="AKU4" s="215"/>
      <c r="AKV4" s="215"/>
      <c r="AKW4" s="215"/>
      <c r="AKX4" s="215"/>
      <c r="AKY4" s="215"/>
      <c r="AKZ4" s="215"/>
      <c r="ALA4" s="215"/>
      <c r="ALB4" s="215"/>
      <c r="ALC4" s="215"/>
      <c r="ALD4" s="215"/>
      <c r="ALE4" s="215"/>
      <c r="ALF4" s="215"/>
      <c r="ALG4" s="215"/>
      <c r="ALH4" s="215"/>
      <c r="ALI4" s="215"/>
      <c r="ALJ4" s="215"/>
      <c r="ALK4" s="215"/>
      <c r="ALL4" s="215"/>
      <c r="ALM4" s="215"/>
      <c r="ALN4" s="215"/>
      <c r="ALO4" s="215"/>
      <c r="ALP4" s="215"/>
      <c r="ALQ4" s="215"/>
      <c r="ALR4" s="215"/>
      <c r="ALS4" s="215"/>
      <c r="ALT4" s="215"/>
      <c r="ALU4" s="215"/>
      <c r="ALV4" s="215"/>
      <c r="ALW4" s="215"/>
      <c r="ALX4" s="215"/>
      <c r="ALY4" s="215"/>
      <c r="ALZ4" s="215"/>
      <c r="AMA4" s="215"/>
      <c r="AMB4" s="215"/>
      <c r="AMC4" s="215"/>
      <c r="AMD4" s="215"/>
      <c r="AME4" s="215"/>
      <c r="AMF4" s="215"/>
      <c r="AMG4" s="215"/>
      <c r="AMH4" s="215"/>
      <c r="AMI4" s="215"/>
      <c r="AMJ4" s="215"/>
      <c r="AMK4" s="215"/>
      <c r="AML4" s="215"/>
      <c r="AMM4" s="215"/>
      <c r="AMN4" s="215"/>
      <c r="AMO4" s="215"/>
      <c r="AMP4" s="215"/>
      <c r="AMQ4" s="215"/>
      <c r="AMR4" s="215"/>
      <c r="AMS4" s="215"/>
      <c r="AMT4" s="215"/>
      <c r="AMU4" s="215"/>
      <c r="AMV4" s="215"/>
      <c r="AMW4" s="215"/>
      <c r="AMX4" s="215"/>
      <c r="AMY4" s="215"/>
      <c r="AMZ4" s="215"/>
      <c r="ANA4" s="215"/>
      <c r="ANB4" s="215"/>
      <c r="ANC4" s="215"/>
      <c r="AND4" s="215"/>
      <c r="ANE4" s="215"/>
      <c r="ANF4" s="215"/>
      <c r="ANG4" s="215"/>
      <c r="ANH4" s="215"/>
      <c r="ANI4" s="215"/>
      <c r="ANJ4" s="215"/>
      <c r="ANK4" s="215"/>
      <c r="ANL4" s="215"/>
      <c r="ANM4" s="215"/>
      <c r="ANN4" s="215"/>
      <c r="ANO4" s="215"/>
      <c r="ANP4" s="215"/>
      <c r="ANQ4" s="215"/>
      <c r="ANR4" s="215"/>
      <c r="ANS4" s="215"/>
      <c r="ANT4" s="215"/>
      <c r="ANU4" s="215"/>
      <c r="ANV4" s="215"/>
      <c r="ANW4" s="215"/>
      <c r="ANX4" s="215"/>
      <c r="ANY4" s="215"/>
      <c r="ANZ4" s="215"/>
      <c r="AOA4" s="215"/>
      <c r="AOB4" s="215"/>
      <c r="AOC4" s="215"/>
      <c r="AOD4" s="215"/>
      <c r="AOE4" s="215"/>
      <c r="AOF4" s="215"/>
      <c r="AOG4" s="215"/>
      <c r="AOH4" s="215"/>
      <c r="AOI4" s="215"/>
      <c r="AOJ4" s="215"/>
      <c r="AOK4" s="215"/>
      <c r="AOL4" s="215"/>
      <c r="AOM4" s="215"/>
      <c r="AON4" s="215"/>
      <c r="AOO4" s="215"/>
      <c r="AOP4" s="215"/>
      <c r="AOQ4" s="215"/>
      <c r="AOR4" s="215"/>
      <c r="AOS4" s="215"/>
      <c r="AOT4" s="215"/>
      <c r="AOU4" s="215"/>
      <c r="AOV4" s="215"/>
      <c r="AOW4" s="215"/>
      <c r="AOX4" s="215"/>
      <c r="AOY4" s="215"/>
      <c r="AOZ4" s="215"/>
      <c r="APA4" s="215"/>
      <c r="APB4" s="215"/>
      <c r="APC4" s="215"/>
      <c r="APD4" s="215"/>
      <c r="APE4" s="215"/>
      <c r="APF4" s="215"/>
      <c r="APG4" s="215"/>
      <c r="APH4" s="215"/>
      <c r="API4" s="215"/>
      <c r="APJ4" s="215"/>
      <c r="APK4" s="215"/>
      <c r="APL4" s="215"/>
      <c r="APM4" s="215"/>
      <c r="APN4" s="215"/>
      <c r="APO4" s="215"/>
      <c r="APP4" s="215"/>
      <c r="APQ4" s="215"/>
      <c r="APR4" s="215"/>
      <c r="APS4" s="215"/>
      <c r="APT4" s="215"/>
      <c r="APU4" s="215"/>
      <c r="APV4" s="215"/>
      <c r="APW4" s="215"/>
      <c r="APX4" s="215"/>
      <c r="APY4" s="215"/>
      <c r="APZ4" s="215"/>
      <c r="AQA4" s="215"/>
      <c r="AQB4" s="215"/>
      <c r="AQC4" s="215"/>
      <c r="AQD4" s="215"/>
      <c r="AQE4" s="215"/>
      <c r="AQF4" s="215"/>
      <c r="AQG4" s="215"/>
      <c r="AQH4" s="215"/>
      <c r="AQI4" s="215"/>
      <c r="AQJ4" s="215"/>
      <c r="AQK4" s="215"/>
      <c r="AQL4" s="215"/>
      <c r="AQM4" s="215"/>
      <c r="AQN4" s="215"/>
      <c r="AQO4" s="215"/>
      <c r="AQP4" s="215"/>
      <c r="AQQ4" s="215"/>
      <c r="AQR4" s="215"/>
      <c r="AQS4" s="215"/>
      <c r="AQT4" s="215"/>
      <c r="AQU4" s="215"/>
      <c r="AQV4" s="215"/>
      <c r="AQW4" s="215"/>
      <c r="AQX4" s="215"/>
      <c r="AQY4" s="215"/>
      <c r="AQZ4" s="215"/>
      <c r="ARA4" s="215"/>
      <c r="ARB4" s="215"/>
      <c r="ARC4" s="215"/>
      <c r="ARD4" s="215"/>
      <c r="ARE4" s="215"/>
      <c r="ARF4" s="215"/>
      <c r="ARG4" s="215"/>
      <c r="ARH4" s="215"/>
      <c r="ARI4" s="215"/>
      <c r="ARJ4" s="215"/>
      <c r="ARK4" s="215"/>
      <c r="ARL4" s="215"/>
      <c r="ARM4" s="215"/>
      <c r="ARN4" s="215"/>
      <c r="ARO4" s="215"/>
      <c r="ARP4" s="215"/>
      <c r="ARQ4" s="215"/>
      <c r="ARR4" s="215"/>
      <c r="ARS4" s="215"/>
      <c r="ART4" s="215"/>
      <c r="ARU4" s="215"/>
      <c r="ARV4" s="215"/>
      <c r="ARW4" s="215"/>
      <c r="ARX4" s="215"/>
      <c r="ARY4" s="215"/>
      <c r="ARZ4" s="215"/>
      <c r="ASA4" s="215"/>
      <c r="ASB4" s="215"/>
      <c r="ASC4" s="215"/>
      <c r="ASD4" s="215"/>
      <c r="ASE4" s="215"/>
      <c r="ASF4" s="215"/>
      <c r="ASG4" s="215"/>
      <c r="ASH4" s="215"/>
      <c r="ASI4" s="215"/>
      <c r="ASJ4" s="215"/>
      <c r="ASK4" s="215"/>
      <c r="ASL4" s="215"/>
      <c r="ASM4" s="215"/>
      <c r="ASN4" s="215"/>
      <c r="ASO4" s="215"/>
      <c r="ASP4" s="215"/>
      <c r="ASQ4" s="215"/>
      <c r="ASR4" s="215"/>
      <c r="ASS4" s="215"/>
      <c r="AST4" s="215"/>
      <c r="ASU4" s="215"/>
      <c r="ASV4" s="215"/>
      <c r="ASW4" s="215"/>
      <c r="ASX4" s="215"/>
      <c r="ASY4" s="215"/>
      <c r="ASZ4" s="215"/>
      <c r="ATA4" s="215"/>
      <c r="ATB4" s="215"/>
      <c r="ATC4" s="215"/>
      <c r="ATD4" s="215"/>
      <c r="ATE4" s="215"/>
      <c r="ATF4" s="215"/>
      <c r="ATG4" s="215"/>
      <c r="ATH4" s="215"/>
      <c r="ATI4" s="215"/>
      <c r="ATJ4" s="215"/>
      <c r="ATK4" s="215"/>
      <c r="ATL4" s="215"/>
      <c r="ATM4" s="215"/>
      <c r="ATN4" s="215"/>
      <c r="ATO4" s="215"/>
      <c r="ATP4" s="215"/>
      <c r="ATQ4" s="215"/>
      <c r="ATR4" s="215"/>
      <c r="ATS4" s="215"/>
      <c r="ATT4" s="215"/>
      <c r="ATU4" s="215"/>
      <c r="ATV4" s="215"/>
      <c r="ATW4" s="215"/>
      <c r="ATX4" s="215"/>
      <c r="ATY4" s="215"/>
      <c r="ATZ4" s="215"/>
      <c r="AUA4" s="215"/>
      <c r="AUB4" s="215"/>
      <c r="AUC4" s="215"/>
      <c r="AUD4" s="215"/>
      <c r="AUE4" s="215"/>
      <c r="AUF4" s="215"/>
      <c r="AUG4" s="215"/>
      <c r="AUH4" s="215"/>
      <c r="AUI4" s="215"/>
      <c r="AUJ4" s="215"/>
      <c r="AUK4" s="215"/>
      <c r="AUL4" s="215"/>
      <c r="AUM4" s="215"/>
      <c r="AUN4" s="215"/>
      <c r="AUO4" s="215"/>
      <c r="AUP4" s="215"/>
      <c r="AUQ4" s="215"/>
      <c r="AUR4" s="215"/>
      <c r="AUS4" s="215"/>
      <c r="AUT4" s="215"/>
      <c r="AUU4" s="215"/>
      <c r="AUV4" s="215"/>
      <c r="AUW4" s="215"/>
      <c r="AUX4" s="215"/>
      <c r="AUY4" s="215"/>
      <c r="AUZ4" s="215"/>
      <c r="AVA4" s="215"/>
      <c r="AVB4" s="215"/>
      <c r="AVC4" s="215"/>
      <c r="AVD4" s="215"/>
      <c r="AVE4" s="215"/>
      <c r="AVF4" s="215"/>
      <c r="AVG4" s="215"/>
      <c r="AVH4" s="215"/>
      <c r="AVI4" s="215"/>
      <c r="AVJ4" s="215"/>
      <c r="AVK4" s="215"/>
      <c r="AVL4" s="215"/>
      <c r="AVM4" s="215"/>
      <c r="AVN4" s="215"/>
      <c r="AVO4" s="215"/>
      <c r="AVP4" s="215"/>
      <c r="AVQ4" s="215"/>
      <c r="AVR4" s="215"/>
      <c r="AVS4" s="215"/>
      <c r="AVT4" s="215"/>
      <c r="AVU4" s="215"/>
      <c r="AVV4" s="215"/>
      <c r="AVW4" s="215"/>
      <c r="AVX4" s="215"/>
      <c r="AVY4" s="215"/>
      <c r="AVZ4" s="215"/>
      <c r="AWA4" s="215"/>
      <c r="AWB4" s="215"/>
      <c r="AWC4" s="215"/>
      <c r="AWD4" s="215"/>
      <c r="AWE4" s="215"/>
      <c r="AWF4" s="215"/>
      <c r="AWG4" s="215"/>
      <c r="AWH4" s="215"/>
      <c r="AWI4" s="215"/>
      <c r="AWJ4" s="215"/>
      <c r="AWK4" s="215"/>
      <c r="AWL4" s="215"/>
      <c r="AWM4" s="215"/>
      <c r="AWN4" s="215"/>
      <c r="AWO4" s="215"/>
      <c r="AWP4" s="215"/>
      <c r="AWQ4" s="215"/>
      <c r="AWR4" s="215"/>
      <c r="AWS4" s="215"/>
      <c r="AWT4" s="215"/>
      <c r="AWU4" s="215"/>
      <c r="AWV4" s="215"/>
      <c r="AWW4" s="215"/>
      <c r="AWX4" s="215"/>
      <c r="AWY4" s="215"/>
      <c r="AWZ4" s="215"/>
      <c r="AXA4" s="215"/>
      <c r="AXB4" s="215"/>
      <c r="AXC4" s="215"/>
      <c r="AXD4" s="215"/>
      <c r="AXE4" s="215"/>
      <c r="AXF4" s="215"/>
      <c r="AXG4" s="215"/>
      <c r="AXH4" s="215"/>
      <c r="AXI4" s="215"/>
      <c r="AXJ4" s="215"/>
      <c r="AXK4" s="215"/>
      <c r="AXL4" s="215"/>
      <c r="AXM4" s="215"/>
      <c r="AXN4" s="215"/>
      <c r="AXO4" s="215"/>
      <c r="AXP4" s="215"/>
      <c r="AXQ4" s="215"/>
      <c r="AXR4" s="215"/>
      <c r="AXS4" s="215"/>
      <c r="AXT4" s="215"/>
      <c r="AXU4" s="215"/>
      <c r="AXV4" s="215"/>
      <c r="AXW4" s="215"/>
      <c r="AXX4" s="215"/>
      <c r="AXY4" s="215"/>
      <c r="AXZ4" s="215"/>
      <c r="AYA4" s="215"/>
      <c r="AYB4" s="215"/>
      <c r="AYC4" s="215"/>
      <c r="AYD4" s="215"/>
      <c r="AYE4" s="215"/>
      <c r="AYF4" s="215"/>
      <c r="AYG4" s="215"/>
      <c r="AYH4" s="215"/>
      <c r="AYI4" s="215"/>
      <c r="AYJ4" s="215"/>
      <c r="AYK4" s="215"/>
      <c r="AYL4" s="215"/>
      <c r="AYM4" s="215"/>
      <c r="AYN4" s="215"/>
      <c r="AYO4" s="215"/>
      <c r="AYP4" s="215"/>
      <c r="AYQ4" s="215"/>
      <c r="AYR4" s="215"/>
      <c r="AYS4" s="215"/>
      <c r="AYT4" s="215"/>
      <c r="AYU4" s="215"/>
      <c r="AYV4" s="215"/>
      <c r="AYW4" s="215"/>
      <c r="AYX4" s="215"/>
      <c r="AYY4" s="215"/>
      <c r="AYZ4" s="215"/>
      <c r="AZA4" s="215"/>
      <c r="AZB4" s="215"/>
      <c r="AZC4" s="215"/>
      <c r="AZD4" s="215"/>
      <c r="AZE4" s="215"/>
      <c r="AZF4" s="215"/>
      <c r="AZG4" s="215"/>
      <c r="AZH4" s="215"/>
      <c r="AZI4" s="215"/>
      <c r="AZJ4" s="215"/>
      <c r="AZK4" s="215"/>
      <c r="AZL4" s="215"/>
      <c r="AZM4" s="215"/>
      <c r="AZN4" s="215"/>
      <c r="AZO4" s="215"/>
      <c r="AZP4" s="215"/>
      <c r="AZQ4" s="215"/>
      <c r="AZR4" s="215"/>
      <c r="AZS4" s="215"/>
      <c r="AZT4" s="215"/>
      <c r="AZU4" s="215"/>
      <c r="AZV4" s="215"/>
      <c r="AZW4" s="215"/>
      <c r="AZX4" s="215"/>
      <c r="AZY4" s="215"/>
      <c r="AZZ4" s="215"/>
      <c r="BAA4" s="215"/>
      <c r="BAB4" s="215"/>
      <c r="BAC4" s="215"/>
      <c r="BAD4" s="215"/>
      <c r="BAE4" s="215"/>
      <c r="BAF4" s="215"/>
      <c r="BAG4" s="215"/>
      <c r="BAH4" s="215"/>
      <c r="BAI4" s="215"/>
      <c r="BAJ4" s="215"/>
      <c r="BAK4" s="215"/>
      <c r="BAL4" s="215"/>
      <c r="BAM4" s="215"/>
      <c r="BAN4" s="215"/>
      <c r="BAO4" s="215"/>
      <c r="BAP4" s="215"/>
      <c r="BAQ4" s="215"/>
      <c r="BAR4" s="215"/>
      <c r="BAS4" s="215"/>
      <c r="BAT4" s="215"/>
      <c r="BAU4" s="215"/>
      <c r="BAV4" s="215"/>
      <c r="BAW4" s="215"/>
      <c r="BAX4" s="215"/>
      <c r="BAY4" s="215"/>
      <c r="BAZ4" s="215"/>
      <c r="BBA4" s="215"/>
      <c r="BBB4" s="215"/>
      <c r="BBC4" s="215"/>
      <c r="BBD4" s="215"/>
      <c r="BBE4" s="215"/>
      <c r="BBF4" s="215"/>
      <c r="BBG4" s="215"/>
      <c r="BBH4" s="215"/>
      <c r="BBI4" s="215"/>
      <c r="BBJ4" s="215"/>
      <c r="BBK4" s="215"/>
      <c r="BBL4" s="215"/>
      <c r="BBM4" s="215"/>
      <c r="BBN4" s="215"/>
      <c r="BBO4" s="215"/>
      <c r="BBP4" s="215"/>
      <c r="BBQ4" s="215"/>
      <c r="BBR4" s="215"/>
      <c r="BBS4" s="215"/>
      <c r="BBT4" s="215"/>
      <c r="BBU4" s="215"/>
      <c r="BBV4" s="215"/>
      <c r="BBW4" s="215"/>
      <c r="BBX4" s="215"/>
      <c r="BBY4" s="215"/>
      <c r="BBZ4" s="215"/>
      <c r="BCA4" s="215"/>
      <c r="BCB4" s="215"/>
      <c r="BCC4" s="215"/>
      <c r="BCD4" s="215"/>
      <c r="BCE4" s="215"/>
      <c r="BCF4" s="215"/>
      <c r="BCG4" s="215"/>
      <c r="BCH4" s="215"/>
      <c r="BCI4" s="215"/>
      <c r="BCJ4" s="215"/>
      <c r="BCK4" s="215"/>
      <c r="BCL4" s="215"/>
      <c r="BCM4" s="215"/>
      <c r="BCN4" s="215"/>
      <c r="BCO4" s="215"/>
      <c r="BCP4" s="215"/>
      <c r="BCQ4" s="215"/>
      <c r="BCR4" s="215"/>
      <c r="BCS4" s="215"/>
      <c r="BCT4" s="215"/>
      <c r="BCU4" s="215"/>
      <c r="BCV4" s="215"/>
      <c r="BCW4" s="215"/>
      <c r="BCX4" s="215"/>
      <c r="BCY4" s="215"/>
      <c r="BCZ4" s="215"/>
      <c r="BDA4" s="215"/>
      <c r="BDB4" s="215"/>
      <c r="BDC4" s="215"/>
      <c r="BDD4" s="215"/>
      <c r="BDE4" s="215"/>
      <c r="BDF4" s="215"/>
      <c r="BDG4" s="215"/>
      <c r="BDH4" s="215"/>
      <c r="BDI4" s="215"/>
      <c r="BDJ4" s="215"/>
      <c r="BDK4" s="215"/>
      <c r="BDL4" s="215"/>
      <c r="BDM4" s="215"/>
      <c r="BDN4" s="215"/>
      <c r="BDO4" s="215"/>
      <c r="BDP4" s="215"/>
      <c r="BDQ4" s="215"/>
      <c r="BDR4" s="215"/>
      <c r="BDS4" s="215"/>
      <c r="BDT4" s="215"/>
      <c r="BDU4" s="215"/>
      <c r="BDV4" s="215"/>
      <c r="BDW4" s="215"/>
      <c r="BDX4" s="215"/>
      <c r="BDY4" s="215"/>
      <c r="BDZ4" s="215"/>
      <c r="BEA4" s="215"/>
      <c r="BEB4" s="215"/>
      <c r="BEC4" s="215"/>
      <c r="BED4" s="215"/>
      <c r="BEE4" s="215"/>
      <c r="BEF4" s="215"/>
      <c r="BEG4" s="215"/>
      <c r="BEH4" s="215"/>
      <c r="BEI4" s="215"/>
      <c r="BEJ4" s="215"/>
      <c r="BEK4" s="215"/>
      <c r="BEL4" s="215"/>
      <c r="BEM4" s="215"/>
      <c r="BEN4" s="215"/>
      <c r="BEO4" s="215"/>
      <c r="BEP4" s="215"/>
      <c r="BEQ4" s="215"/>
      <c r="BER4" s="215"/>
      <c r="BES4" s="215"/>
      <c r="BET4" s="215"/>
      <c r="BEU4" s="215"/>
      <c r="BEV4" s="215"/>
      <c r="BEW4" s="215"/>
      <c r="BEX4" s="215"/>
      <c r="BEY4" s="215"/>
      <c r="BEZ4" s="215"/>
      <c r="BFA4" s="215"/>
      <c r="BFB4" s="215"/>
      <c r="BFC4" s="215"/>
      <c r="BFD4" s="215"/>
      <c r="BFE4" s="215"/>
      <c r="BFF4" s="215"/>
      <c r="BFG4" s="215"/>
      <c r="BFH4" s="215"/>
      <c r="BFI4" s="215"/>
      <c r="BFJ4" s="215"/>
      <c r="BFK4" s="215"/>
      <c r="BFL4" s="215"/>
      <c r="BFM4" s="215"/>
      <c r="BFN4" s="215"/>
      <c r="BFO4" s="215"/>
      <c r="BFP4" s="215"/>
      <c r="BFQ4" s="215"/>
      <c r="BFR4" s="215"/>
      <c r="BFS4" s="215"/>
      <c r="BFT4" s="215"/>
      <c r="BFU4" s="215"/>
      <c r="BFV4" s="215"/>
      <c r="BFW4" s="215"/>
      <c r="BFX4" s="215"/>
      <c r="BFY4" s="215"/>
      <c r="BFZ4" s="215"/>
      <c r="BGA4" s="215"/>
      <c r="BGB4" s="215"/>
      <c r="BGC4" s="215"/>
      <c r="BGD4" s="215"/>
      <c r="BGE4" s="215"/>
      <c r="BGF4" s="215"/>
      <c r="BGG4" s="215"/>
      <c r="BGH4" s="215"/>
      <c r="BGI4" s="215"/>
      <c r="BGJ4" s="215"/>
      <c r="BGK4" s="215"/>
      <c r="BGL4" s="215"/>
      <c r="BGM4" s="215"/>
      <c r="BGN4" s="215"/>
      <c r="BGO4" s="215"/>
      <c r="BGP4" s="215"/>
      <c r="BGQ4" s="215"/>
      <c r="BGR4" s="215"/>
      <c r="BGS4" s="215"/>
      <c r="BGT4" s="215"/>
      <c r="BGU4" s="215"/>
      <c r="BGV4" s="215"/>
      <c r="BGW4" s="215"/>
      <c r="BGX4" s="215"/>
      <c r="BGY4" s="215"/>
      <c r="BGZ4" s="215"/>
      <c r="BHA4" s="215"/>
      <c r="BHB4" s="215"/>
      <c r="BHC4" s="215"/>
      <c r="BHD4" s="215"/>
      <c r="BHE4" s="215"/>
      <c r="BHF4" s="215"/>
      <c r="BHG4" s="215"/>
      <c r="BHH4" s="215"/>
      <c r="BHI4" s="215"/>
      <c r="BHJ4" s="215"/>
      <c r="BHK4" s="215"/>
      <c r="BHL4" s="215"/>
      <c r="BHM4" s="215"/>
      <c r="BHN4" s="215"/>
      <c r="BHO4" s="215"/>
      <c r="BHP4" s="215"/>
      <c r="BHQ4" s="215"/>
      <c r="BHR4" s="215"/>
      <c r="BHS4" s="215"/>
      <c r="BHT4" s="215"/>
      <c r="BHU4" s="215"/>
      <c r="BHV4" s="215"/>
      <c r="BHW4" s="215"/>
      <c r="BHX4" s="215"/>
      <c r="BHY4" s="215"/>
      <c r="BHZ4" s="215"/>
      <c r="BIA4" s="215"/>
      <c r="BIB4" s="215"/>
      <c r="BIC4" s="215"/>
      <c r="BID4" s="215"/>
      <c r="BIE4" s="215"/>
      <c r="BIF4" s="215"/>
      <c r="BIG4" s="215"/>
      <c r="BIH4" s="215"/>
      <c r="BII4" s="215"/>
      <c r="BIJ4" s="215"/>
      <c r="BIK4" s="215"/>
      <c r="BIL4" s="215"/>
      <c r="BIM4" s="215"/>
      <c r="BIN4" s="215"/>
      <c r="BIO4" s="215"/>
      <c r="BIP4" s="215"/>
      <c r="BIQ4" s="215"/>
      <c r="BIR4" s="215"/>
      <c r="BIS4" s="215"/>
      <c r="BIT4" s="215"/>
      <c r="BIU4" s="215"/>
      <c r="BIV4" s="215"/>
      <c r="BIW4" s="215"/>
      <c r="BIX4" s="215"/>
      <c r="BIY4" s="215"/>
      <c r="BIZ4" s="215"/>
      <c r="BJA4" s="215"/>
      <c r="BJB4" s="215"/>
      <c r="BJC4" s="215"/>
      <c r="BJD4" s="215"/>
      <c r="BJE4" s="215"/>
      <c r="BJF4" s="215"/>
      <c r="BJG4" s="215"/>
      <c r="BJH4" s="215"/>
      <c r="BJI4" s="215"/>
      <c r="BJJ4" s="215"/>
      <c r="BJK4" s="215"/>
      <c r="BJL4" s="215"/>
      <c r="BJM4" s="215"/>
      <c r="BJN4" s="215"/>
      <c r="BJO4" s="215"/>
      <c r="BJP4" s="215"/>
      <c r="BJQ4" s="215"/>
      <c r="BJR4" s="215"/>
      <c r="BJS4" s="215"/>
      <c r="BJT4" s="215"/>
      <c r="BJU4" s="215"/>
      <c r="BJV4" s="215"/>
      <c r="BJW4" s="215"/>
      <c r="BJX4" s="215"/>
      <c r="BJY4" s="215"/>
      <c r="BJZ4" s="215"/>
      <c r="BKA4" s="215"/>
      <c r="BKB4" s="215"/>
      <c r="BKC4" s="215"/>
      <c r="BKD4" s="215"/>
      <c r="BKE4" s="215"/>
      <c r="BKF4" s="215"/>
      <c r="BKG4" s="215"/>
      <c r="BKH4" s="215"/>
      <c r="BKI4" s="215"/>
      <c r="BKJ4" s="215"/>
      <c r="BKK4" s="215"/>
      <c r="BKL4" s="215"/>
      <c r="BKM4" s="215"/>
      <c r="BKN4" s="215"/>
      <c r="BKO4" s="215"/>
      <c r="BKP4" s="215"/>
      <c r="BKQ4" s="215"/>
      <c r="BKR4" s="215"/>
      <c r="BKS4" s="215"/>
      <c r="BKT4" s="215"/>
      <c r="BKU4" s="215"/>
      <c r="BKV4" s="215"/>
      <c r="BKW4" s="215"/>
      <c r="BKX4" s="215"/>
      <c r="BKY4" s="215"/>
      <c r="BKZ4" s="215"/>
      <c r="BLA4" s="215"/>
      <c r="BLB4" s="215"/>
      <c r="BLC4" s="215"/>
      <c r="BLD4" s="215"/>
      <c r="BLE4" s="215"/>
      <c r="BLF4" s="215"/>
      <c r="BLG4" s="215"/>
      <c r="BLH4" s="215"/>
      <c r="BLI4" s="215"/>
      <c r="BLJ4" s="215"/>
      <c r="BLK4" s="215"/>
      <c r="BLL4" s="215"/>
      <c r="BLM4" s="215"/>
      <c r="BLN4" s="215"/>
      <c r="BLO4" s="215"/>
      <c r="BLP4" s="215"/>
      <c r="BLQ4" s="215"/>
      <c r="BLR4" s="215"/>
      <c r="BLS4" s="215"/>
      <c r="BLT4" s="215"/>
      <c r="BLU4" s="215"/>
      <c r="BLV4" s="215"/>
      <c r="BLW4" s="215"/>
      <c r="BLX4" s="215"/>
      <c r="BLY4" s="215"/>
      <c r="BLZ4" s="215"/>
      <c r="BMA4" s="215"/>
      <c r="BMB4" s="215"/>
      <c r="BMC4" s="215"/>
      <c r="BMD4" s="215"/>
      <c r="BME4" s="215"/>
      <c r="BMF4" s="215"/>
      <c r="BMG4" s="215"/>
      <c r="BMH4" s="215"/>
      <c r="BMI4" s="215"/>
      <c r="BMJ4" s="215"/>
      <c r="BMK4" s="215"/>
      <c r="BML4" s="215"/>
      <c r="BMM4" s="215"/>
      <c r="BMN4" s="215"/>
      <c r="BMO4" s="215"/>
      <c r="BMP4" s="215"/>
      <c r="BMQ4" s="215"/>
      <c r="BMR4" s="215"/>
      <c r="BMS4" s="215"/>
      <c r="BMT4" s="215"/>
      <c r="BMU4" s="215"/>
      <c r="BMV4" s="215"/>
      <c r="BMW4" s="215"/>
      <c r="BMX4" s="215"/>
      <c r="BMY4" s="215"/>
      <c r="BMZ4" s="215"/>
      <c r="BNA4" s="215"/>
      <c r="BNB4" s="215"/>
      <c r="BNC4" s="215"/>
      <c r="BND4" s="215"/>
      <c r="BNE4" s="215"/>
      <c r="BNF4" s="215"/>
      <c r="BNG4" s="215"/>
      <c r="BNH4" s="215"/>
      <c r="BNI4" s="215"/>
      <c r="BNJ4" s="215"/>
      <c r="BNK4" s="215"/>
      <c r="BNL4" s="215"/>
      <c r="BNM4" s="215"/>
      <c r="BNN4" s="215"/>
      <c r="BNO4" s="215"/>
      <c r="BNP4" s="215"/>
      <c r="BNQ4" s="215"/>
      <c r="BNR4" s="215"/>
      <c r="BNS4" s="215"/>
      <c r="BNT4" s="215"/>
      <c r="BNU4" s="215"/>
      <c r="BNV4" s="215"/>
      <c r="BNW4" s="215"/>
      <c r="BNX4" s="215"/>
      <c r="BNY4" s="215"/>
      <c r="BNZ4" s="215"/>
      <c r="BOA4" s="215"/>
      <c r="BOB4" s="215"/>
      <c r="BOC4" s="215"/>
      <c r="BOD4" s="215"/>
      <c r="BOE4" s="215"/>
      <c r="BOF4" s="215"/>
      <c r="BOG4" s="215"/>
      <c r="BOH4" s="215"/>
      <c r="BOI4" s="215"/>
      <c r="BOJ4" s="215"/>
      <c r="BOK4" s="215"/>
      <c r="BOL4" s="215"/>
      <c r="BOM4" s="215"/>
      <c r="BON4" s="215"/>
      <c r="BOO4" s="215"/>
      <c r="BOP4" s="215"/>
      <c r="BOQ4" s="215"/>
      <c r="BOR4" s="215"/>
      <c r="BOS4" s="215"/>
      <c r="BOT4" s="215"/>
      <c r="BOU4" s="215"/>
      <c r="BOV4" s="215"/>
      <c r="BOW4" s="215"/>
      <c r="BOX4" s="215"/>
      <c r="BOY4" s="215"/>
      <c r="BOZ4" s="215"/>
      <c r="BPA4" s="215"/>
      <c r="BPB4" s="215"/>
      <c r="BPC4" s="215"/>
      <c r="BPD4" s="215"/>
      <c r="BPE4" s="215"/>
      <c r="BPF4" s="215"/>
      <c r="BPG4" s="215"/>
      <c r="BPH4" s="215"/>
      <c r="BPI4" s="215"/>
      <c r="BPJ4" s="215"/>
      <c r="BPK4" s="215"/>
      <c r="BPL4" s="215"/>
      <c r="BPM4" s="215"/>
      <c r="BPN4" s="215"/>
      <c r="BPO4" s="215"/>
      <c r="BPP4" s="215"/>
      <c r="BPQ4" s="215"/>
      <c r="BPR4" s="215"/>
      <c r="BPS4" s="215"/>
      <c r="BPT4" s="215"/>
      <c r="BPU4" s="215"/>
      <c r="BPV4" s="215"/>
      <c r="BPW4" s="215"/>
      <c r="BPX4" s="215"/>
      <c r="BPY4" s="215"/>
      <c r="BPZ4" s="215"/>
      <c r="BQA4" s="215"/>
      <c r="BQB4" s="215"/>
      <c r="BQC4" s="215"/>
      <c r="BQD4" s="215"/>
      <c r="BQE4" s="215"/>
      <c r="BQF4" s="215"/>
      <c r="BQG4" s="215"/>
      <c r="BQH4" s="215"/>
      <c r="BQI4" s="215"/>
      <c r="BQJ4" s="215"/>
      <c r="BQK4" s="215"/>
      <c r="BQL4" s="215"/>
      <c r="BQM4" s="215"/>
      <c r="BQN4" s="215"/>
      <c r="BQO4" s="215"/>
      <c r="BQP4" s="215"/>
      <c r="BQQ4" s="215"/>
      <c r="BQR4" s="215"/>
      <c r="BQS4" s="215"/>
      <c r="BQT4" s="215"/>
      <c r="BQU4" s="215"/>
      <c r="BQV4" s="215"/>
      <c r="BQW4" s="215"/>
      <c r="BQX4" s="215"/>
      <c r="BQY4" s="215"/>
      <c r="BQZ4" s="215"/>
      <c r="BRA4" s="215"/>
      <c r="BRB4" s="215"/>
      <c r="BRC4" s="215"/>
      <c r="BRD4" s="215"/>
      <c r="BRE4" s="215"/>
      <c r="BRF4" s="215"/>
      <c r="BRG4" s="215"/>
      <c r="BRH4" s="215"/>
      <c r="BRI4" s="215"/>
      <c r="BRJ4" s="215"/>
      <c r="BRK4" s="215"/>
      <c r="BRL4" s="215"/>
      <c r="BRM4" s="215"/>
      <c r="BRN4" s="215"/>
      <c r="BRO4" s="215"/>
      <c r="BRP4" s="215"/>
      <c r="BRQ4" s="215"/>
      <c r="BRR4" s="215"/>
      <c r="BRS4" s="215"/>
      <c r="BRT4" s="215"/>
      <c r="BRU4" s="215"/>
      <c r="BRV4" s="215"/>
      <c r="BRW4" s="215"/>
      <c r="BRX4" s="215"/>
      <c r="BRY4" s="215"/>
      <c r="BRZ4" s="215"/>
      <c r="BSA4" s="215"/>
      <c r="BSB4" s="215"/>
      <c r="BSC4" s="215"/>
      <c r="BSD4" s="215"/>
      <c r="BSE4" s="215"/>
      <c r="BSF4" s="215"/>
      <c r="BSG4" s="215"/>
      <c r="BSH4" s="215"/>
      <c r="BSI4" s="215"/>
      <c r="BSJ4" s="215"/>
      <c r="BSK4" s="215"/>
      <c r="BSL4" s="215"/>
      <c r="BSM4" s="215"/>
      <c r="BSN4" s="215"/>
      <c r="BSO4" s="215"/>
      <c r="BSP4" s="215"/>
      <c r="BSQ4" s="215"/>
      <c r="BSR4" s="215"/>
      <c r="BSS4" s="215"/>
      <c r="BST4" s="215"/>
      <c r="BSU4" s="215"/>
      <c r="BSV4" s="215"/>
      <c r="BSW4" s="215"/>
      <c r="BSX4" s="215"/>
      <c r="BSY4" s="215"/>
      <c r="BSZ4" s="215"/>
      <c r="BTA4" s="215"/>
      <c r="BTB4" s="215"/>
      <c r="BTC4" s="215"/>
      <c r="BTD4" s="215"/>
      <c r="BTE4" s="215"/>
      <c r="BTF4" s="215"/>
      <c r="BTG4" s="215"/>
      <c r="BTH4" s="215"/>
      <c r="BTI4" s="215"/>
      <c r="BTJ4" s="215"/>
      <c r="BTK4" s="215"/>
      <c r="BTL4" s="215"/>
      <c r="BTM4" s="215"/>
      <c r="BTN4" s="215"/>
      <c r="BTO4" s="215"/>
      <c r="BTP4" s="215"/>
      <c r="BTQ4" s="215"/>
      <c r="BTR4" s="215"/>
      <c r="BTS4" s="215"/>
      <c r="BTT4" s="215"/>
      <c r="BTU4" s="215"/>
      <c r="BTV4" s="215"/>
      <c r="BTW4" s="215"/>
      <c r="BTX4" s="215"/>
      <c r="BTY4" s="215"/>
      <c r="BTZ4" s="215"/>
      <c r="BUA4" s="215"/>
      <c r="BUB4" s="215"/>
      <c r="BUC4" s="215"/>
      <c r="BUD4" s="215"/>
      <c r="BUE4" s="215"/>
      <c r="BUF4" s="215"/>
      <c r="BUG4" s="215"/>
      <c r="BUH4" s="215"/>
      <c r="BUI4" s="215"/>
      <c r="BUJ4" s="215"/>
      <c r="BUK4" s="215"/>
      <c r="BUL4" s="215"/>
      <c r="BUM4" s="215"/>
      <c r="BUN4" s="215"/>
      <c r="BUO4" s="215"/>
      <c r="BUP4" s="215"/>
      <c r="BUQ4" s="215"/>
      <c r="BUR4" s="215"/>
      <c r="BUS4" s="215"/>
      <c r="BUT4" s="215"/>
      <c r="BUU4" s="215"/>
      <c r="BUV4" s="215"/>
      <c r="BUW4" s="215"/>
      <c r="BUX4" s="215"/>
      <c r="BUY4" s="215"/>
      <c r="BUZ4" s="215"/>
      <c r="BVA4" s="215"/>
      <c r="BVB4" s="215"/>
      <c r="BVC4" s="215"/>
      <c r="BVD4" s="215"/>
      <c r="BVE4" s="215"/>
      <c r="BVF4" s="215"/>
      <c r="BVG4" s="215"/>
      <c r="BVH4" s="215"/>
      <c r="BVI4" s="215"/>
      <c r="BVJ4" s="215"/>
      <c r="BVK4" s="215"/>
      <c r="BVL4" s="215"/>
      <c r="BVM4" s="215"/>
      <c r="BVN4" s="215"/>
      <c r="BVO4" s="215"/>
      <c r="BVP4" s="215"/>
      <c r="BVQ4" s="215"/>
      <c r="BVR4" s="215"/>
      <c r="BVS4" s="215"/>
      <c r="BVT4" s="215"/>
      <c r="BVU4" s="215"/>
      <c r="BVV4" s="215"/>
      <c r="BVW4" s="215"/>
      <c r="BVX4" s="215"/>
      <c r="BVY4" s="215"/>
      <c r="BVZ4" s="215"/>
      <c r="BWA4" s="215"/>
      <c r="BWB4" s="215"/>
      <c r="BWC4" s="215"/>
      <c r="BWD4" s="215"/>
      <c r="BWE4" s="215"/>
      <c r="BWF4" s="215"/>
      <c r="BWG4" s="215"/>
      <c r="BWH4" s="215"/>
      <c r="BWI4" s="215"/>
      <c r="BWJ4" s="215"/>
      <c r="BWK4" s="215"/>
      <c r="BWL4" s="215"/>
      <c r="BWM4" s="215"/>
      <c r="BWN4" s="215"/>
      <c r="BWO4" s="215"/>
      <c r="BWP4" s="215"/>
      <c r="BWQ4" s="215"/>
      <c r="BWR4" s="215"/>
      <c r="BWS4" s="215"/>
      <c r="BWT4" s="215"/>
      <c r="BWU4" s="215"/>
      <c r="BWV4" s="215"/>
      <c r="BWW4" s="215"/>
      <c r="BWX4" s="215"/>
      <c r="BWY4" s="215"/>
      <c r="BWZ4" s="215"/>
      <c r="BXA4" s="215"/>
      <c r="BXB4" s="215"/>
      <c r="BXC4" s="215"/>
      <c r="BXD4" s="215"/>
      <c r="BXE4" s="215"/>
      <c r="BXF4" s="215"/>
      <c r="BXG4" s="215"/>
      <c r="BXH4" s="215"/>
      <c r="BXI4" s="215"/>
      <c r="BXJ4" s="215"/>
      <c r="BXK4" s="215"/>
      <c r="BXL4" s="215"/>
      <c r="BXM4" s="215"/>
      <c r="BXN4" s="215"/>
      <c r="BXO4" s="215"/>
      <c r="BXP4" s="215"/>
      <c r="BXQ4" s="215"/>
      <c r="BXR4" s="215"/>
      <c r="BXS4" s="215"/>
      <c r="BXT4" s="215"/>
      <c r="BXU4" s="215"/>
      <c r="BXV4" s="215"/>
      <c r="BXW4" s="215"/>
      <c r="BXX4" s="215"/>
      <c r="BXY4" s="215"/>
      <c r="BXZ4" s="215"/>
      <c r="BYA4" s="215"/>
      <c r="BYB4" s="215"/>
      <c r="BYC4" s="215"/>
      <c r="BYD4" s="215"/>
      <c r="BYE4" s="215"/>
      <c r="BYF4" s="215"/>
      <c r="BYG4" s="215"/>
      <c r="BYH4" s="215"/>
      <c r="BYI4" s="215"/>
      <c r="BYJ4" s="215"/>
      <c r="BYK4" s="215"/>
      <c r="BYL4" s="215"/>
      <c r="BYM4" s="215"/>
      <c r="BYN4" s="215"/>
      <c r="BYO4" s="215"/>
      <c r="BYP4" s="215"/>
      <c r="BYQ4" s="215"/>
      <c r="BYR4" s="215"/>
      <c r="BYS4" s="215"/>
      <c r="BYT4" s="215"/>
      <c r="BYU4" s="215"/>
      <c r="BYV4" s="215"/>
      <c r="BYW4" s="215"/>
      <c r="BYX4" s="215"/>
      <c r="BYY4" s="215"/>
      <c r="BYZ4" s="215"/>
      <c r="BZA4" s="215"/>
      <c r="BZB4" s="215"/>
      <c r="BZC4" s="215"/>
      <c r="BZD4" s="215"/>
      <c r="BZE4" s="215"/>
      <c r="BZF4" s="215"/>
      <c r="BZG4" s="215"/>
      <c r="BZH4" s="215"/>
      <c r="BZI4" s="215"/>
      <c r="BZJ4" s="215"/>
      <c r="BZK4" s="215"/>
      <c r="BZL4" s="215"/>
      <c r="BZM4" s="215"/>
      <c r="BZN4" s="215"/>
      <c r="BZO4" s="215"/>
      <c r="BZP4" s="215"/>
      <c r="BZQ4" s="215"/>
      <c r="BZR4" s="215"/>
      <c r="BZS4" s="215"/>
      <c r="BZT4" s="215"/>
      <c r="BZU4" s="215"/>
      <c r="BZV4" s="215"/>
      <c r="BZW4" s="215"/>
      <c r="BZX4" s="215"/>
      <c r="BZY4" s="215"/>
      <c r="BZZ4" s="215"/>
      <c r="CAA4" s="215"/>
      <c r="CAB4" s="215"/>
      <c r="CAC4" s="215"/>
      <c r="CAD4" s="215"/>
      <c r="CAE4" s="215"/>
      <c r="CAF4" s="215"/>
      <c r="CAG4" s="215"/>
      <c r="CAH4" s="215"/>
      <c r="CAI4" s="215"/>
      <c r="CAJ4" s="215"/>
      <c r="CAK4" s="215"/>
      <c r="CAL4" s="215"/>
      <c r="CAM4" s="215"/>
      <c r="CAN4" s="215"/>
      <c r="CAO4" s="215"/>
      <c r="CAP4" s="215"/>
      <c r="CAQ4" s="215"/>
      <c r="CAR4" s="215"/>
      <c r="CAS4" s="215"/>
      <c r="CAT4" s="215"/>
      <c r="CAU4" s="215"/>
      <c r="CAV4" s="215"/>
      <c r="CAW4" s="215"/>
      <c r="CAX4" s="215"/>
      <c r="CAY4" s="215"/>
      <c r="CAZ4" s="215"/>
      <c r="CBA4" s="215"/>
      <c r="CBB4" s="215"/>
      <c r="CBC4" s="215"/>
      <c r="CBD4" s="215"/>
      <c r="CBE4" s="215"/>
      <c r="CBF4" s="215"/>
      <c r="CBG4" s="215"/>
      <c r="CBH4" s="215"/>
      <c r="CBI4" s="215"/>
      <c r="CBJ4" s="215"/>
      <c r="CBK4" s="215"/>
      <c r="CBL4" s="215"/>
      <c r="CBM4" s="215"/>
      <c r="CBN4" s="215"/>
      <c r="CBO4" s="215"/>
      <c r="CBP4" s="215"/>
      <c r="CBQ4" s="215"/>
      <c r="CBR4" s="215"/>
      <c r="CBS4" s="215"/>
      <c r="CBT4" s="215"/>
      <c r="CBU4" s="215"/>
      <c r="CBV4" s="215"/>
      <c r="CBW4" s="215"/>
      <c r="CBX4" s="215"/>
      <c r="CBY4" s="215"/>
      <c r="CBZ4" s="215"/>
      <c r="CCA4" s="215"/>
      <c r="CCB4" s="215"/>
      <c r="CCC4" s="215"/>
      <c r="CCD4" s="215"/>
      <c r="CCE4" s="215"/>
      <c r="CCF4" s="215"/>
      <c r="CCG4" s="215"/>
      <c r="CCH4" s="215"/>
      <c r="CCI4" s="215"/>
      <c r="CCJ4" s="215"/>
      <c r="CCK4" s="215"/>
      <c r="CCL4" s="215"/>
      <c r="CCM4" s="215"/>
      <c r="CCN4" s="215"/>
      <c r="CCO4" s="215"/>
      <c r="CCP4" s="215"/>
      <c r="CCQ4" s="215"/>
      <c r="CCR4" s="215"/>
      <c r="CCS4" s="215"/>
      <c r="CCT4" s="215"/>
      <c r="CCU4" s="215"/>
      <c r="CCV4" s="215"/>
      <c r="CCW4" s="215"/>
      <c r="CCX4" s="215"/>
      <c r="CCY4" s="215"/>
      <c r="CCZ4" s="215"/>
      <c r="CDA4" s="215"/>
      <c r="CDB4" s="215"/>
      <c r="CDC4" s="215"/>
      <c r="CDD4" s="215"/>
      <c r="CDE4" s="215"/>
      <c r="CDF4" s="215"/>
      <c r="CDG4" s="215"/>
      <c r="CDH4" s="215"/>
      <c r="CDI4" s="215"/>
      <c r="CDJ4" s="215"/>
      <c r="CDK4" s="215"/>
      <c r="CDL4" s="215"/>
      <c r="CDM4" s="215"/>
      <c r="CDN4" s="215"/>
      <c r="CDO4" s="215"/>
      <c r="CDP4" s="215"/>
      <c r="CDQ4" s="215"/>
      <c r="CDR4" s="215"/>
      <c r="CDS4" s="215"/>
      <c r="CDT4" s="215"/>
      <c r="CDU4" s="215"/>
      <c r="CDV4" s="215"/>
      <c r="CDW4" s="215"/>
      <c r="CDX4" s="215"/>
      <c r="CDY4" s="215"/>
      <c r="CDZ4" s="215"/>
      <c r="CEA4" s="215"/>
      <c r="CEB4" s="215"/>
      <c r="CEC4" s="215"/>
      <c r="CED4" s="215"/>
      <c r="CEE4" s="215"/>
      <c r="CEF4" s="215"/>
      <c r="CEG4" s="215"/>
      <c r="CEH4" s="215"/>
      <c r="CEI4" s="215"/>
      <c r="CEJ4" s="215"/>
      <c r="CEK4" s="215"/>
      <c r="CEL4" s="215"/>
      <c r="CEM4" s="215"/>
      <c r="CEN4" s="215"/>
      <c r="CEO4" s="215"/>
      <c r="CEP4" s="215"/>
      <c r="CEQ4" s="215"/>
      <c r="CER4" s="215"/>
      <c r="CES4" s="215"/>
      <c r="CET4" s="215"/>
      <c r="CEU4" s="215"/>
      <c r="CEV4" s="215"/>
      <c r="CEW4" s="215"/>
      <c r="CEX4" s="215"/>
      <c r="CEY4" s="215"/>
      <c r="CEZ4" s="215"/>
      <c r="CFA4" s="215"/>
      <c r="CFB4" s="215"/>
      <c r="CFC4" s="215"/>
      <c r="CFD4" s="215"/>
      <c r="CFE4" s="215"/>
      <c r="CFF4" s="215"/>
      <c r="CFG4" s="215"/>
      <c r="CFH4" s="215"/>
      <c r="CFI4" s="215"/>
      <c r="CFJ4" s="215"/>
      <c r="CFK4" s="215"/>
      <c r="CFL4" s="215"/>
      <c r="CFM4" s="215"/>
      <c r="CFN4" s="215"/>
      <c r="CFO4" s="215"/>
      <c r="CFP4" s="215"/>
      <c r="CFQ4" s="215"/>
      <c r="CFR4" s="215"/>
      <c r="CFS4" s="215"/>
      <c r="CFT4" s="215"/>
      <c r="CFU4" s="215"/>
      <c r="CFV4" s="215"/>
      <c r="CFW4" s="215"/>
      <c r="CFX4" s="215"/>
      <c r="CFY4" s="215"/>
      <c r="CFZ4" s="215"/>
      <c r="CGA4" s="215"/>
      <c r="CGB4" s="215"/>
      <c r="CGC4" s="215"/>
      <c r="CGD4" s="215"/>
      <c r="CGE4" s="215"/>
      <c r="CGF4" s="215"/>
      <c r="CGG4" s="215"/>
      <c r="CGH4" s="215"/>
      <c r="CGI4" s="215"/>
      <c r="CGJ4" s="215"/>
      <c r="CGK4" s="215"/>
      <c r="CGL4" s="215"/>
      <c r="CGM4" s="215"/>
      <c r="CGN4" s="215"/>
      <c r="CGO4" s="215"/>
      <c r="CGP4" s="215"/>
      <c r="CGQ4" s="215"/>
      <c r="CGR4" s="215"/>
      <c r="CGS4" s="215"/>
      <c r="CGT4" s="215"/>
      <c r="CGU4" s="215"/>
      <c r="CGV4" s="215"/>
      <c r="CGW4" s="215"/>
      <c r="CGX4" s="215"/>
      <c r="CGY4" s="215"/>
      <c r="CGZ4" s="215"/>
      <c r="CHA4" s="215"/>
      <c r="CHB4" s="215"/>
      <c r="CHC4" s="215"/>
      <c r="CHD4" s="215"/>
      <c r="CHE4" s="215"/>
      <c r="CHF4" s="215"/>
      <c r="CHG4" s="215"/>
      <c r="CHH4" s="215"/>
      <c r="CHI4" s="215"/>
      <c r="CHJ4" s="215"/>
      <c r="CHK4" s="215"/>
      <c r="CHL4" s="215"/>
      <c r="CHM4" s="215"/>
      <c r="CHN4" s="215"/>
      <c r="CHO4" s="215"/>
      <c r="CHP4" s="215"/>
      <c r="CHQ4" s="215"/>
      <c r="CHR4" s="215"/>
      <c r="CHS4" s="215"/>
      <c r="CHT4" s="215"/>
      <c r="CHU4" s="215"/>
      <c r="CHV4" s="215"/>
      <c r="CHW4" s="215"/>
      <c r="CHX4" s="215"/>
      <c r="CHY4" s="215"/>
      <c r="CHZ4" s="215"/>
      <c r="CIA4" s="215"/>
      <c r="CIB4" s="215"/>
      <c r="CIC4" s="215"/>
      <c r="CID4" s="215"/>
      <c r="CIE4" s="215"/>
      <c r="CIF4" s="215"/>
      <c r="CIG4" s="215"/>
      <c r="CIH4" s="215"/>
      <c r="CII4" s="215"/>
      <c r="CIJ4" s="215"/>
      <c r="CIK4" s="215"/>
      <c r="CIL4" s="215"/>
      <c r="CIM4" s="215"/>
      <c r="CIN4" s="215"/>
      <c r="CIO4" s="215"/>
      <c r="CIP4" s="215"/>
      <c r="CIQ4" s="215"/>
      <c r="CIR4" s="215"/>
      <c r="CIS4" s="215"/>
      <c r="CIT4" s="215"/>
      <c r="CIU4" s="215"/>
      <c r="CIV4" s="215"/>
      <c r="CIW4" s="215"/>
      <c r="CIX4" s="215"/>
      <c r="CIY4" s="215"/>
      <c r="CIZ4" s="215"/>
      <c r="CJA4" s="215"/>
      <c r="CJB4" s="215"/>
      <c r="CJC4" s="215"/>
      <c r="CJD4" s="215"/>
      <c r="CJE4" s="215"/>
      <c r="CJF4" s="215"/>
      <c r="CJG4" s="215"/>
      <c r="CJH4" s="215"/>
      <c r="CJI4" s="215"/>
      <c r="CJJ4" s="215"/>
      <c r="CJK4" s="215"/>
      <c r="CJL4" s="215"/>
      <c r="CJM4" s="215"/>
      <c r="CJN4" s="215"/>
      <c r="CJO4" s="215"/>
      <c r="CJP4" s="215"/>
      <c r="CJQ4" s="215"/>
      <c r="CJR4" s="215"/>
      <c r="CJS4" s="215"/>
      <c r="CJT4" s="215"/>
      <c r="CJU4" s="215"/>
      <c r="CJV4" s="215"/>
      <c r="CJW4" s="215"/>
      <c r="CJX4" s="215"/>
      <c r="CJY4" s="215"/>
      <c r="CJZ4" s="215"/>
      <c r="CKA4" s="215"/>
      <c r="CKB4" s="215"/>
      <c r="CKC4" s="215"/>
      <c r="CKD4" s="215"/>
      <c r="CKE4" s="215"/>
      <c r="CKF4" s="215"/>
      <c r="CKG4" s="215"/>
      <c r="CKH4" s="215"/>
      <c r="CKI4" s="215"/>
      <c r="CKJ4" s="215"/>
      <c r="CKK4" s="215"/>
      <c r="CKL4" s="215"/>
      <c r="CKM4" s="215"/>
      <c r="CKN4" s="215"/>
      <c r="CKO4" s="215"/>
      <c r="CKP4" s="215"/>
      <c r="CKQ4" s="215"/>
      <c r="CKR4" s="215"/>
      <c r="CKS4" s="215"/>
      <c r="CKT4" s="215"/>
      <c r="CKU4" s="215"/>
      <c r="CKV4" s="215"/>
      <c r="CKW4" s="215"/>
      <c r="CKX4" s="215"/>
      <c r="CKY4" s="215"/>
      <c r="CKZ4" s="215"/>
      <c r="CLA4" s="215"/>
      <c r="CLB4" s="215"/>
      <c r="CLC4" s="215"/>
      <c r="CLD4" s="215"/>
      <c r="CLE4" s="215"/>
      <c r="CLF4" s="215"/>
      <c r="CLG4" s="215"/>
      <c r="CLH4" s="215"/>
      <c r="CLI4" s="215"/>
      <c r="CLJ4" s="215"/>
      <c r="CLK4" s="215"/>
      <c r="CLL4" s="215"/>
      <c r="CLM4" s="215"/>
      <c r="CLN4" s="215"/>
      <c r="CLO4" s="215"/>
      <c r="CLP4" s="215"/>
      <c r="CLQ4" s="215"/>
      <c r="CLR4" s="215"/>
      <c r="CLS4" s="215"/>
      <c r="CLT4" s="215"/>
      <c r="CLU4" s="215"/>
      <c r="CLV4" s="215"/>
      <c r="CLW4" s="215"/>
      <c r="CLX4" s="215"/>
      <c r="CLY4" s="215"/>
      <c r="CLZ4" s="215"/>
      <c r="CMA4" s="215"/>
      <c r="CMB4" s="215"/>
      <c r="CMC4" s="215"/>
      <c r="CMD4" s="215"/>
      <c r="CME4" s="215"/>
      <c r="CMF4" s="215"/>
      <c r="CMG4" s="215"/>
      <c r="CMH4" s="215"/>
      <c r="CMI4" s="215"/>
      <c r="CMJ4" s="215"/>
      <c r="CMK4" s="215"/>
      <c r="CML4" s="215"/>
      <c r="CMM4" s="215"/>
      <c r="CMN4" s="215"/>
      <c r="CMO4" s="215"/>
      <c r="CMP4" s="215"/>
      <c r="CMQ4" s="215"/>
      <c r="CMR4" s="215"/>
      <c r="CMS4" s="215"/>
      <c r="CMT4" s="215"/>
      <c r="CMU4" s="215"/>
      <c r="CMV4" s="215"/>
      <c r="CMW4" s="215"/>
      <c r="CMX4" s="215"/>
      <c r="CMY4" s="215"/>
      <c r="CMZ4" s="215"/>
      <c r="CNA4" s="215"/>
      <c r="CNB4" s="215"/>
      <c r="CNC4" s="215"/>
      <c r="CND4" s="215"/>
      <c r="CNE4" s="215"/>
      <c r="CNF4" s="215"/>
      <c r="CNG4" s="215"/>
      <c r="CNH4" s="215"/>
      <c r="CNI4" s="215"/>
      <c r="CNJ4" s="215"/>
      <c r="CNK4" s="215"/>
      <c r="CNL4" s="215"/>
      <c r="CNM4" s="215"/>
      <c r="CNN4" s="215"/>
      <c r="CNO4" s="215"/>
      <c r="CNP4" s="215"/>
      <c r="CNQ4" s="215"/>
      <c r="CNR4" s="215"/>
      <c r="CNS4" s="215"/>
      <c r="CNT4" s="215"/>
      <c r="CNU4" s="215"/>
      <c r="CNV4" s="215"/>
      <c r="CNW4" s="215"/>
      <c r="CNX4" s="215"/>
      <c r="CNY4" s="215"/>
      <c r="CNZ4" s="215"/>
      <c r="COA4" s="215"/>
      <c r="COB4" s="215"/>
      <c r="COC4" s="215"/>
      <c r="COD4" s="215"/>
      <c r="COE4" s="215"/>
      <c r="COF4" s="215"/>
      <c r="COG4" s="215"/>
      <c r="COH4" s="215"/>
      <c r="COI4" s="215"/>
      <c r="COJ4" s="215"/>
      <c r="COK4" s="215"/>
      <c r="COL4" s="215"/>
      <c r="COM4" s="215"/>
      <c r="CON4" s="215"/>
      <c r="COO4" s="215"/>
      <c r="COP4" s="215"/>
      <c r="COQ4" s="215"/>
      <c r="COR4" s="215"/>
      <c r="COS4" s="215"/>
      <c r="COT4" s="215"/>
      <c r="COU4" s="215"/>
      <c r="COV4" s="215"/>
      <c r="COW4" s="215"/>
      <c r="COX4" s="215"/>
      <c r="COY4" s="215"/>
      <c r="COZ4" s="215"/>
      <c r="CPA4" s="215"/>
      <c r="CPB4" s="215"/>
      <c r="CPC4" s="215"/>
      <c r="CPD4" s="215"/>
      <c r="CPE4" s="215"/>
      <c r="CPF4" s="215"/>
      <c r="CPG4" s="215"/>
      <c r="CPH4" s="215"/>
      <c r="CPI4" s="215"/>
      <c r="CPJ4" s="215"/>
      <c r="CPK4" s="215"/>
      <c r="CPL4" s="215"/>
      <c r="CPM4" s="215"/>
      <c r="CPN4" s="215"/>
      <c r="CPO4" s="215"/>
      <c r="CPP4" s="215"/>
      <c r="CPQ4" s="215"/>
      <c r="CPR4" s="215"/>
      <c r="CPS4" s="215"/>
      <c r="CPT4" s="215"/>
      <c r="CPU4" s="215"/>
      <c r="CPV4" s="215"/>
      <c r="CPW4" s="215"/>
      <c r="CPX4" s="215"/>
      <c r="CPY4" s="215"/>
      <c r="CPZ4" s="215"/>
      <c r="CQA4" s="215"/>
      <c r="CQB4" s="215"/>
      <c r="CQC4" s="215"/>
      <c r="CQD4" s="215"/>
      <c r="CQE4" s="215"/>
      <c r="CQF4" s="215"/>
      <c r="CQG4" s="215"/>
      <c r="CQH4" s="215"/>
      <c r="CQI4" s="215"/>
      <c r="CQJ4" s="215"/>
      <c r="CQK4" s="215"/>
      <c r="CQL4" s="215"/>
      <c r="CQM4" s="215"/>
      <c r="CQN4" s="215"/>
      <c r="CQO4" s="215"/>
      <c r="CQP4" s="215"/>
      <c r="CQQ4" s="215"/>
      <c r="CQR4" s="215"/>
      <c r="CQS4" s="215"/>
      <c r="CQT4" s="215"/>
      <c r="CQU4" s="215"/>
      <c r="CQV4" s="215"/>
      <c r="CQW4" s="215"/>
      <c r="CQX4" s="215"/>
      <c r="CQY4" s="215"/>
      <c r="CQZ4" s="215"/>
      <c r="CRA4" s="215"/>
      <c r="CRB4" s="215"/>
      <c r="CRC4" s="215"/>
      <c r="CRD4" s="215"/>
      <c r="CRE4" s="215"/>
      <c r="CRF4" s="215"/>
      <c r="CRG4" s="215"/>
      <c r="CRH4" s="215"/>
      <c r="CRI4" s="215"/>
      <c r="CRJ4" s="215"/>
      <c r="CRK4" s="215"/>
      <c r="CRL4" s="215"/>
      <c r="CRM4" s="215"/>
      <c r="CRN4" s="215"/>
      <c r="CRO4" s="215"/>
      <c r="CRP4" s="215"/>
      <c r="CRQ4" s="215"/>
      <c r="CRR4" s="215"/>
      <c r="CRS4" s="215"/>
      <c r="CRT4" s="215"/>
      <c r="CRU4" s="215"/>
      <c r="CRV4" s="215"/>
      <c r="CRW4" s="215"/>
      <c r="CRX4" s="215"/>
      <c r="CRY4" s="215"/>
      <c r="CRZ4" s="215"/>
      <c r="CSA4" s="215"/>
      <c r="CSB4" s="215"/>
      <c r="CSC4" s="215"/>
      <c r="CSD4" s="215"/>
      <c r="CSE4" s="215"/>
      <c r="CSF4" s="215"/>
      <c r="CSG4" s="215"/>
      <c r="CSH4" s="215"/>
      <c r="CSI4" s="215"/>
      <c r="CSJ4" s="215"/>
      <c r="CSK4" s="215"/>
      <c r="CSL4" s="215"/>
      <c r="CSM4" s="215"/>
      <c r="CSN4" s="215"/>
      <c r="CSO4" s="215"/>
      <c r="CSP4" s="215"/>
      <c r="CSQ4" s="215"/>
      <c r="CSR4" s="215"/>
      <c r="CSS4" s="215"/>
      <c r="CST4" s="215"/>
      <c r="CSU4" s="215"/>
      <c r="CSV4" s="215"/>
      <c r="CSW4" s="215"/>
      <c r="CSX4" s="215"/>
      <c r="CSY4" s="215"/>
      <c r="CSZ4" s="215"/>
      <c r="CTA4" s="215"/>
      <c r="CTB4" s="215"/>
      <c r="CTC4" s="215"/>
      <c r="CTD4" s="215"/>
      <c r="CTE4" s="215"/>
      <c r="CTF4" s="215"/>
      <c r="CTG4" s="215"/>
      <c r="CTH4" s="215"/>
      <c r="CTI4" s="215"/>
      <c r="CTJ4" s="215"/>
      <c r="CTK4" s="215"/>
      <c r="CTL4" s="215"/>
      <c r="CTM4" s="215"/>
      <c r="CTN4" s="215"/>
      <c r="CTO4" s="215"/>
      <c r="CTP4" s="215"/>
      <c r="CTQ4" s="215"/>
      <c r="CTR4" s="215"/>
      <c r="CTS4" s="215"/>
      <c r="CTT4" s="215"/>
      <c r="CTU4" s="215"/>
      <c r="CTV4" s="215"/>
      <c r="CTW4" s="215"/>
      <c r="CTX4" s="215"/>
      <c r="CTY4" s="215"/>
      <c r="CTZ4" s="215"/>
      <c r="CUA4" s="215"/>
      <c r="CUB4" s="215"/>
      <c r="CUC4" s="215"/>
      <c r="CUD4" s="215"/>
      <c r="CUE4" s="215"/>
      <c r="CUF4" s="215"/>
      <c r="CUG4" s="215"/>
      <c r="CUH4" s="215"/>
      <c r="CUI4" s="215"/>
      <c r="CUJ4" s="215"/>
      <c r="CUK4" s="215"/>
      <c r="CUL4" s="215"/>
      <c r="CUM4" s="215"/>
      <c r="CUN4" s="215"/>
      <c r="CUO4" s="215"/>
      <c r="CUP4" s="215"/>
      <c r="CUQ4" s="215"/>
      <c r="CUR4" s="215"/>
      <c r="CUS4" s="215"/>
      <c r="CUT4" s="215"/>
      <c r="CUU4" s="215"/>
      <c r="CUV4" s="215"/>
      <c r="CUW4" s="215"/>
      <c r="CUX4" s="215"/>
      <c r="CUY4" s="215"/>
      <c r="CUZ4" s="215"/>
      <c r="CVA4" s="215"/>
      <c r="CVB4" s="215"/>
      <c r="CVC4" s="215"/>
      <c r="CVD4" s="215"/>
      <c r="CVE4" s="215"/>
      <c r="CVF4" s="215"/>
      <c r="CVG4" s="215"/>
      <c r="CVH4" s="215"/>
      <c r="CVI4" s="215"/>
      <c r="CVJ4" s="215"/>
      <c r="CVK4" s="215"/>
      <c r="CVL4" s="215"/>
      <c r="CVM4" s="215"/>
      <c r="CVN4" s="215"/>
      <c r="CVO4" s="215"/>
      <c r="CVP4" s="215"/>
      <c r="CVQ4" s="215"/>
      <c r="CVR4" s="215"/>
      <c r="CVS4" s="215"/>
      <c r="CVT4" s="215"/>
      <c r="CVU4" s="215"/>
      <c r="CVV4" s="215"/>
      <c r="CVW4" s="215"/>
      <c r="CVX4" s="215"/>
      <c r="CVY4" s="215"/>
      <c r="CVZ4" s="215"/>
      <c r="CWA4" s="215"/>
      <c r="CWB4" s="215"/>
      <c r="CWC4" s="215"/>
      <c r="CWD4" s="215"/>
      <c r="CWE4" s="215"/>
      <c r="CWF4" s="215"/>
      <c r="CWG4" s="215"/>
      <c r="CWH4" s="215"/>
      <c r="CWI4" s="215"/>
      <c r="CWJ4" s="215"/>
      <c r="CWK4" s="215"/>
      <c r="CWL4" s="215"/>
      <c r="CWM4" s="215"/>
      <c r="CWN4" s="215"/>
      <c r="CWO4" s="215"/>
      <c r="CWP4" s="215"/>
      <c r="CWQ4" s="215"/>
      <c r="CWR4" s="215"/>
      <c r="CWS4" s="215"/>
      <c r="CWT4" s="215"/>
      <c r="CWU4" s="215"/>
      <c r="CWV4" s="215"/>
      <c r="CWW4" s="215"/>
      <c r="CWX4" s="215"/>
      <c r="CWY4" s="215"/>
      <c r="CWZ4" s="215"/>
      <c r="CXA4" s="215"/>
      <c r="CXB4" s="215"/>
      <c r="CXC4" s="215"/>
      <c r="CXD4" s="215"/>
      <c r="CXE4" s="215"/>
      <c r="CXF4" s="215"/>
      <c r="CXG4" s="215"/>
      <c r="CXH4" s="215"/>
      <c r="CXI4" s="215"/>
      <c r="CXJ4" s="215"/>
      <c r="CXK4" s="215"/>
      <c r="CXL4" s="215"/>
      <c r="CXM4" s="215"/>
      <c r="CXN4" s="215"/>
      <c r="CXO4" s="215"/>
      <c r="CXP4" s="215"/>
      <c r="CXQ4" s="215"/>
      <c r="CXR4" s="215"/>
      <c r="CXS4" s="215"/>
      <c r="CXT4" s="215"/>
      <c r="CXU4" s="215"/>
      <c r="CXV4" s="215"/>
      <c r="CXW4" s="215"/>
      <c r="CXX4" s="215"/>
      <c r="CXY4" s="215"/>
      <c r="CXZ4" s="215"/>
      <c r="CYA4" s="215"/>
      <c r="CYB4" s="215"/>
      <c r="CYC4" s="215"/>
      <c r="CYD4" s="215"/>
      <c r="CYE4" s="215"/>
      <c r="CYF4" s="215"/>
      <c r="CYG4" s="215"/>
      <c r="CYH4" s="215"/>
      <c r="CYI4" s="215"/>
      <c r="CYJ4" s="215"/>
      <c r="CYK4" s="215"/>
      <c r="CYL4" s="215"/>
      <c r="CYM4" s="215"/>
      <c r="CYN4" s="215"/>
      <c r="CYO4" s="215"/>
      <c r="CYP4" s="215"/>
      <c r="CYQ4" s="215"/>
      <c r="CYR4" s="215"/>
      <c r="CYS4" s="215"/>
      <c r="CYT4" s="215"/>
      <c r="CYU4" s="215"/>
      <c r="CYV4" s="215"/>
      <c r="CYW4" s="215"/>
      <c r="CYX4" s="215"/>
      <c r="CYY4" s="215"/>
      <c r="CYZ4" s="215"/>
      <c r="CZA4" s="215"/>
      <c r="CZB4" s="215"/>
      <c r="CZC4" s="215"/>
      <c r="CZD4" s="215"/>
      <c r="CZE4" s="215"/>
      <c r="CZF4" s="215"/>
      <c r="CZG4" s="215"/>
      <c r="CZH4" s="215"/>
      <c r="CZI4" s="215"/>
      <c r="CZJ4" s="215"/>
      <c r="CZK4" s="215"/>
      <c r="CZL4" s="215"/>
      <c r="CZM4" s="215"/>
      <c r="CZN4" s="215"/>
      <c r="CZO4" s="215"/>
      <c r="CZP4" s="215"/>
      <c r="CZQ4" s="215"/>
      <c r="CZR4" s="215"/>
      <c r="CZS4" s="215"/>
      <c r="CZT4" s="215"/>
      <c r="CZU4" s="215"/>
      <c r="CZV4" s="215"/>
      <c r="CZW4" s="215"/>
      <c r="CZX4" s="215"/>
      <c r="CZY4" s="215"/>
      <c r="CZZ4" s="215"/>
      <c r="DAA4" s="215"/>
      <c r="DAB4" s="215"/>
      <c r="DAC4" s="215"/>
      <c r="DAD4" s="215"/>
      <c r="DAE4" s="215"/>
      <c r="DAF4" s="215"/>
      <c r="DAG4" s="215"/>
      <c r="DAH4" s="215"/>
      <c r="DAI4" s="215"/>
      <c r="DAJ4" s="215"/>
      <c r="DAK4" s="215"/>
      <c r="DAL4" s="215"/>
      <c r="DAM4" s="215"/>
      <c r="DAN4" s="215"/>
      <c r="DAO4" s="215"/>
      <c r="DAP4" s="215"/>
      <c r="DAQ4" s="215"/>
      <c r="DAR4" s="215"/>
      <c r="DAS4" s="215"/>
      <c r="DAT4" s="215"/>
      <c r="DAU4" s="215"/>
      <c r="DAV4" s="215"/>
      <c r="DAW4" s="215"/>
      <c r="DAX4" s="215"/>
      <c r="DAY4" s="215"/>
      <c r="DAZ4" s="215"/>
      <c r="DBA4" s="215"/>
      <c r="DBB4" s="215"/>
      <c r="DBC4" s="215"/>
      <c r="DBD4" s="215"/>
      <c r="DBE4" s="215"/>
      <c r="DBF4" s="215"/>
      <c r="DBG4" s="215"/>
      <c r="DBH4" s="215"/>
      <c r="DBI4" s="215"/>
      <c r="DBJ4" s="215"/>
      <c r="DBK4" s="215"/>
      <c r="DBL4" s="215"/>
      <c r="DBM4" s="215"/>
      <c r="DBN4" s="215"/>
      <c r="DBO4" s="215"/>
      <c r="DBP4" s="215"/>
      <c r="DBQ4" s="215"/>
      <c r="DBR4" s="215"/>
      <c r="DBS4" s="215"/>
      <c r="DBT4" s="215"/>
      <c r="DBU4" s="215"/>
      <c r="DBV4" s="215"/>
      <c r="DBW4" s="215"/>
      <c r="DBX4" s="215"/>
      <c r="DBY4" s="215"/>
      <c r="DBZ4" s="215"/>
      <c r="DCA4" s="215"/>
      <c r="DCB4" s="215"/>
      <c r="DCC4" s="215"/>
      <c r="DCD4" s="215"/>
      <c r="DCE4" s="215"/>
      <c r="DCF4" s="215"/>
      <c r="DCG4" s="215"/>
      <c r="DCH4" s="215"/>
      <c r="DCI4" s="215"/>
      <c r="DCJ4" s="215"/>
      <c r="DCK4" s="215"/>
      <c r="DCL4" s="215"/>
      <c r="DCM4" s="215"/>
      <c r="DCN4" s="215"/>
      <c r="DCO4" s="215"/>
      <c r="DCP4" s="215"/>
      <c r="DCQ4" s="215"/>
      <c r="DCR4" s="215"/>
      <c r="DCS4" s="215"/>
      <c r="DCT4" s="215"/>
      <c r="DCU4" s="215"/>
      <c r="DCV4" s="215"/>
      <c r="DCW4" s="215"/>
      <c r="DCX4" s="215"/>
      <c r="DCY4" s="215"/>
      <c r="DCZ4" s="215"/>
      <c r="DDA4" s="215"/>
      <c r="DDB4" s="215"/>
      <c r="DDC4" s="215"/>
      <c r="DDD4" s="215"/>
      <c r="DDE4" s="215"/>
      <c r="DDF4" s="215"/>
      <c r="DDG4" s="215"/>
      <c r="DDH4" s="215"/>
      <c r="DDI4" s="215"/>
      <c r="DDJ4" s="215"/>
      <c r="DDK4" s="215"/>
      <c r="DDL4" s="215"/>
      <c r="DDM4" s="215"/>
      <c r="DDN4" s="215"/>
      <c r="DDO4" s="215"/>
      <c r="DDP4" s="215"/>
      <c r="DDQ4" s="215"/>
      <c r="DDR4" s="215"/>
      <c r="DDS4" s="215"/>
      <c r="DDT4" s="215"/>
      <c r="DDU4" s="215"/>
      <c r="DDV4" s="215"/>
      <c r="DDW4" s="215"/>
      <c r="DDX4" s="215"/>
      <c r="DDY4" s="215"/>
      <c r="DDZ4" s="215"/>
      <c r="DEA4" s="215"/>
      <c r="DEB4" s="215"/>
      <c r="DEC4" s="215"/>
      <c r="DED4" s="215"/>
      <c r="DEE4" s="215"/>
      <c r="DEF4" s="215"/>
      <c r="DEG4" s="215"/>
      <c r="DEH4" s="215"/>
      <c r="DEI4" s="215"/>
      <c r="DEJ4" s="215"/>
      <c r="DEK4" s="215"/>
      <c r="DEL4" s="215"/>
      <c r="DEM4" s="215"/>
      <c r="DEN4" s="215"/>
      <c r="DEO4" s="215"/>
      <c r="DEP4" s="215"/>
      <c r="DEQ4" s="215"/>
      <c r="DER4" s="215"/>
      <c r="DES4" s="215"/>
      <c r="DET4" s="215"/>
      <c r="DEU4" s="215"/>
      <c r="DEV4" s="215"/>
      <c r="DEW4" s="215"/>
      <c r="DEX4" s="215"/>
      <c r="DEY4" s="215"/>
      <c r="DEZ4" s="215"/>
      <c r="DFA4" s="215"/>
      <c r="DFB4" s="215"/>
      <c r="DFC4" s="215"/>
      <c r="DFD4" s="215"/>
      <c r="DFE4" s="215"/>
      <c r="DFF4" s="215"/>
      <c r="DFG4" s="215"/>
      <c r="DFH4" s="215"/>
      <c r="DFI4" s="215"/>
      <c r="DFJ4" s="215"/>
      <c r="DFK4" s="215"/>
      <c r="DFL4" s="215"/>
      <c r="DFM4" s="215"/>
      <c r="DFN4" s="215"/>
      <c r="DFO4" s="215"/>
      <c r="DFP4" s="215"/>
      <c r="DFQ4" s="215"/>
      <c r="DFR4" s="215"/>
      <c r="DFS4" s="215"/>
      <c r="DFT4" s="215"/>
      <c r="DFU4" s="215"/>
      <c r="DFV4" s="215"/>
      <c r="DFW4" s="215"/>
      <c r="DFX4" s="215"/>
      <c r="DFY4" s="215"/>
      <c r="DFZ4" s="215"/>
      <c r="DGA4" s="215"/>
      <c r="DGB4" s="215"/>
      <c r="DGC4" s="215"/>
      <c r="DGD4" s="215"/>
      <c r="DGE4" s="215"/>
      <c r="DGF4" s="215"/>
      <c r="DGG4" s="215"/>
      <c r="DGH4" s="215"/>
      <c r="DGI4" s="215"/>
      <c r="DGJ4" s="215"/>
      <c r="DGK4" s="215"/>
      <c r="DGL4" s="215"/>
      <c r="DGM4" s="215"/>
      <c r="DGN4" s="215"/>
      <c r="DGO4" s="215"/>
      <c r="DGP4" s="215"/>
      <c r="DGQ4" s="215"/>
      <c r="DGR4" s="215"/>
      <c r="DGS4" s="215"/>
      <c r="DGT4" s="215"/>
      <c r="DGU4" s="215"/>
      <c r="DGV4" s="215"/>
      <c r="DGW4" s="215"/>
      <c r="DGX4" s="215"/>
      <c r="DGY4" s="215"/>
      <c r="DGZ4" s="215"/>
      <c r="DHA4" s="215"/>
      <c r="DHB4" s="215"/>
      <c r="DHC4" s="215"/>
      <c r="DHD4" s="215"/>
      <c r="DHE4" s="215"/>
      <c r="DHF4" s="215"/>
      <c r="DHG4" s="215"/>
      <c r="DHH4" s="215"/>
      <c r="DHI4" s="215"/>
      <c r="DHJ4" s="215"/>
      <c r="DHK4" s="215"/>
      <c r="DHL4" s="215"/>
      <c r="DHM4" s="215"/>
      <c r="DHN4" s="215"/>
      <c r="DHO4" s="215"/>
      <c r="DHP4" s="215"/>
      <c r="DHQ4" s="215"/>
      <c r="DHR4" s="215"/>
      <c r="DHS4" s="215"/>
      <c r="DHT4" s="215"/>
      <c r="DHU4" s="215"/>
      <c r="DHV4" s="215"/>
      <c r="DHW4" s="215"/>
      <c r="DHX4" s="215"/>
      <c r="DHY4" s="215"/>
      <c r="DHZ4" s="215"/>
      <c r="DIA4" s="215"/>
      <c r="DIB4" s="215"/>
      <c r="DIC4" s="215"/>
      <c r="DID4" s="215"/>
      <c r="DIE4" s="215"/>
      <c r="DIF4" s="215"/>
      <c r="DIG4" s="215"/>
      <c r="DIH4" s="215"/>
      <c r="DII4" s="215"/>
      <c r="DIJ4" s="215"/>
      <c r="DIK4" s="215"/>
      <c r="DIL4" s="215"/>
      <c r="DIM4" s="215"/>
      <c r="DIN4" s="215"/>
      <c r="DIO4" s="215"/>
      <c r="DIP4" s="215"/>
      <c r="DIQ4" s="215"/>
      <c r="DIR4" s="215"/>
      <c r="DIS4" s="215"/>
      <c r="DIT4" s="215"/>
      <c r="DIU4" s="215"/>
      <c r="DIV4" s="215"/>
      <c r="DIW4" s="215"/>
      <c r="DIX4" s="215"/>
      <c r="DIY4" s="215"/>
      <c r="DIZ4" s="215"/>
      <c r="DJA4" s="215"/>
      <c r="DJB4" s="215"/>
      <c r="DJC4" s="215"/>
      <c r="DJD4" s="215"/>
      <c r="DJE4" s="215"/>
      <c r="DJF4" s="215"/>
      <c r="DJG4" s="215"/>
      <c r="DJH4" s="215"/>
      <c r="DJI4" s="215"/>
      <c r="DJJ4" s="215"/>
      <c r="DJK4" s="215"/>
      <c r="DJL4" s="215"/>
      <c r="DJM4" s="215"/>
      <c r="DJN4" s="215"/>
      <c r="DJO4" s="215"/>
      <c r="DJP4" s="215"/>
      <c r="DJQ4" s="215"/>
      <c r="DJR4" s="215"/>
      <c r="DJS4" s="215"/>
      <c r="DJT4" s="215"/>
      <c r="DJU4" s="215"/>
      <c r="DJV4" s="215"/>
      <c r="DJW4" s="215"/>
      <c r="DJX4" s="215"/>
      <c r="DJY4" s="215"/>
      <c r="DJZ4" s="215"/>
      <c r="DKA4" s="215"/>
      <c r="DKB4" s="215"/>
      <c r="DKC4" s="215"/>
      <c r="DKD4" s="215"/>
      <c r="DKE4" s="215"/>
      <c r="DKF4" s="215"/>
      <c r="DKG4" s="215"/>
      <c r="DKH4" s="215"/>
      <c r="DKI4" s="215"/>
      <c r="DKJ4" s="215"/>
      <c r="DKK4" s="215"/>
      <c r="DKL4" s="215"/>
      <c r="DKM4" s="215"/>
      <c r="DKN4" s="215"/>
      <c r="DKO4" s="215"/>
      <c r="DKP4" s="215"/>
      <c r="DKQ4" s="215"/>
      <c r="DKR4" s="215"/>
      <c r="DKS4" s="215"/>
      <c r="DKT4" s="215"/>
      <c r="DKU4" s="215"/>
      <c r="DKV4" s="215"/>
      <c r="DKW4" s="215"/>
      <c r="DKX4" s="215"/>
      <c r="DKY4" s="215"/>
      <c r="DKZ4" s="215"/>
      <c r="DLA4" s="215"/>
      <c r="DLB4" s="215"/>
      <c r="DLC4" s="215"/>
      <c r="DLD4" s="215"/>
      <c r="DLE4" s="215"/>
      <c r="DLF4" s="215"/>
      <c r="DLG4" s="215"/>
      <c r="DLH4" s="215"/>
      <c r="DLI4" s="215"/>
      <c r="DLJ4" s="215"/>
      <c r="DLK4" s="215"/>
      <c r="DLL4" s="215"/>
      <c r="DLM4" s="215"/>
      <c r="DLN4" s="215"/>
      <c r="DLO4" s="215"/>
      <c r="DLP4" s="215"/>
      <c r="DLQ4" s="215"/>
      <c r="DLR4" s="215"/>
      <c r="DLS4" s="215"/>
      <c r="DLT4" s="215"/>
      <c r="DLU4" s="215"/>
      <c r="DLV4" s="215"/>
      <c r="DLW4" s="215"/>
      <c r="DLX4" s="215"/>
      <c r="DLY4" s="215"/>
      <c r="DLZ4" s="215"/>
      <c r="DMA4" s="215"/>
      <c r="DMB4" s="215"/>
      <c r="DMC4" s="215"/>
      <c r="DMD4" s="215"/>
      <c r="DME4" s="215"/>
      <c r="DMF4" s="215"/>
      <c r="DMG4" s="215"/>
      <c r="DMH4" s="215"/>
      <c r="DMI4" s="215"/>
      <c r="DMJ4" s="215"/>
      <c r="DMK4" s="215"/>
      <c r="DML4" s="215"/>
      <c r="DMM4" s="215"/>
      <c r="DMN4" s="215"/>
      <c r="DMO4" s="215"/>
      <c r="DMP4" s="215"/>
      <c r="DMQ4" s="215"/>
      <c r="DMR4" s="215"/>
      <c r="DMS4" s="215"/>
      <c r="DMT4" s="215"/>
      <c r="DMU4" s="215"/>
      <c r="DMV4" s="215"/>
      <c r="DMW4" s="215"/>
      <c r="DMX4" s="215"/>
      <c r="DMY4" s="215"/>
      <c r="DMZ4" s="215"/>
      <c r="DNA4" s="215"/>
      <c r="DNB4" s="215"/>
      <c r="DNC4" s="215"/>
      <c r="DND4" s="215"/>
      <c r="DNE4" s="215"/>
      <c r="DNF4" s="215"/>
      <c r="DNG4" s="215"/>
      <c r="DNH4" s="215"/>
      <c r="DNI4" s="215"/>
      <c r="DNJ4" s="215"/>
      <c r="DNK4" s="215"/>
      <c r="DNL4" s="215"/>
      <c r="DNM4" s="215"/>
      <c r="DNN4" s="215"/>
      <c r="DNO4" s="215"/>
      <c r="DNP4" s="215"/>
      <c r="DNQ4" s="215"/>
      <c r="DNR4" s="215"/>
      <c r="DNS4" s="215"/>
      <c r="DNT4" s="215"/>
      <c r="DNU4" s="215"/>
      <c r="DNV4" s="215"/>
      <c r="DNW4" s="215"/>
      <c r="DNX4" s="215"/>
      <c r="DNY4" s="215"/>
      <c r="DNZ4" s="215"/>
      <c r="DOA4" s="215"/>
      <c r="DOB4" s="215"/>
      <c r="DOC4" s="215"/>
      <c r="DOD4" s="215"/>
      <c r="DOE4" s="215"/>
      <c r="DOF4" s="215"/>
      <c r="DOG4" s="215"/>
      <c r="DOH4" s="215"/>
      <c r="DOI4" s="215"/>
      <c r="DOJ4" s="215"/>
      <c r="DOK4" s="215"/>
      <c r="DOL4" s="215"/>
      <c r="DOM4" s="215"/>
      <c r="DON4" s="215"/>
      <c r="DOO4" s="215"/>
      <c r="DOP4" s="215"/>
      <c r="DOQ4" s="215"/>
      <c r="DOR4" s="215"/>
      <c r="DOS4" s="215"/>
      <c r="DOT4" s="215"/>
      <c r="DOU4" s="215"/>
      <c r="DOV4" s="215"/>
      <c r="DOW4" s="215"/>
      <c r="DOX4" s="215"/>
      <c r="DOY4" s="215"/>
      <c r="DOZ4" s="215"/>
      <c r="DPA4" s="215"/>
      <c r="DPB4" s="215"/>
      <c r="DPC4" s="215"/>
      <c r="DPD4" s="215"/>
      <c r="DPE4" s="215"/>
      <c r="DPF4" s="215"/>
      <c r="DPG4" s="215"/>
      <c r="DPH4" s="215"/>
      <c r="DPI4" s="215"/>
      <c r="DPJ4" s="215"/>
      <c r="DPK4" s="215"/>
      <c r="DPL4" s="215"/>
      <c r="DPM4" s="215"/>
      <c r="DPN4" s="215"/>
      <c r="DPO4" s="215"/>
      <c r="DPP4" s="215"/>
      <c r="DPQ4" s="215"/>
      <c r="DPR4" s="215"/>
      <c r="DPS4" s="215"/>
      <c r="DPT4" s="215"/>
      <c r="DPU4" s="215"/>
      <c r="DPV4" s="215"/>
      <c r="DPW4" s="215"/>
      <c r="DPX4" s="215"/>
      <c r="DPY4" s="215"/>
      <c r="DPZ4" s="215"/>
      <c r="DQA4" s="215"/>
      <c r="DQB4" s="215"/>
      <c r="DQC4" s="215"/>
      <c r="DQD4" s="215"/>
      <c r="DQE4" s="215"/>
      <c r="DQF4" s="215"/>
      <c r="DQG4" s="215"/>
      <c r="DQH4" s="215"/>
      <c r="DQI4" s="215"/>
      <c r="DQJ4" s="215"/>
      <c r="DQK4" s="215"/>
      <c r="DQL4" s="215"/>
      <c r="DQM4" s="215"/>
      <c r="DQN4" s="215"/>
      <c r="DQO4" s="215"/>
      <c r="DQP4" s="215"/>
      <c r="DQQ4" s="215"/>
      <c r="DQR4" s="215"/>
      <c r="DQS4" s="215"/>
      <c r="DQT4" s="215"/>
      <c r="DQU4" s="215"/>
      <c r="DQV4" s="215"/>
      <c r="DQW4" s="215"/>
      <c r="DQX4" s="215"/>
      <c r="DQY4" s="215"/>
      <c r="DQZ4" s="215"/>
      <c r="DRA4" s="215"/>
      <c r="DRB4" s="215"/>
      <c r="DRC4" s="215"/>
      <c r="DRD4" s="215"/>
      <c r="DRE4" s="215"/>
      <c r="DRF4" s="215"/>
      <c r="DRG4" s="215"/>
      <c r="DRH4" s="215"/>
      <c r="DRI4" s="215"/>
      <c r="DRJ4" s="215"/>
      <c r="DRK4" s="215"/>
      <c r="DRL4" s="215"/>
      <c r="DRM4" s="215"/>
      <c r="DRN4" s="215"/>
      <c r="DRO4" s="215"/>
      <c r="DRP4" s="215"/>
      <c r="DRQ4" s="215"/>
      <c r="DRR4" s="215"/>
      <c r="DRS4" s="215"/>
      <c r="DRT4" s="215"/>
      <c r="DRU4" s="215"/>
      <c r="DRV4" s="215"/>
      <c r="DRW4" s="215"/>
      <c r="DRX4" s="215"/>
      <c r="DRY4" s="215"/>
      <c r="DRZ4" s="215"/>
      <c r="DSA4" s="215"/>
      <c r="DSB4" s="215"/>
      <c r="DSC4" s="215"/>
      <c r="DSD4" s="215"/>
      <c r="DSE4" s="215"/>
      <c r="DSF4" s="215"/>
      <c r="DSG4" s="215"/>
      <c r="DSH4" s="215"/>
      <c r="DSI4" s="215"/>
      <c r="DSJ4" s="215"/>
      <c r="DSK4" s="215"/>
      <c r="DSL4" s="215"/>
      <c r="DSM4" s="215"/>
      <c r="DSN4" s="215"/>
      <c r="DSO4" s="215"/>
      <c r="DSP4" s="215"/>
      <c r="DSQ4" s="215"/>
      <c r="DSR4" s="215"/>
      <c r="DSS4" s="215"/>
      <c r="DST4" s="215"/>
      <c r="DSU4" s="215"/>
      <c r="DSV4" s="215"/>
      <c r="DSW4" s="215"/>
      <c r="DSX4" s="215"/>
      <c r="DSY4" s="215"/>
      <c r="DSZ4" s="215"/>
      <c r="DTA4" s="215"/>
      <c r="DTB4" s="215"/>
      <c r="DTC4" s="215"/>
      <c r="DTD4" s="215"/>
      <c r="DTE4" s="215"/>
      <c r="DTF4" s="215"/>
      <c r="DTG4" s="215"/>
      <c r="DTH4" s="215"/>
      <c r="DTI4" s="215"/>
      <c r="DTJ4" s="215"/>
      <c r="DTK4" s="215"/>
      <c r="DTL4" s="215"/>
      <c r="DTM4" s="215"/>
      <c r="DTN4" s="215"/>
      <c r="DTO4" s="215"/>
      <c r="DTP4" s="215"/>
      <c r="DTQ4" s="215"/>
      <c r="DTR4" s="215"/>
      <c r="DTS4" s="215"/>
      <c r="DTT4" s="215"/>
      <c r="DTU4" s="215"/>
      <c r="DTV4" s="215"/>
      <c r="DTW4" s="215"/>
      <c r="DTX4" s="215"/>
      <c r="DTY4" s="215"/>
      <c r="DTZ4" s="215"/>
      <c r="DUA4" s="215"/>
      <c r="DUB4" s="215"/>
      <c r="DUC4" s="215"/>
      <c r="DUD4" s="215"/>
      <c r="DUE4" s="215"/>
      <c r="DUF4" s="215"/>
      <c r="DUG4" s="215"/>
      <c r="DUH4" s="215"/>
      <c r="DUI4" s="215"/>
      <c r="DUJ4" s="215"/>
      <c r="DUK4" s="215"/>
      <c r="DUL4" s="215"/>
      <c r="DUM4" s="215"/>
      <c r="DUN4" s="215"/>
      <c r="DUO4" s="215"/>
      <c r="DUP4" s="215"/>
      <c r="DUQ4" s="215"/>
      <c r="DUR4" s="215"/>
      <c r="DUS4" s="215"/>
      <c r="DUT4" s="215"/>
      <c r="DUU4" s="215"/>
      <c r="DUV4" s="215"/>
      <c r="DUW4" s="215"/>
      <c r="DUX4" s="215"/>
      <c r="DUY4" s="215"/>
      <c r="DUZ4" s="215"/>
      <c r="DVA4" s="215"/>
      <c r="DVB4" s="215"/>
      <c r="DVC4" s="215"/>
      <c r="DVD4" s="215"/>
      <c r="DVE4" s="215"/>
      <c r="DVF4" s="215"/>
      <c r="DVG4" s="215"/>
      <c r="DVH4" s="215"/>
      <c r="DVI4" s="215"/>
      <c r="DVJ4" s="215"/>
      <c r="DVK4" s="215"/>
      <c r="DVL4" s="215"/>
      <c r="DVM4" s="215"/>
      <c r="DVN4" s="215"/>
      <c r="DVO4" s="215"/>
      <c r="DVP4" s="215"/>
      <c r="DVQ4" s="215"/>
      <c r="DVR4" s="215"/>
      <c r="DVS4" s="215"/>
      <c r="DVT4" s="215"/>
      <c r="DVU4" s="215"/>
      <c r="DVV4" s="215"/>
      <c r="DVW4" s="215"/>
      <c r="DVX4" s="215"/>
      <c r="DVY4" s="215"/>
      <c r="DVZ4" s="215"/>
      <c r="DWA4" s="215"/>
      <c r="DWB4" s="215"/>
      <c r="DWC4" s="215"/>
      <c r="DWD4" s="215"/>
      <c r="DWE4" s="215"/>
      <c r="DWF4" s="215"/>
      <c r="DWG4" s="215"/>
      <c r="DWH4" s="215"/>
      <c r="DWI4" s="215"/>
      <c r="DWJ4" s="215"/>
      <c r="DWK4" s="215"/>
      <c r="DWL4" s="215"/>
      <c r="DWM4" s="215"/>
      <c r="DWN4" s="215"/>
      <c r="DWO4" s="215"/>
      <c r="DWP4" s="215"/>
      <c r="DWQ4" s="215"/>
      <c r="DWR4" s="215"/>
      <c r="DWS4" s="215"/>
      <c r="DWT4" s="215"/>
      <c r="DWU4" s="215"/>
      <c r="DWV4" s="215"/>
      <c r="DWW4" s="215"/>
      <c r="DWX4" s="215"/>
      <c r="DWY4" s="215"/>
      <c r="DWZ4" s="215"/>
      <c r="DXA4" s="215"/>
      <c r="DXB4" s="215"/>
      <c r="DXC4" s="215"/>
      <c r="DXD4" s="215"/>
      <c r="DXE4" s="215"/>
      <c r="DXF4" s="215"/>
      <c r="DXG4" s="215"/>
      <c r="DXH4" s="215"/>
      <c r="DXI4" s="215"/>
      <c r="DXJ4" s="215"/>
      <c r="DXK4" s="215"/>
      <c r="DXL4" s="215"/>
      <c r="DXM4" s="215"/>
      <c r="DXN4" s="215"/>
      <c r="DXO4" s="215"/>
      <c r="DXP4" s="215"/>
      <c r="DXQ4" s="215"/>
      <c r="DXR4" s="215"/>
      <c r="DXS4" s="215"/>
      <c r="DXT4" s="215"/>
      <c r="DXU4" s="215"/>
      <c r="DXV4" s="215"/>
      <c r="DXW4" s="215"/>
      <c r="DXX4" s="215"/>
      <c r="DXY4" s="215"/>
      <c r="DXZ4" s="215"/>
      <c r="DYA4" s="215"/>
      <c r="DYB4" s="215"/>
      <c r="DYC4" s="215"/>
      <c r="DYD4" s="215"/>
      <c r="DYE4" s="215"/>
      <c r="DYF4" s="215"/>
      <c r="DYG4" s="215"/>
      <c r="DYH4" s="215"/>
      <c r="DYI4" s="215"/>
      <c r="DYJ4" s="215"/>
      <c r="DYK4" s="215"/>
      <c r="DYL4" s="215"/>
      <c r="DYM4" s="215"/>
      <c r="DYN4" s="215"/>
      <c r="DYO4" s="215"/>
      <c r="DYP4" s="215"/>
      <c r="DYQ4" s="215"/>
      <c r="DYR4" s="215"/>
      <c r="DYS4" s="215"/>
      <c r="DYT4" s="215"/>
      <c r="DYU4" s="215"/>
      <c r="DYV4" s="215"/>
      <c r="DYW4" s="215"/>
      <c r="DYX4" s="215"/>
      <c r="DYY4" s="215"/>
      <c r="DYZ4" s="215"/>
      <c r="DZA4" s="215"/>
      <c r="DZB4" s="215"/>
      <c r="DZC4" s="215"/>
      <c r="DZD4" s="215"/>
      <c r="DZE4" s="215"/>
      <c r="DZF4" s="215"/>
      <c r="DZG4" s="215"/>
      <c r="DZH4" s="215"/>
      <c r="DZI4" s="215"/>
      <c r="DZJ4" s="215"/>
      <c r="DZK4" s="215"/>
      <c r="DZL4" s="215"/>
      <c r="DZM4" s="215"/>
      <c r="DZN4" s="215"/>
      <c r="DZO4" s="215"/>
      <c r="DZP4" s="215"/>
      <c r="DZQ4" s="215"/>
      <c r="DZR4" s="215"/>
      <c r="DZS4" s="215"/>
      <c r="DZT4" s="215"/>
      <c r="DZU4" s="215"/>
      <c r="DZV4" s="215"/>
      <c r="DZW4" s="215"/>
      <c r="DZX4" s="215"/>
      <c r="DZY4" s="215"/>
      <c r="DZZ4" s="215"/>
      <c r="EAA4" s="215"/>
      <c r="EAB4" s="215"/>
      <c r="EAC4" s="215"/>
      <c r="EAD4" s="215"/>
      <c r="EAE4" s="215"/>
      <c r="EAF4" s="215"/>
      <c r="EAG4" s="215"/>
      <c r="EAH4" s="215"/>
      <c r="EAI4" s="215"/>
      <c r="EAJ4" s="215"/>
      <c r="EAK4" s="215"/>
      <c r="EAL4" s="215"/>
      <c r="EAM4" s="215"/>
      <c r="EAN4" s="215"/>
      <c r="EAO4" s="215"/>
      <c r="EAP4" s="215"/>
      <c r="EAQ4" s="215"/>
      <c r="EAR4" s="215"/>
      <c r="EAS4" s="215"/>
      <c r="EAT4" s="215"/>
      <c r="EAU4" s="215"/>
      <c r="EAV4" s="215"/>
      <c r="EAW4" s="215"/>
      <c r="EAX4" s="215"/>
      <c r="EAY4" s="215"/>
      <c r="EAZ4" s="215"/>
      <c r="EBA4" s="215"/>
      <c r="EBB4" s="215"/>
      <c r="EBC4" s="215"/>
      <c r="EBD4" s="215"/>
      <c r="EBE4" s="215"/>
      <c r="EBF4" s="215"/>
      <c r="EBG4" s="215"/>
      <c r="EBH4" s="215"/>
      <c r="EBI4" s="215"/>
      <c r="EBJ4" s="215"/>
      <c r="EBK4" s="215"/>
      <c r="EBL4" s="215"/>
      <c r="EBM4" s="215"/>
      <c r="EBN4" s="215"/>
      <c r="EBO4" s="215"/>
      <c r="EBP4" s="215"/>
      <c r="EBQ4" s="215"/>
      <c r="EBR4" s="215"/>
      <c r="EBS4" s="215"/>
      <c r="EBT4" s="215"/>
      <c r="EBU4" s="215"/>
      <c r="EBV4" s="215"/>
      <c r="EBW4" s="215"/>
      <c r="EBX4" s="215"/>
      <c r="EBY4" s="215"/>
      <c r="EBZ4" s="215"/>
      <c r="ECA4" s="215"/>
      <c r="ECB4" s="215"/>
      <c r="ECC4" s="215"/>
      <c r="ECD4" s="215"/>
      <c r="ECE4" s="215"/>
      <c r="ECF4" s="215"/>
      <c r="ECG4" s="215"/>
      <c r="ECH4" s="215"/>
      <c r="ECI4" s="215"/>
      <c r="ECJ4" s="215"/>
      <c r="ECK4" s="215"/>
      <c r="ECL4" s="215"/>
      <c r="ECM4" s="215"/>
      <c r="ECN4" s="215"/>
      <c r="ECO4" s="215"/>
      <c r="ECP4" s="215"/>
      <c r="ECQ4" s="215"/>
      <c r="ECR4" s="215"/>
      <c r="ECS4" s="215"/>
      <c r="ECT4" s="215"/>
      <c r="ECU4" s="215"/>
      <c r="ECV4" s="215"/>
      <c r="ECW4" s="215"/>
      <c r="ECX4" s="215"/>
      <c r="ECY4" s="215"/>
      <c r="ECZ4" s="215"/>
      <c r="EDA4" s="215"/>
      <c r="EDB4" s="215"/>
      <c r="EDC4" s="215"/>
      <c r="EDD4" s="215"/>
      <c r="EDE4" s="215"/>
      <c r="EDF4" s="215"/>
      <c r="EDG4" s="215"/>
      <c r="EDH4" s="215"/>
      <c r="EDI4" s="215"/>
      <c r="EDJ4" s="215"/>
      <c r="EDK4" s="215"/>
      <c r="EDL4" s="215"/>
      <c r="EDM4" s="215"/>
      <c r="EDN4" s="215"/>
      <c r="EDO4" s="215"/>
      <c r="EDP4" s="215"/>
      <c r="EDQ4" s="215"/>
      <c r="EDR4" s="215"/>
      <c r="EDS4" s="215"/>
      <c r="EDT4" s="215"/>
      <c r="EDU4" s="215"/>
      <c r="EDV4" s="215"/>
      <c r="EDW4" s="215"/>
      <c r="EDX4" s="215"/>
      <c r="EDY4" s="215"/>
      <c r="EDZ4" s="215"/>
      <c r="EEA4" s="215"/>
      <c r="EEB4" s="215"/>
      <c r="EEC4" s="215"/>
      <c r="EED4" s="215"/>
      <c r="EEE4" s="215"/>
      <c r="EEF4" s="215"/>
      <c r="EEG4" s="215"/>
      <c r="EEH4" s="215"/>
      <c r="EEI4" s="215"/>
      <c r="EEJ4" s="215"/>
      <c r="EEK4" s="215"/>
      <c r="EEL4" s="215"/>
      <c r="EEM4" s="215"/>
      <c r="EEN4" s="215"/>
      <c r="EEO4" s="215"/>
      <c r="EEP4" s="215"/>
      <c r="EEQ4" s="215"/>
      <c r="EER4" s="215"/>
      <c r="EES4" s="215"/>
      <c r="EET4" s="215"/>
      <c r="EEU4" s="215"/>
      <c r="EEV4" s="215"/>
      <c r="EEW4" s="215"/>
      <c r="EEX4" s="215"/>
      <c r="EEY4" s="215"/>
      <c r="EEZ4" s="215"/>
      <c r="EFA4" s="215"/>
      <c r="EFB4" s="215"/>
      <c r="EFC4" s="215"/>
      <c r="EFD4" s="215"/>
      <c r="EFE4" s="215"/>
      <c r="EFF4" s="215"/>
      <c r="EFG4" s="215"/>
      <c r="EFH4" s="215"/>
      <c r="EFI4" s="215"/>
      <c r="EFJ4" s="215"/>
      <c r="EFK4" s="215"/>
      <c r="EFL4" s="215"/>
      <c r="EFM4" s="215"/>
      <c r="EFN4" s="215"/>
      <c r="EFO4" s="215"/>
      <c r="EFP4" s="215"/>
      <c r="EFQ4" s="215"/>
      <c r="EFR4" s="215"/>
      <c r="EFS4" s="215"/>
      <c r="EFT4" s="215"/>
      <c r="EFU4" s="215"/>
      <c r="EFV4" s="215"/>
      <c r="EFW4" s="215"/>
      <c r="EFX4" s="215"/>
      <c r="EFY4" s="215"/>
      <c r="EFZ4" s="215"/>
      <c r="EGA4" s="215"/>
      <c r="EGB4" s="215"/>
      <c r="EGC4" s="215"/>
      <c r="EGD4" s="215"/>
      <c r="EGE4" s="215"/>
      <c r="EGF4" s="215"/>
      <c r="EGG4" s="215"/>
      <c r="EGH4" s="215"/>
      <c r="EGI4" s="215"/>
      <c r="EGJ4" s="215"/>
      <c r="EGK4" s="215"/>
      <c r="EGL4" s="215"/>
      <c r="EGM4" s="215"/>
      <c r="EGN4" s="215"/>
      <c r="EGO4" s="215"/>
      <c r="EGP4" s="215"/>
      <c r="EGQ4" s="215"/>
      <c r="EGR4" s="215"/>
      <c r="EGS4" s="215"/>
      <c r="EGT4" s="215"/>
      <c r="EGU4" s="215"/>
      <c r="EGV4" s="215"/>
      <c r="EGW4" s="215"/>
      <c r="EGX4" s="215"/>
      <c r="EGY4" s="215"/>
      <c r="EGZ4" s="215"/>
      <c r="EHA4" s="215"/>
      <c r="EHB4" s="215"/>
      <c r="EHC4" s="215"/>
      <c r="EHD4" s="215"/>
      <c r="EHE4" s="215"/>
      <c r="EHF4" s="215"/>
      <c r="EHG4" s="215"/>
      <c r="EHH4" s="215"/>
      <c r="EHI4" s="215"/>
      <c r="EHJ4" s="215"/>
      <c r="EHK4" s="215"/>
      <c r="EHL4" s="215"/>
      <c r="EHM4" s="215"/>
      <c r="EHN4" s="215"/>
      <c r="EHO4" s="215"/>
      <c r="EHP4" s="215"/>
      <c r="EHQ4" s="215"/>
      <c r="EHR4" s="215"/>
      <c r="EHS4" s="215"/>
      <c r="EHT4" s="215"/>
      <c r="EHU4" s="215"/>
      <c r="EHV4" s="215"/>
      <c r="EHW4" s="215"/>
      <c r="EHX4" s="215"/>
      <c r="EHY4" s="215"/>
      <c r="EHZ4" s="215"/>
      <c r="EIA4" s="215"/>
      <c r="EIB4" s="215"/>
      <c r="EIC4" s="215"/>
      <c r="EID4" s="215"/>
      <c r="EIE4" s="215"/>
      <c r="EIF4" s="215"/>
      <c r="EIG4" s="215"/>
      <c r="EIH4" s="215"/>
      <c r="EII4" s="215"/>
      <c r="EIJ4" s="215"/>
      <c r="EIK4" s="215"/>
      <c r="EIL4" s="215"/>
      <c r="EIM4" s="215"/>
      <c r="EIN4" s="215"/>
      <c r="EIO4" s="215"/>
      <c r="EIP4" s="215"/>
      <c r="EIQ4" s="215"/>
      <c r="EIR4" s="215"/>
      <c r="EIS4" s="215"/>
      <c r="EIT4" s="215"/>
      <c r="EIU4" s="215"/>
      <c r="EIV4" s="215"/>
      <c r="EIW4" s="215"/>
      <c r="EIX4" s="215"/>
      <c r="EIY4" s="215"/>
      <c r="EIZ4" s="215"/>
      <c r="EJA4" s="215"/>
      <c r="EJB4" s="215"/>
      <c r="EJC4" s="215"/>
      <c r="EJD4" s="215"/>
      <c r="EJE4" s="215"/>
      <c r="EJF4" s="215"/>
      <c r="EJG4" s="215"/>
      <c r="EJH4" s="215"/>
      <c r="EJI4" s="215"/>
      <c r="EJJ4" s="215"/>
      <c r="EJK4" s="215"/>
      <c r="EJL4" s="215"/>
      <c r="EJM4" s="215"/>
      <c r="EJN4" s="215"/>
      <c r="EJO4" s="215"/>
      <c r="EJP4" s="215"/>
      <c r="EJQ4" s="215"/>
      <c r="EJR4" s="215"/>
      <c r="EJS4" s="215"/>
      <c r="EJT4" s="215"/>
      <c r="EJU4" s="215"/>
      <c r="EJV4" s="215"/>
      <c r="EJW4" s="215"/>
      <c r="EJX4" s="215"/>
      <c r="EJY4" s="215"/>
      <c r="EJZ4" s="215"/>
      <c r="EKA4" s="215"/>
      <c r="EKB4" s="215"/>
      <c r="EKC4" s="215"/>
      <c r="EKD4" s="215"/>
      <c r="EKE4" s="215"/>
      <c r="EKF4" s="215"/>
      <c r="EKG4" s="215"/>
      <c r="EKH4" s="215"/>
      <c r="EKI4" s="215"/>
      <c r="EKJ4" s="215"/>
      <c r="EKK4" s="215"/>
      <c r="EKL4" s="215"/>
      <c r="EKM4" s="215"/>
      <c r="EKN4" s="215"/>
      <c r="EKO4" s="215"/>
      <c r="EKP4" s="215"/>
      <c r="EKQ4" s="215"/>
      <c r="EKR4" s="215"/>
      <c r="EKS4" s="215"/>
      <c r="EKT4" s="215"/>
      <c r="EKU4" s="215"/>
      <c r="EKV4" s="215"/>
      <c r="EKW4" s="215"/>
      <c r="EKX4" s="215"/>
      <c r="EKY4" s="215"/>
      <c r="EKZ4" s="215"/>
      <c r="ELA4" s="215"/>
      <c r="ELB4" s="215"/>
      <c r="ELC4" s="215"/>
      <c r="ELD4" s="215"/>
      <c r="ELE4" s="215"/>
      <c r="ELF4" s="215"/>
      <c r="ELG4" s="215"/>
      <c r="ELH4" s="215"/>
      <c r="ELI4" s="215"/>
      <c r="ELJ4" s="215"/>
      <c r="ELK4" s="215"/>
      <c r="ELL4" s="215"/>
      <c r="ELM4" s="215"/>
      <c r="ELN4" s="215"/>
      <c r="ELO4" s="215"/>
      <c r="ELP4" s="215"/>
      <c r="ELQ4" s="215"/>
      <c r="ELR4" s="215"/>
      <c r="ELS4" s="215"/>
      <c r="ELT4" s="215"/>
      <c r="ELU4" s="215"/>
      <c r="ELV4" s="215"/>
      <c r="ELW4" s="215"/>
      <c r="ELX4" s="215"/>
      <c r="ELY4" s="215"/>
      <c r="ELZ4" s="215"/>
      <c r="EMA4" s="215"/>
      <c r="EMB4" s="215"/>
      <c r="EMC4" s="215"/>
      <c r="EMD4" s="215"/>
      <c r="EME4" s="215"/>
      <c r="EMF4" s="215"/>
      <c r="EMG4" s="215"/>
      <c r="EMH4" s="215"/>
      <c r="EMI4" s="215"/>
      <c r="EMJ4" s="215"/>
      <c r="EMK4" s="215"/>
      <c r="EML4" s="215"/>
      <c r="EMM4" s="215"/>
      <c r="EMN4" s="215"/>
      <c r="EMO4" s="215"/>
      <c r="EMP4" s="215"/>
      <c r="EMQ4" s="215"/>
      <c r="EMR4" s="215"/>
      <c r="EMS4" s="215"/>
      <c r="EMT4" s="215"/>
      <c r="EMU4" s="215"/>
      <c r="EMV4" s="215"/>
      <c r="EMW4" s="215"/>
      <c r="EMX4" s="215"/>
      <c r="EMY4" s="215"/>
      <c r="EMZ4" s="215"/>
      <c r="ENA4" s="215"/>
      <c r="ENB4" s="215"/>
      <c r="ENC4" s="215"/>
      <c r="END4" s="215"/>
      <c r="ENE4" s="215"/>
      <c r="ENF4" s="215"/>
      <c r="ENG4" s="215"/>
      <c r="ENH4" s="215"/>
      <c r="ENI4" s="215"/>
      <c r="ENJ4" s="215"/>
      <c r="ENK4" s="215"/>
      <c r="ENL4" s="215"/>
      <c r="ENM4" s="215"/>
      <c r="ENN4" s="215"/>
      <c r="ENO4" s="215"/>
      <c r="ENP4" s="215"/>
      <c r="ENQ4" s="215"/>
      <c r="ENR4" s="215"/>
      <c r="ENS4" s="215"/>
      <c r="ENT4" s="215"/>
      <c r="ENU4" s="215"/>
      <c r="ENV4" s="215"/>
      <c r="ENW4" s="215"/>
      <c r="ENX4" s="215"/>
      <c r="ENY4" s="215"/>
      <c r="ENZ4" s="215"/>
      <c r="EOA4" s="215"/>
      <c r="EOB4" s="215"/>
      <c r="EOC4" s="215"/>
      <c r="EOD4" s="215"/>
      <c r="EOE4" s="215"/>
      <c r="EOF4" s="215"/>
      <c r="EOG4" s="215"/>
      <c r="EOH4" s="215"/>
      <c r="EOI4" s="215"/>
      <c r="EOJ4" s="215"/>
      <c r="EOK4" s="215"/>
      <c r="EOL4" s="215"/>
      <c r="EOM4" s="215"/>
      <c r="EON4" s="215"/>
      <c r="EOO4" s="215"/>
      <c r="EOP4" s="215"/>
      <c r="EOQ4" s="215"/>
      <c r="EOR4" s="215"/>
      <c r="EOS4" s="215"/>
      <c r="EOT4" s="215"/>
      <c r="EOU4" s="215"/>
      <c r="EOV4" s="215"/>
      <c r="EOW4" s="215"/>
      <c r="EOX4" s="215"/>
      <c r="EOY4" s="215"/>
      <c r="EOZ4" s="215"/>
      <c r="EPA4" s="215"/>
      <c r="EPB4" s="215"/>
      <c r="EPC4" s="215"/>
      <c r="EPD4" s="215"/>
      <c r="EPE4" s="215"/>
      <c r="EPF4" s="215"/>
      <c r="EPG4" s="215"/>
      <c r="EPH4" s="215"/>
      <c r="EPI4" s="215"/>
      <c r="EPJ4" s="215"/>
      <c r="EPK4" s="215"/>
      <c r="EPL4" s="215"/>
      <c r="EPM4" s="215"/>
      <c r="EPN4" s="215"/>
      <c r="EPO4" s="215"/>
      <c r="EPP4" s="215"/>
      <c r="EPQ4" s="215"/>
      <c r="EPR4" s="215"/>
      <c r="EPS4" s="215"/>
      <c r="EPT4" s="215"/>
      <c r="EPU4" s="215"/>
      <c r="EPV4" s="215"/>
      <c r="EPW4" s="215"/>
      <c r="EPX4" s="215"/>
      <c r="EPY4" s="215"/>
      <c r="EPZ4" s="215"/>
      <c r="EQA4" s="215"/>
      <c r="EQB4" s="215"/>
      <c r="EQC4" s="215"/>
      <c r="EQD4" s="215"/>
      <c r="EQE4" s="215"/>
      <c r="EQF4" s="215"/>
      <c r="EQG4" s="215"/>
      <c r="EQH4" s="215"/>
      <c r="EQI4" s="215"/>
      <c r="EQJ4" s="215"/>
      <c r="EQK4" s="215"/>
      <c r="EQL4" s="215"/>
      <c r="EQM4" s="215"/>
      <c r="EQN4" s="215"/>
      <c r="EQO4" s="215"/>
      <c r="EQP4" s="215"/>
      <c r="EQQ4" s="215"/>
      <c r="EQR4" s="215"/>
      <c r="EQS4" s="215"/>
      <c r="EQT4" s="215"/>
      <c r="EQU4" s="215"/>
      <c r="EQV4" s="215"/>
      <c r="EQW4" s="215"/>
      <c r="EQX4" s="215"/>
      <c r="EQY4" s="215"/>
      <c r="EQZ4" s="215"/>
      <c r="ERA4" s="215"/>
      <c r="ERB4" s="215"/>
      <c r="ERC4" s="215"/>
      <c r="ERD4" s="215"/>
      <c r="ERE4" s="215"/>
      <c r="ERF4" s="215"/>
      <c r="ERG4" s="215"/>
      <c r="ERH4" s="215"/>
      <c r="ERI4" s="215"/>
      <c r="ERJ4" s="215"/>
      <c r="ERK4" s="215"/>
      <c r="ERL4" s="215"/>
      <c r="ERM4" s="215"/>
      <c r="ERN4" s="215"/>
      <c r="ERO4" s="215"/>
      <c r="ERP4" s="215"/>
      <c r="ERQ4" s="215"/>
      <c r="ERR4" s="215"/>
      <c r="ERS4" s="215"/>
      <c r="ERT4" s="215"/>
      <c r="ERU4" s="215"/>
      <c r="ERV4" s="215"/>
      <c r="ERW4" s="215"/>
      <c r="ERX4" s="215"/>
      <c r="ERY4" s="215"/>
      <c r="ERZ4" s="215"/>
      <c r="ESA4" s="215"/>
      <c r="ESB4" s="215"/>
      <c r="ESC4" s="215"/>
      <c r="ESD4" s="215"/>
      <c r="ESE4" s="215"/>
      <c r="ESF4" s="215"/>
      <c r="ESG4" s="215"/>
      <c r="ESH4" s="215"/>
      <c r="ESI4" s="215"/>
      <c r="ESJ4" s="215"/>
      <c r="ESK4" s="215"/>
      <c r="ESL4" s="215"/>
      <c r="ESM4" s="215"/>
      <c r="ESN4" s="215"/>
      <c r="ESO4" s="215"/>
      <c r="ESP4" s="215"/>
      <c r="ESQ4" s="215"/>
      <c r="ESR4" s="215"/>
      <c r="ESS4" s="215"/>
      <c r="EST4" s="215"/>
      <c r="ESU4" s="215"/>
      <c r="ESV4" s="215"/>
      <c r="ESW4" s="215"/>
      <c r="ESX4" s="215"/>
      <c r="ESY4" s="215"/>
      <c r="ESZ4" s="215"/>
      <c r="ETA4" s="215"/>
      <c r="ETB4" s="215"/>
      <c r="ETC4" s="215"/>
      <c r="ETD4" s="215"/>
      <c r="ETE4" s="215"/>
      <c r="ETF4" s="215"/>
      <c r="ETG4" s="215"/>
      <c r="ETH4" s="215"/>
      <c r="ETI4" s="215"/>
      <c r="ETJ4" s="215"/>
      <c r="ETK4" s="215"/>
      <c r="ETL4" s="215"/>
      <c r="ETM4" s="215"/>
      <c r="ETN4" s="215"/>
      <c r="ETO4" s="215"/>
      <c r="ETP4" s="215"/>
      <c r="ETQ4" s="215"/>
      <c r="ETR4" s="215"/>
      <c r="ETS4" s="215"/>
      <c r="ETT4" s="215"/>
      <c r="ETU4" s="215"/>
      <c r="ETV4" s="215"/>
      <c r="ETW4" s="215"/>
      <c r="ETX4" s="215"/>
      <c r="ETY4" s="215"/>
      <c r="ETZ4" s="215"/>
      <c r="EUA4" s="215"/>
      <c r="EUB4" s="215"/>
      <c r="EUC4" s="215"/>
      <c r="EUD4" s="215"/>
      <c r="EUE4" s="215"/>
      <c r="EUF4" s="215"/>
      <c r="EUG4" s="215"/>
      <c r="EUH4" s="215"/>
      <c r="EUI4" s="215"/>
      <c r="EUJ4" s="215"/>
      <c r="EUK4" s="215"/>
      <c r="EUL4" s="215"/>
      <c r="EUM4" s="215"/>
      <c r="EUN4" s="215"/>
      <c r="EUO4" s="215"/>
      <c r="EUP4" s="215"/>
      <c r="EUQ4" s="215"/>
      <c r="EUR4" s="215"/>
      <c r="EUS4" s="215"/>
      <c r="EUT4" s="215"/>
      <c r="EUU4" s="215"/>
      <c r="EUV4" s="215"/>
      <c r="EUW4" s="215"/>
      <c r="EUX4" s="215"/>
      <c r="EUY4" s="215"/>
      <c r="EUZ4" s="215"/>
      <c r="EVA4" s="215"/>
      <c r="EVB4" s="215"/>
      <c r="EVC4" s="215"/>
      <c r="EVD4" s="215"/>
      <c r="EVE4" s="215"/>
      <c r="EVF4" s="215"/>
      <c r="EVG4" s="215"/>
      <c r="EVH4" s="215"/>
      <c r="EVI4" s="215"/>
      <c r="EVJ4" s="215"/>
      <c r="EVK4" s="215"/>
      <c r="EVL4" s="215"/>
      <c r="EVM4" s="215"/>
      <c r="EVN4" s="215"/>
      <c r="EVO4" s="215"/>
      <c r="EVP4" s="215"/>
      <c r="EVQ4" s="215"/>
      <c r="EVR4" s="215"/>
      <c r="EVS4" s="215"/>
      <c r="EVT4" s="215"/>
      <c r="EVU4" s="215"/>
      <c r="EVV4" s="215"/>
      <c r="EVW4" s="215"/>
      <c r="EVX4" s="215"/>
      <c r="EVY4" s="215"/>
      <c r="EVZ4" s="215"/>
      <c r="EWA4" s="215"/>
      <c r="EWB4" s="215"/>
      <c r="EWC4" s="215"/>
      <c r="EWD4" s="215"/>
      <c r="EWE4" s="215"/>
      <c r="EWF4" s="215"/>
      <c r="EWG4" s="215"/>
      <c r="EWH4" s="215"/>
      <c r="EWI4" s="215"/>
      <c r="EWJ4" s="215"/>
      <c r="EWK4" s="215"/>
      <c r="EWL4" s="215"/>
      <c r="EWM4" s="215"/>
      <c r="EWN4" s="215"/>
      <c r="EWO4" s="215"/>
      <c r="EWP4" s="215"/>
      <c r="EWQ4" s="215"/>
      <c r="EWR4" s="215"/>
      <c r="EWS4" s="215"/>
      <c r="EWT4" s="215"/>
      <c r="EWU4" s="215"/>
      <c r="EWV4" s="215"/>
      <c r="EWW4" s="215"/>
      <c r="EWX4" s="215"/>
      <c r="EWY4" s="215"/>
      <c r="EWZ4" s="215"/>
      <c r="EXA4" s="215"/>
      <c r="EXB4" s="215"/>
      <c r="EXC4" s="215"/>
      <c r="EXD4" s="215"/>
      <c r="EXE4" s="215"/>
      <c r="EXF4" s="215"/>
      <c r="EXG4" s="215"/>
      <c r="EXH4" s="215"/>
      <c r="EXI4" s="215"/>
      <c r="EXJ4" s="215"/>
      <c r="EXK4" s="215"/>
      <c r="EXL4" s="215"/>
      <c r="EXM4" s="215"/>
      <c r="EXN4" s="215"/>
      <c r="EXO4" s="215"/>
      <c r="EXP4" s="215"/>
      <c r="EXQ4" s="215"/>
      <c r="EXR4" s="215"/>
      <c r="EXS4" s="215"/>
      <c r="EXT4" s="215"/>
      <c r="EXU4" s="215"/>
      <c r="EXV4" s="215"/>
      <c r="EXW4" s="215"/>
      <c r="EXX4" s="215"/>
      <c r="EXY4" s="215"/>
      <c r="EXZ4" s="215"/>
      <c r="EYA4" s="215"/>
      <c r="EYB4" s="215"/>
      <c r="EYC4" s="215"/>
      <c r="EYD4" s="215"/>
      <c r="EYE4" s="215"/>
      <c r="EYF4" s="215"/>
      <c r="EYG4" s="215"/>
      <c r="EYH4" s="215"/>
      <c r="EYI4" s="215"/>
      <c r="EYJ4" s="215"/>
      <c r="EYK4" s="215"/>
      <c r="EYL4" s="215"/>
      <c r="EYM4" s="215"/>
      <c r="EYN4" s="215"/>
      <c r="EYO4" s="215"/>
      <c r="EYP4" s="215"/>
      <c r="EYQ4" s="215"/>
      <c r="EYR4" s="215"/>
      <c r="EYS4" s="215"/>
      <c r="EYT4" s="215"/>
      <c r="EYU4" s="215"/>
      <c r="EYV4" s="215"/>
      <c r="EYW4" s="215"/>
      <c r="EYX4" s="215"/>
      <c r="EYY4" s="215"/>
      <c r="EYZ4" s="215"/>
      <c r="EZA4" s="215"/>
      <c r="EZB4" s="215"/>
      <c r="EZC4" s="215"/>
      <c r="EZD4" s="215"/>
      <c r="EZE4" s="215"/>
      <c r="EZF4" s="215"/>
      <c r="EZG4" s="215"/>
      <c r="EZH4" s="215"/>
      <c r="EZI4" s="215"/>
      <c r="EZJ4" s="215"/>
      <c r="EZK4" s="215"/>
      <c r="EZL4" s="215"/>
      <c r="EZM4" s="215"/>
      <c r="EZN4" s="215"/>
      <c r="EZO4" s="215"/>
      <c r="EZP4" s="215"/>
      <c r="EZQ4" s="215"/>
      <c r="EZR4" s="215"/>
      <c r="EZS4" s="215"/>
      <c r="EZT4" s="215"/>
      <c r="EZU4" s="215"/>
      <c r="EZV4" s="215"/>
      <c r="EZW4" s="215"/>
      <c r="EZX4" s="215"/>
      <c r="EZY4" s="215"/>
      <c r="EZZ4" s="215"/>
      <c r="FAA4" s="215"/>
      <c r="FAB4" s="215"/>
      <c r="FAC4" s="215"/>
      <c r="FAD4" s="215"/>
      <c r="FAE4" s="215"/>
      <c r="FAF4" s="215"/>
      <c r="FAG4" s="215"/>
      <c r="FAH4" s="215"/>
      <c r="FAI4" s="215"/>
      <c r="FAJ4" s="215"/>
      <c r="FAK4" s="215"/>
      <c r="FAL4" s="215"/>
      <c r="FAM4" s="215"/>
      <c r="FAN4" s="215"/>
      <c r="FAO4" s="215"/>
      <c r="FAP4" s="215"/>
      <c r="FAQ4" s="215"/>
      <c r="FAR4" s="215"/>
      <c r="FAS4" s="215"/>
      <c r="FAT4" s="215"/>
      <c r="FAU4" s="215"/>
      <c r="FAV4" s="215"/>
      <c r="FAW4" s="215"/>
      <c r="FAX4" s="215"/>
      <c r="FAY4" s="215"/>
      <c r="FAZ4" s="215"/>
      <c r="FBA4" s="215"/>
      <c r="FBB4" s="215"/>
      <c r="FBC4" s="215"/>
      <c r="FBD4" s="215"/>
      <c r="FBE4" s="215"/>
      <c r="FBF4" s="215"/>
      <c r="FBG4" s="215"/>
      <c r="FBH4" s="215"/>
      <c r="FBI4" s="215"/>
      <c r="FBJ4" s="215"/>
      <c r="FBK4" s="215"/>
      <c r="FBL4" s="215"/>
      <c r="FBM4" s="215"/>
      <c r="FBN4" s="215"/>
      <c r="FBO4" s="215"/>
      <c r="FBP4" s="215"/>
      <c r="FBQ4" s="215"/>
      <c r="FBR4" s="215"/>
      <c r="FBS4" s="215"/>
      <c r="FBT4" s="215"/>
      <c r="FBU4" s="215"/>
      <c r="FBV4" s="215"/>
      <c r="FBW4" s="215"/>
      <c r="FBX4" s="215"/>
      <c r="FBY4" s="215"/>
      <c r="FBZ4" s="215"/>
      <c r="FCA4" s="215"/>
      <c r="FCB4" s="215"/>
      <c r="FCC4" s="215"/>
      <c r="FCD4" s="215"/>
      <c r="FCE4" s="215"/>
      <c r="FCF4" s="215"/>
      <c r="FCG4" s="215"/>
      <c r="FCH4" s="215"/>
      <c r="FCI4" s="215"/>
      <c r="FCJ4" s="215"/>
      <c r="FCK4" s="215"/>
      <c r="FCL4" s="215"/>
      <c r="FCM4" s="215"/>
      <c r="FCN4" s="215"/>
      <c r="FCO4" s="215"/>
      <c r="FCP4" s="215"/>
      <c r="FCQ4" s="215"/>
      <c r="FCR4" s="215"/>
      <c r="FCS4" s="215"/>
      <c r="FCT4" s="215"/>
      <c r="FCU4" s="215"/>
      <c r="FCV4" s="215"/>
      <c r="FCW4" s="215"/>
      <c r="FCX4" s="215"/>
      <c r="FCY4" s="215"/>
      <c r="FCZ4" s="215"/>
      <c r="FDA4" s="215"/>
      <c r="FDB4" s="215"/>
      <c r="FDC4" s="215"/>
      <c r="FDD4" s="215"/>
      <c r="FDE4" s="215"/>
      <c r="FDF4" s="215"/>
      <c r="FDG4" s="215"/>
      <c r="FDH4" s="215"/>
      <c r="FDI4" s="215"/>
      <c r="FDJ4" s="215"/>
      <c r="FDK4" s="215"/>
      <c r="FDL4" s="215"/>
      <c r="FDM4" s="215"/>
      <c r="FDN4" s="215"/>
      <c r="FDO4" s="215"/>
      <c r="FDP4" s="215"/>
      <c r="FDQ4" s="215"/>
      <c r="FDR4" s="215"/>
      <c r="FDS4" s="215"/>
      <c r="FDT4" s="215"/>
      <c r="FDU4" s="215"/>
      <c r="FDV4" s="215"/>
      <c r="FDW4" s="215"/>
      <c r="FDX4" s="215"/>
      <c r="FDY4" s="215"/>
      <c r="FDZ4" s="215"/>
      <c r="FEA4" s="215"/>
      <c r="FEB4" s="215"/>
      <c r="FEC4" s="215"/>
      <c r="FED4" s="215"/>
      <c r="FEE4" s="215"/>
      <c r="FEF4" s="215"/>
      <c r="FEG4" s="215"/>
      <c r="FEH4" s="215"/>
      <c r="FEI4" s="215"/>
      <c r="FEJ4" s="215"/>
      <c r="FEK4" s="215"/>
      <c r="FEL4" s="215"/>
      <c r="FEM4" s="215"/>
      <c r="FEN4" s="215"/>
      <c r="FEO4" s="215"/>
      <c r="FEP4" s="215"/>
      <c r="FEQ4" s="215"/>
      <c r="FER4" s="215"/>
      <c r="FES4" s="215"/>
      <c r="FET4" s="215"/>
      <c r="FEU4" s="215"/>
      <c r="FEV4" s="215"/>
      <c r="FEW4" s="215"/>
      <c r="FEX4" s="215"/>
      <c r="FEY4" s="215"/>
      <c r="FEZ4" s="215"/>
      <c r="FFA4" s="215"/>
      <c r="FFB4" s="215"/>
      <c r="FFC4" s="215"/>
      <c r="FFD4" s="215"/>
      <c r="FFE4" s="215"/>
      <c r="FFF4" s="215"/>
      <c r="FFG4" s="215"/>
      <c r="FFH4" s="215"/>
      <c r="FFI4" s="215"/>
      <c r="FFJ4" s="215"/>
      <c r="FFK4" s="215"/>
      <c r="FFL4" s="215"/>
      <c r="FFM4" s="215"/>
      <c r="FFN4" s="215"/>
      <c r="FFO4" s="215"/>
      <c r="FFP4" s="215"/>
      <c r="FFQ4" s="215"/>
      <c r="FFR4" s="215"/>
      <c r="FFS4" s="215"/>
      <c r="FFT4" s="215"/>
      <c r="FFU4" s="215"/>
      <c r="FFV4" s="215"/>
      <c r="FFW4" s="215"/>
      <c r="FFX4" s="215"/>
      <c r="FFY4" s="215"/>
      <c r="FFZ4" s="215"/>
      <c r="FGA4" s="215"/>
      <c r="FGB4" s="215"/>
      <c r="FGC4" s="215"/>
      <c r="FGD4" s="215"/>
      <c r="FGE4" s="215"/>
      <c r="FGF4" s="215"/>
      <c r="FGG4" s="215"/>
      <c r="FGH4" s="215"/>
      <c r="FGI4" s="215"/>
      <c r="FGJ4" s="215"/>
      <c r="FGK4" s="215"/>
      <c r="FGL4" s="215"/>
      <c r="FGM4" s="215"/>
      <c r="FGN4" s="215"/>
      <c r="FGO4" s="215"/>
      <c r="FGP4" s="215"/>
      <c r="FGQ4" s="215"/>
      <c r="FGR4" s="215"/>
      <c r="FGS4" s="215"/>
      <c r="FGT4" s="215"/>
      <c r="FGU4" s="215"/>
      <c r="FGV4" s="215"/>
      <c r="FGW4" s="215"/>
      <c r="FGX4" s="215"/>
      <c r="FGY4" s="215"/>
      <c r="FGZ4" s="215"/>
      <c r="FHA4" s="215"/>
      <c r="FHB4" s="215"/>
      <c r="FHC4" s="215"/>
      <c r="FHD4" s="215"/>
      <c r="FHE4" s="215"/>
      <c r="FHF4" s="215"/>
      <c r="FHG4" s="215"/>
      <c r="FHH4" s="215"/>
      <c r="FHI4" s="215"/>
      <c r="FHJ4" s="215"/>
      <c r="FHK4" s="215"/>
      <c r="FHL4" s="215"/>
      <c r="FHM4" s="215"/>
      <c r="FHN4" s="215"/>
      <c r="FHO4" s="215"/>
      <c r="FHP4" s="215"/>
      <c r="FHQ4" s="215"/>
      <c r="FHR4" s="215"/>
      <c r="FHS4" s="215"/>
      <c r="FHT4" s="215"/>
      <c r="FHU4" s="215"/>
      <c r="FHV4" s="215"/>
      <c r="FHW4" s="215"/>
      <c r="FHX4" s="215"/>
      <c r="FHY4" s="215"/>
      <c r="FHZ4" s="215"/>
      <c r="FIA4" s="215"/>
      <c r="FIB4" s="215"/>
      <c r="FIC4" s="215"/>
      <c r="FID4" s="215"/>
      <c r="FIE4" s="215"/>
      <c r="FIF4" s="215"/>
      <c r="FIG4" s="215"/>
      <c r="FIH4" s="215"/>
      <c r="FII4" s="215"/>
      <c r="FIJ4" s="215"/>
      <c r="FIK4" s="215"/>
      <c r="FIL4" s="215"/>
      <c r="FIM4" s="215"/>
      <c r="FIN4" s="215"/>
      <c r="FIO4" s="215"/>
      <c r="FIP4" s="215"/>
      <c r="FIQ4" s="215"/>
      <c r="FIR4" s="215"/>
      <c r="FIS4" s="215"/>
      <c r="FIT4" s="215"/>
      <c r="FIU4" s="215"/>
      <c r="FIV4" s="215"/>
      <c r="FIW4" s="215"/>
      <c r="FIX4" s="215"/>
      <c r="FIY4" s="215"/>
      <c r="FIZ4" s="215"/>
      <c r="FJA4" s="215"/>
      <c r="FJB4" s="215"/>
      <c r="FJC4" s="215"/>
      <c r="FJD4" s="215"/>
      <c r="FJE4" s="215"/>
      <c r="FJF4" s="215"/>
      <c r="FJG4" s="215"/>
      <c r="FJH4" s="215"/>
      <c r="FJI4" s="215"/>
      <c r="FJJ4" s="215"/>
      <c r="FJK4" s="215"/>
      <c r="FJL4" s="215"/>
      <c r="FJM4" s="215"/>
      <c r="FJN4" s="215"/>
      <c r="FJO4" s="215"/>
      <c r="FJP4" s="215"/>
      <c r="FJQ4" s="215"/>
      <c r="FJR4" s="215"/>
      <c r="FJS4" s="215"/>
      <c r="FJT4" s="215"/>
      <c r="FJU4" s="215"/>
      <c r="FJV4" s="215"/>
      <c r="FJW4" s="215"/>
      <c r="FJX4" s="215"/>
      <c r="FJY4" s="215"/>
      <c r="FJZ4" s="215"/>
      <c r="FKA4" s="215"/>
      <c r="FKB4" s="215"/>
      <c r="FKC4" s="215"/>
      <c r="FKD4" s="215"/>
      <c r="FKE4" s="215"/>
      <c r="FKF4" s="215"/>
      <c r="FKG4" s="215"/>
      <c r="FKH4" s="215"/>
      <c r="FKI4" s="215"/>
      <c r="FKJ4" s="215"/>
      <c r="FKK4" s="215"/>
      <c r="FKL4" s="215"/>
      <c r="FKM4" s="215"/>
      <c r="FKN4" s="215"/>
      <c r="FKO4" s="215"/>
      <c r="FKP4" s="215"/>
      <c r="FKQ4" s="215"/>
      <c r="FKR4" s="215"/>
      <c r="FKS4" s="215"/>
      <c r="FKT4" s="215"/>
      <c r="FKU4" s="215"/>
      <c r="FKV4" s="215"/>
      <c r="FKW4" s="215"/>
      <c r="FKX4" s="215"/>
      <c r="FKY4" s="215"/>
      <c r="FKZ4" s="215"/>
      <c r="FLA4" s="215"/>
      <c r="FLB4" s="215"/>
      <c r="FLC4" s="215"/>
      <c r="FLD4" s="215"/>
      <c r="FLE4" s="215"/>
      <c r="FLF4" s="215"/>
      <c r="FLG4" s="215"/>
      <c r="FLH4" s="215"/>
      <c r="FLI4" s="215"/>
      <c r="FLJ4" s="215"/>
      <c r="FLK4" s="215"/>
      <c r="FLL4" s="215"/>
      <c r="FLM4" s="215"/>
      <c r="FLN4" s="215"/>
      <c r="FLO4" s="215"/>
      <c r="FLP4" s="215"/>
      <c r="FLQ4" s="215"/>
      <c r="FLR4" s="215"/>
      <c r="FLS4" s="215"/>
      <c r="FLT4" s="215"/>
      <c r="FLU4" s="215"/>
      <c r="FLV4" s="215"/>
      <c r="FLW4" s="215"/>
      <c r="FLX4" s="215"/>
      <c r="FLY4" s="215"/>
      <c r="FLZ4" s="215"/>
      <c r="FMA4" s="215"/>
      <c r="FMB4" s="215"/>
      <c r="FMC4" s="215"/>
      <c r="FMD4" s="215"/>
      <c r="FME4" s="215"/>
      <c r="FMF4" s="215"/>
      <c r="FMG4" s="215"/>
      <c r="FMH4" s="215"/>
      <c r="FMI4" s="215"/>
      <c r="FMJ4" s="215"/>
      <c r="FMK4" s="215"/>
      <c r="FML4" s="215"/>
      <c r="FMM4" s="215"/>
      <c r="FMN4" s="215"/>
      <c r="FMO4" s="215"/>
      <c r="FMP4" s="215"/>
      <c r="FMQ4" s="215"/>
      <c r="FMR4" s="215"/>
      <c r="FMS4" s="215"/>
      <c r="FMT4" s="215"/>
      <c r="FMU4" s="215"/>
      <c r="FMV4" s="215"/>
      <c r="FMW4" s="215"/>
      <c r="FMX4" s="215"/>
      <c r="FMY4" s="215"/>
      <c r="FMZ4" s="215"/>
      <c r="FNA4" s="215"/>
      <c r="FNB4" s="215"/>
      <c r="FNC4" s="215"/>
      <c r="FND4" s="215"/>
      <c r="FNE4" s="215"/>
      <c r="FNF4" s="215"/>
      <c r="FNG4" s="215"/>
      <c r="FNH4" s="215"/>
      <c r="FNI4" s="215"/>
      <c r="FNJ4" s="215"/>
      <c r="FNK4" s="215"/>
      <c r="FNL4" s="215"/>
      <c r="FNM4" s="215"/>
      <c r="FNN4" s="215"/>
      <c r="FNO4" s="215"/>
      <c r="FNP4" s="215"/>
      <c r="FNQ4" s="215"/>
      <c r="FNR4" s="215"/>
      <c r="FNS4" s="215"/>
      <c r="FNT4" s="215"/>
      <c r="FNU4" s="215"/>
      <c r="FNV4" s="215"/>
      <c r="FNW4" s="215"/>
      <c r="FNX4" s="215"/>
      <c r="FNY4" s="215"/>
      <c r="FNZ4" s="215"/>
      <c r="FOA4" s="215"/>
      <c r="FOB4" s="215"/>
      <c r="FOC4" s="215"/>
      <c r="FOD4" s="215"/>
      <c r="FOE4" s="215"/>
      <c r="FOF4" s="215"/>
      <c r="FOG4" s="215"/>
      <c r="FOH4" s="215"/>
      <c r="FOI4" s="215"/>
      <c r="FOJ4" s="215"/>
      <c r="FOK4" s="215"/>
      <c r="FOL4" s="215"/>
      <c r="FOM4" s="215"/>
      <c r="FON4" s="215"/>
      <c r="FOO4" s="215"/>
      <c r="FOP4" s="215"/>
      <c r="FOQ4" s="215"/>
      <c r="FOR4" s="215"/>
      <c r="FOS4" s="215"/>
      <c r="FOT4" s="215"/>
      <c r="FOU4" s="215"/>
      <c r="FOV4" s="215"/>
      <c r="FOW4" s="215"/>
      <c r="FOX4" s="215"/>
      <c r="FOY4" s="215"/>
      <c r="FOZ4" s="215"/>
      <c r="FPA4" s="215"/>
      <c r="FPB4" s="215"/>
      <c r="FPC4" s="215"/>
      <c r="FPD4" s="215"/>
      <c r="FPE4" s="215"/>
      <c r="FPF4" s="215"/>
      <c r="FPG4" s="215"/>
      <c r="FPH4" s="215"/>
      <c r="FPI4" s="215"/>
      <c r="FPJ4" s="215"/>
      <c r="FPK4" s="215"/>
      <c r="FPL4" s="215"/>
      <c r="FPM4" s="215"/>
      <c r="FPN4" s="215"/>
      <c r="FPO4" s="215"/>
      <c r="FPP4" s="215"/>
      <c r="FPQ4" s="215"/>
      <c r="FPR4" s="215"/>
      <c r="FPS4" s="215"/>
      <c r="FPT4" s="215"/>
      <c r="FPU4" s="215"/>
      <c r="FPV4" s="215"/>
      <c r="FPW4" s="215"/>
      <c r="FPX4" s="215"/>
      <c r="FPY4" s="215"/>
      <c r="FPZ4" s="215"/>
      <c r="FQA4" s="215"/>
      <c r="FQB4" s="215"/>
      <c r="FQC4" s="215"/>
      <c r="FQD4" s="215"/>
      <c r="FQE4" s="215"/>
      <c r="FQF4" s="215"/>
      <c r="FQG4" s="215"/>
      <c r="FQH4" s="215"/>
      <c r="FQI4" s="215"/>
      <c r="FQJ4" s="215"/>
      <c r="FQK4" s="215"/>
      <c r="FQL4" s="215"/>
      <c r="FQM4" s="215"/>
      <c r="FQN4" s="215"/>
      <c r="FQO4" s="215"/>
      <c r="FQP4" s="215"/>
      <c r="FQQ4" s="215"/>
      <c r="FQR4" s="215"/>
      <c r="FQS4" s="215"/>
      <c r="FQT4" s="215"/>
      <c r="FQU4" s="215"/>
      <c r="FQV4" s="215"/>
      <c r="FQW4" s="215"/>
      <c r="FQX4" s="215"/>
      <c r="FQY4" s="215"/>
      <c r="FQZ4" s="215"/>
      <c r="FRA4" s="215"/>
      <c r="FRB4" s="215"/>
      <c r="FRC4" s="215"/>
      <c r="FRD4" s="215"/>
      <c r="FRE4" s="215"/>
      <c r="FRF4" s="215"/>
      <c r="FRG4" s="215"/>
      <c r="FRH4" s="215"/>
      <c r="FRI4" s="215"/>
      <c r="FRJ4" s="215"/>
      <c r="FRK4" s="215"/>
      <c r="FRL4" s="215"/>
      <c r="FRM4" s="215"/>
      <c r="FRN4" s="215"/>
      <c r="FRO4" s="215"/>
      <c r="FRP4" s="215"/>
      <c r="FRQ4" s="215"/>
      <c r="FRR4" s="215"/>
      <c r="FRS4" s="215"/>
      <c r="FRT4" s="215"/>
      <c r="FRU4" s="215"/>
      <c r="FRV4" s="215"/>
      <c r="FRW4" s="215"/>
      <c r="FRX4" s="215"/>
      <c r="FRY4" s="215"/>
      <c r="FRZ4" s="215"/>
      <c r="FSA4" s="215"/>
      <c r="FSB4" s="215"/>
      <c r="FSC4" s="215"/>
      <c r="FSD4" s="215"/>
      <c r="FSE4" s="215"/>
      <c r="FSF4" s="215"/>
      <c r="FSG4" s="215"/>
      <c r="FSH4" s="215"/>
      <c r="FSI4" s="215"/>
      <c r="FSJ4" s="215"/>
      <c r="FSK4" s="215"/>
      <c r="FSL4" s="215"/>
      <c r="FSM4" s="215"/>
      <c r="FSN4" s="215"/>
      <c r="FSO4" s="215"/>
      <c r="FSP4" s="215"/>
      <c r="FSQ4" s="215"/>
      <c r="FSR4" s="215"/>
      <c r="FSS4" s="215"/>
      <c r="FST4" s="215"/>
      <c r="FSU4" s="215"/>
      <c r="FSV4" s="215"/>
      <c r="FSW4" s="215"/>
      <c r="FSX4" s="215"/>
      <c r="FSY4" s="215"/>
      <c r="FSZ4" s="215"/>
      <c r="FTA4" s="215"/>
      <c r="FTB4" s="215"/>
      <c r="FTC4" s="215"/>
      <c r="FTD4" s="215"/>
      <c r="FTE4" s="215"/>
      <c r="FTF4" s="215"/>
      <c r="FTG4" s="215"/>
      <c r="FTH4" s="215"/>
      <c r="FTI4" s="215"/>
      <c r="FTJ4" s="215"/>
      <c r="FTK4" s="215"/>
      <c r="FTL4" s="215"/>
      <c r="FTM4" s="215"/>
      <c r="FTN4" s="215"/>
      <c r="FTO4" s="215"/>
      <c r="FTP4" s="215"/>
      <c r="FTQ4" s="215"/>
      <c r="FTR4" s="215"/>
      <c r="FTS4" s="215"/>
      <c r="FTT4" s="215"/>
      <c r="FTU4" s="215"/>
      <c r="FTV4" s="215"/>
      <c r="FTW4" s="215"/>
      <c r="FTX4" s="215"/>
      <c r="FTY4" s="215"/>
      <c r="FTZ4" s="215"/>
      <c r="FUA4" s="215"/>
      <c r="FUB4" s="215"/>
      <c r="FUC4" s="215"/>
      <c r="FUD4" s="215"/>
      <c r="FUE4" s="215"/>
      <c r="FUF4" s="215"/>
      <c r="FUG4" s="215"/>
      <c r="FUH4" s="215"/>
      <c r="FUI4" s="215"/>
      <c r="FUJ4" s="215"/>
      <c r="FUK4" s="215"/>
      <c r="FUL4" s="215"/>
      <c r="FUM4" s="215"/>
      <c r="FUN4" s="215"/>
      <c r="FUO4" s="215"/>
      <c r="FUP4" s="215"/>
      <c r="FUQ4" s="215"/>
      <c r="FUR4" s="215"/>
      <c r="FUS4" s="215"/>
      <c r="FUT4" s="215"/>
      <c r="FUU4" s="215"/>
      <c r="FUV4" s="215"/>
      <c r="FUW4" s="215"/>
      <c r="FUX4" s="215"/>
      <c r="FUY4" s="215"/>
      <c r="FUZ4" s="215"/>
      <c r="FVA4" s="215"/>
      <c r="FVB4" s="215"/>
      <c r="FVC4" s="215"/>
      <c r="FVD4" s="215"/>
      <c r="FVE4" s="215"/>
      <c r="FVF4" s="215"/>
      <c r="FVG4" s="215"/>
      <c r="FVH4" s="215"/>
      <c r="FVI4" s="215"/>
      <c r="FVJ4" s="215"/>
      <c r="FVK4" s="215"/>
      <c r="FVL4" s="215"/>
      <c r="FVM4" s="215"/>
      <c r="FVN4" s="215"/>
      <c r="FVO4" s="215"/>
      <c r="FVP4" s="215"/>
      <c r="FVQ4" s="215"/>
      <c r="FVR4" s="215"/>
      <c r="FVS4" s="215"/>
      <c r="FVT4" s="215"/>
      <c r="FVU4" s="215"/>
      <c r="FVV4" s="215"/>
      <c r="FVW4" s="215"/>
      <c r="FVX4" s="215"/>
      <c r="FVY4" s="215"/>
      <c r="FVZ4" s="215"/>
      <c r="FWA4" s="215"/>
      <c r="FWB4" s="215"/>
      <c r="FWC4" s="215"/>
      <c r="FWD4" s="215"/>
      <c r="FWE4" s="215"/>
      <c r="FWF4" s="215"/>
      <c r="FWG4" s="215"/>
      <c r="FWH4" s="215"/>
      <c r="FWI4" s="215"/>
      <c r="FWJ4" s="215"/>
      <c r="FWK4" s="215"/>
      <c r="FWL4" s="215"/>
      <c r="FWM4" s="215"/>
      <c r="FWN4" s="215"/>
      <c r="FWO4" s="215"/>
      <c r="FWP4" s="215"/>
      <c r="FWQ4" s="215"/>
      <c r="FWR4" s="215"/>
      <c r="FWS4" s="215"/>
      <c r="FWT4" s="215"/>
      <c r="FWU4" s="215"/>
      <c r="FWV4" s="215"/>
      <c r="FWW4" s="215"/>
      <c r="FWX4" s="215"/>
      <c r="FWY4" s="215"/>
      <c r="FWZ4" s="215"/>
      <c r="FXA4" s="215"/>
      <c r="FXB4" s="215"/>
      <c r="FXC4" s="215"/>
      <c r="FXD4" s="215"/>
      <c r="FXE4" s="215"/>
      <c r="FXF4" s="215"/>
      <c r="FXG4" s="215"/>
      <c r="FXH4" s="215"/>
      <c r="FXI4" s="215"/>
      <c r="FXJ4" s="215"/>
      <c r="FXK4" s="215"/>
      <c r="FXL4" s="215"/>
      <c r="FXM4" s="215"/>
      <c r="FXN4" s="215"/>
      <c r="FXO4" s="215"/>
      <c r="FXP4" s="215"/>
      <c r="FXQ4" s="215"/>
      <c r="FXR4" s="215"/>
      <c r="FXS4" s="215"/>
      <c r="FXT4" s="215"/>
      <c r="FXU4" s="215"/>
      <c r="FXV4" s="215"/>
      <c r="FXW4" s="215"/>
      <c r="FXX4" s="215"/>
      <c r="FXY4" s="215"/>
      <c r="FXZ4" s="215"/>
      <c r="FYA4" s="215"/>
      <c r="FYB4" s="215"/>
      <c r="FYC4" s="215"/>
      <c r="FYD4" s="215"/>
      <c r="FYE4" s="215"/>
      <c r="FYF4" s="215"/>
      <c r="FYG4" s="215"/>
      <c r="FYH4" s="215"/>
      <c r="FYI4" s="215"/>
      <c r="FYJ4" s="215"/>
      <c r="FYK4" s="215"/>
      <c r="FYL4" s="215"/>
      <c r="FYM4" s="215"/>
      <c r="FYN4" s="215"/>
      <c r="FYO4" s="215"/>
      <c r="FYP4" s="215"/>
      <c r="FYQ4" s="215"/>
      <c r="FYR4" s="215"/>
      <c r="FYS4" s="215"/>
      <c r="FYT4" s="215"/>
      <c r="FYU4" s="215"/>
      <c r="FYV4" s="215"/>
      <c r="FYW4" s="215"/>
      <c r="FYX4" s="215"/>
      <c r="FYY4" s="215"/>
      <c r="FYZ4" s="215"/>
      <c r="FZA4" s="215"/>
      <c r="FZB4" s="215"/>
      <c r="FZC4" s="215"/>
      <c r="FZD4" s="215"/>
      <c r="FZE4" s="215"/>
      <c r="FZF4" s="215"/>
      <c r="FZG4" s="215"/>
      <c r="FZH4" s="215"/>
      <c r="FZI4" s="215"/>
      <c r="FZJ4" s="215"/>
      <c r="FZK4" s="215"/>
      <c r="FZL4" s="215"/>
      <c r="FZM4" s="215"/>
      <c r="FZN4" s="215"/>
      <c r="FZO4" s="215"/>
      <c r="FZP4" s="215"/>
      <c r="FZQ4" s="215"/>
      <c r="FZR4" s="215"/>
      <c r="FZS4" s="215"/>
      <c r="FZT4" s="215"/>
      <c r="FZU4" s="215"/>
      <c r="FZV4" s="215"/>
      <c r="FZW4" s="215"/>
      <c r="FZX4" s="215"/>
      <c r="FZY4" s="215"/>
      <c r="FZZ4" s="215"/>
      <c r="GAA4" s="215"/>
      <c r="GAB4" s="215"/>
      <c r="GAC4" s="215"/>
      <c r="GAD4" s="215"/>
      <c r="GAE4" s="215"/>
      <c r="GAF4" s="215"/>
      <c r="GAG4" s="215"/>
      <c r="GAH4" s="215"/>
      <c r="GAI4" s="215"/>
      <c r="GAJ4" s="215"/>
      <c r="GAK4" s="215"/>
      <c r="GAL4" s="215"/>
      <c r="GAM4" s="215"/>
      <c r="GAN4" s="215"/>
      <c r="GAO4" s="215"/>
      <c r="GAP4" s="215"/>
      <c r="GAQ4" s="215"/>
      <c r="GAR4" s="215"/>
      <c r="GAS4" s="215"/>
      <c r="GAT4" s="215"/>
      <c r="GAU4" s="215"/>
      <c r="GAV4" s="215"/>
      <c r="GAW4" s="215"/>
      <c r="GAX4" s="215"/>
      <c r="GAY4" s="215"/>
      <c r="GAZ4" s="215"/>
      <c r="GBA4" s="215"/>
      <c r="GBB4" s="215"/>
      <c r="GBC4" s="215"/>
      <c r="GBD4" s="215"/>
      <c r="GBE4" s="215"/>
      <c r="GBF4" s="215"/>
      <c r="GBG4" s="215"/>
      <c r="GBH4" s="215"/>
      <c r="GBI4" s="215"/>
      <c r="GBJ4" s="215"/>
      <c r="GBK4" s="215"/>
      <c r="GBL4" s="215"/>
      <c r="GBM4" s="215"/>
      <c r="GBN4" s="215"/>
      <c r="GBO4" s="215"/>
      <c r="GBP4" s="215"/>
      <c r="GBQ4" s="215"/>
      <c r="GBR4" s="215"/>
      <c r="GBS4" s="215"/>
      <c r="GBT4" s="215"/>
      <c r="GBU4" s="215"/>
      <c r="GBV4" s="215"/>
      <c r="GBW4" s="215"/>
      <c r="GBX4" s="215"/>
      <c r="GBY4" s="215"/>
      <c r="GBZ4" s="215"/>
      <c r="GCA4" s="215"/>
      <c r="GCB4" s="215"/>
      <c r="GCC4" s="215"/>
      <c r="GCD4" s="215"/>
      <c r="GCE4" s="215"/>
      <c r="GCF4" s="215"/>
      <c r="GCG4" s="215"/>
      <c r="GCH4" s="215"/>
      <c r="GCI4" s="215"/>
      <c r="GCJ4" s="215"/>
      <c r="GCK4" s="215"/>
      <c r="GCL4" s="215"/>
      <c r="GCM4" s="215"/>
      <c r="GCN4" s="215"/>
      <c r="GCO4" s="215"/>
      <c r="GCP4" s="215"/>
      <c r="GCQ4" s="215"/>
      <c r="GCR4" s="215"/>
      <c r="GCS4" s="215"/>
      <c r="GCT4" s="215"/>
      <c r="GCU4" s="215"/>
      <c r="GCV4" s="215"/>
      <c r="GCW4" s="215"/>
      <c r="GCX4" s="215"/>
      <c r="GCY4" s="215"/>
      <c r="GCZ4" s="215"/>
      <c r="GDA4" s="215"/>
      <c r="GDB4" s="215"/>
      <c r="GDC4" s="215"/>
      <c r="GDD4" s="215"/>
      <c r="GDE4" s="215"/>
      <c r="GDF4" s="215"/>
      <c r="GDG4" s="215"/>
      <c r="GDH4" s="215"/>
      <c r="GDI4" s="215"/>
      <c r="GDJ4" s="215"/>
      <c r="GDK4" s="215"/>
      <c r="GDL4" s="215"/>
      <c r="GDM4" s="215"/>
      <c r="GDN4" s="215"/>
      <c r="GDO4" s="215"/>
      <c r="GDP4" s="215"/>
      <c r="GDQ4" s="215"/>
      <c r="GDR4" s="215"/>
      <c r="GDS4" s="215"/>
      <c r="GDT4" s="215"/>
      <c r="GDU4" s="215"/>
      <c r="GDV4" s="215"/>
      <c r="GDW4" s="215"/>
      <c r="GDX4" s="215"/>
      <c r="GDY4" s="215"/>
      <c r="GDZ4" s="215"/>
      <c r="GEA4" s="215"/>
      <c r="GEB4" s="215"/>
      <c r="GEC4" s="215"/>
      <c r="GED4" s="215"/>
      <c r="GEE4" s="215"/>
      <c r="GEF4" s="215"/>
      <c r="GEG4" s="215"/>
      <c r="GEH4" s="215"/>
      <c r="GEI4" s="215"/>
      <c r="GEJ4" s="215"/>
      <c r="GEK4" s="215"/>
      <c r="GEL4" s="215"/>
      <c r="GEM4" s="215"/>
      <c r="GEN4" s="215"/>
      <c r="GEO4" s="215"/>
      <c r="GEP4" s="215"/>
      <c r="GEQ4" s="215"/>
      <c r="GER4" s="215"/>
      <c r="GES4" s="215"/>
      <c r="GET4" s="215"/>
      <c r="GEU4" s="215"/>
      <c r="GEV4" s="215"/>
      <c r="GEW4" s="215"/>
      <c r="GEX4" s="215"/>
      <c r="GEY4" s="215"/>
      <c r="GEZ4" s="215"/>
      <c r="GFA4" s="215"/>
      <c r="GFB4" s="215"/>
      <c r="GFC4" s="215"/>
      <c r="GFD4" s="215"/>
      <c r="GFE4" s="215"/>
      <c r="GFF4" s="215"/>
      <c r="GFG4" s="215"/>
      <c r="GFH4" s="215"/>
      <c r="GFI4" s="215"/>
      <c r="GFJ4" s="215"/>
      <c r="GFK4" s="215"/>
      <c r="GFL4" s="215"/>
      <c r="GFM4" s="215"/>
      <c r="GFN4" s="215"/>
      <c r="GFO4" s="215"/>
      <c r="GFP4" s="215"/>
      <c r="GFQ4" s="215"/>
      <c r="GFR4" s="215"/>
      <c r="GFS4" s="215"/>
      <c r="GFT4" s="215"/>
      <c r="GFU4" s="215"/>
      <c r="GFV4" s="215"/>
      <c r="GFW4" s="215"/>
      <c r="GFX4" s="215"/>
      <c r="GFY4" s="215"/>
      <c r="GFZ4" s="215"/>
      <c r="GGA4" s="215"/>
      <c r="GGB4" s="215"/>
      <c r="GGC4" s="215"/>
      <c r="GGD4" s="215"/>
      <c r="GGE4" s="215"/>
      <c r="GGF4" s="215"/>
      <c r="GGG4" s="215"/>
      <c r="GGH4" s="215"/>
      <c r="GGI4" s="215"/>
      <c r="GGJ4" s="215"/>
      <c r="GGK4" s="215"/>
      <c r="GGL4" s="215"/>
      <c r="GGM4" s="215"/>
      <c r="GGN4" s="215"/>
      <c r="GGO4" s="215"/>
      <c r="GGP4" s="215"/>
      <c r="GGQ4" s="215"/>
      <c r="GGR4" s="215"/>
      <c r="GGS4" s="215"/>
      <c r="GGT4" s="215"/>
      <c r="GGU4" s="215"/>
      <c r="GGV4" s="215"/>
      <c r="GGW4" s="215"/>
      <c r="GGX4" s="215"/>
      <c r="GGY4" s="215"/>
      <c r="GGZ4" s="215"/>
      <c r="GHA4" s="215"/>
      <c r="GHB4" s="215"/>
      <c r="GHC4" s="215"/>
      <c r="GHD4" s="215"/>
      <c r="GHE4" s="215"/>
      <c r="GHF4" s="215"/>
      <c r="GHG4" s="215"/>
      <c r="GHH4" s="215"/>
      <c r="GHI4" s="215"/>
      <c r="GHJ4" s="215"/>
      <c r="GHK4" s="215"/>
      <c r="GHL4" s="215"/>
      <c r="GHM4" s="215"/>
      <c r="GHN4" s="215"/>
      <c r="GHO4" s="215"/>
      <c r="GHP4" s="215"/>
      <c r="GHQ4" s="215"/>
      <c r="GHR4" s="215"/>
      <c r="GHS4" s="215"/>
      <c r="GHT4" s="215"/>
      <c r="GHU4" s="215"/>
      <c r="GHV4" s="215"/>
      <c r="GHW4" s="215"/>
      <c r="GHX4" s="215"/>
      <c r="GHY4" s="215"/>
      <c r="GHZ4" s="215"/>
      <c r="GIA4" s="215"/>
      <c r="GIB4" s="215"/>
      <c r="GIC4" s="215"/>
      <c r="GID4" s="215"/>
      <c r="GIE4" s="215"/>
      <c r="GIF4" s="215"/>
      <c r="GIG4" s="215"/>
      <c r="GIH4" s="215"/>
      <c r="GII4" s="215"/>
      <c r="GIJ4" s="215"/>
      <c r="GIK4" s="215"/>
      <c r="GIL4" s="215"/>
      <c r="GIM4" s="215"/>
      <c r="GIN4" s="215"/>
      <c r="GIO4" s="215"/>
      <c r="GIP4" s="215"/>
      <c r="GIQ4" s="215"/>
      <c r="GIR4" s="215"/>
      <c r="GIS4" s="215"/>
      <c r="GIT4" s="215"/>
      <c r="GIU4" s="215"/>
      <c r="GIV4" s="215"/>
      <c r="GIW4" s="215"/>
      <c r="GIX4" s="215"/>
      <c r="GIY4" s="215"/>
      <c r="GIZ4" s="215"/>
      <c r="GJA4" s="215"/>
      <c r="GJB4" s="215"/>
      <c r="GJC4" s="215"/>
      <c r="GJD4" s="215"/>
      <c r="GJE4" s="215"/>
      <c r="GJF4" s="215"/>
      <c r="GJG4" s="215"/>
      <c r="GJH4" s="215"/>
      <c r="GJI4" s="215"/>
      <c r="GJJ4" s="215"/>
      <c r="GJK4" s="215"/>
      <c r="GJL4" s="215"/>
      <c r="GJM4" s="215"/>
      <c r="GJN4" s="215"/>
      <c r="GJO4" s="215"/>
      <c r="GJP4" s="215"/>
      <c r="GJQ4" s="215"/>
      <c r="GJR4" s="215"/>
      <c r="GJS4" s="215"/>
      <c r="GJT4" s="215"/>
      <c r="GJU4" s="215"/>
      <c r="GJV4" s="215"/>
      <c r="GJW4" s="215"/>
      <c r="GJX4" s="215"/>
      <c r="GJY4" s="215"/>
      <c r="GJZ4" s="215"/>
      <c r="GKA4" s="215"/>
      <c r="GKB4" s="215"/>
      <c r="GKC4" s="215"/>
      <c r="GKD4" s="215"/>
      <c r="GKE4" s="215"/>
      <c r="GKF4" s="215"/>
      <c r="GKG4" s="215"/>
      <c r="GKH4" s="215"/>
      <c r="GKI4" s="215"/>
      <c r="GKJ4" s="215"/>
      <c r="GKK4" s="215"/>
      <c r="GKL4" s="215"/>
      <c r="GKM4" s="215"/>
      <c r="GKN4" s="215"/>
      <c r="GKO4" s="215"/>
      <c r="GKP4" s="215"/>
      <c r="GKQ4" s="215"/>
      <c r="GKR4" s="215"/>
      <c r="GKS4" s="215"/>
      <c r="GKT4" s="215"/>
      <c r="GKU4" s="215"/>
      <c r="GKV4" s="215"/>
      <c r="GKW4" s="215"/>
      <c r="GKX4" s="215"/>
      <c r="GKY4" s="215"/>
      <c r="GKZ4" s="215"/>
      <c r="GLA4" s="215"/>
      <c r="GLB4" s="215"/>
      <c r="GLC4" s="215"/>
      <c r="GLD4" s="215"/>
      <c r="GLE4" s="215"/>
      <c r="GLF4" s="215"/>
      <c r="GLG4" s="215"/>
      <c r="GLH4" s="215"/>
      <c r="GLI4" s="215"/>
      <c r="GLJ4" s="215"/>
      <c r="GLK4" s="215"/>
      <c r="GLL4" s="215"/>
      <c r="GLM4" s="215"/>
      <c r="GLN4" s="215"/>
      <c r="GLO4" s="215"/>
      <c r="GLP4" s="215"/>
      <c r="GLQ4" s="215"/>
      <c r="GLR4" s="215"/>
      <c r="GLS4" s="215"/>
      <c r="GLT4" s="215"/>
      <c r="GLU4" s="215"/>
      <c r="GLV4" s="215"/>
      <c r="GLW4" s="215"/>
      <c r="GLX4" s="215"/>
      <c r="GLY4" s="215"/>
      <c r="GLZ4" s="215"/>
      <c r="GMA4" s="215"/>
      <c r="GMB4" s="215"/>
      <c r="GMC4" s="215"/>
      <c r="GMD4" s="215"/>
      <c r="GME4" s="215"/>
      <c r="GMF4" s="215"/>
      <c r="GMG4" s="215"/>
      <c r="GMH4" s="215"/>
      <c r="GMI4" s="215"/>
      <c r="GMJ4" s="215"/>
      <c r="GMK4" s="215"/>
      <c r="GML4" s="215"/>
      <c r="GMM4" s="215"/>
      <c r="GMN4" s="215"/>
      <c r="GMO4" s="215"/>
      <c r="GMP4" s="215"/>
      <c r="GMQ4" s="215"/>
      <c r="GMR4" s="215"/>
      <c r="GMS4" s="215"/>
      <c r="GMT4" s="215"/>
      <c r="GMU4" s="215"/>
      <c r="GMV4" s="215"/>
      <c r="GMW4" s="215"/>
      <c r="GMX4" s="215"/>
      <c r="GMY4" s="215"/>
      <c r="GMZ4" s="215"/>
      <c r="GNA4" s="215"/>
      <c r="GNB4" s="215"/>
      <c r="GNC4" s="215"/>
      <c r="GND4" s="215"/>
      <c r="GNE4" s="215"/>
      <c r="GNF4" s="215"/>
      <c r="GNG4" s="215"/>
      <c r="GNH4" s="215"/>
      <c r="GNI4" s="215"/>
      <c r="GNJ4" s="215"/>
      <c r="GNK4" s="215"/>
      <c r="GNL4" s="215"/>
      <c r="GNM4" s="215"/>
      <c r="GNN4" s="215"/>
      <c r="GNO4" s="215"/>
      <c r="GNP4" s="215"/>
      <c r="GNQ4" s="215"/>
      <c r="GNR4" s="215"/>
      <c r="GNS4" s="215"/>
      <c r="GNT4" s="215"/>
      <c r="GNU4" s="215"/>
      <c r="GNV4" s="215"/>
      <c r="GNW4" s="215"/>
      <c r="GNX4" s="215"/>
      <c r="GNY4" s="215"/>
      <c r="GNZ4" s="215"/>
      <c r="GOA4" s="215"/>
      <c r="GOB4" s="215"/>
      <c r="GOC4" s="215"/>
      <c r="GOD4" s="215"/>
      <c r="GOE4" s="215"/>
      <c r="GOF4" s="215"/>
      <c r="GOG4" s="215"/>
      <c r="GOH4" s="215"/>
      <c r="GOI4" s="215"/>
      <c r="GOJ4" s="215"/>
      <c r="GOK4" s="215"/>
      <c r="GOL4" s="215"/>
      <c r="GOM4" s="215"/>
      <c r="GON4" s="215"/>
      <c r="GOO4" s="215"/>
      <c r="GOP4" s="215"/>
      <c r="GOQ4" s="215"/>
      <c r="GOR4" s="215"/>
      <c r="GOS4" s="215"/>
      <c r="GOT4" s="215"/>
      <c r="GOU4" s="215"/>
      <c r="GOV4" s="215"/>
      <c r="GOW4" s="215"/>
      <c r="GOX4" s="215"/>
      <c r="GOY4" s="215"/>
      <c r="GOZ4" s="215"/>
      <c r="GPA4" s="215"/>
      <c r="GPB4" s="215"/>
      <c r="GPC4" s="215"/>
      <c r="GPD4" s="215"/>
      <c r="GPE4" s="215"/>
      <c r="GPF4" s="215"/>
      <c r="GPG4" s="215"/>
      <c r="GPH4" s="215"/>
      <c r="GPI4" s="215"/>
      <c r="GPJ4" s="215"/>
      <c r="GPK4" s="215"/>
      <c r="GPL4" s="215"/>
      <c r="GPM4" s="215"/>
      <c r="GPN4" s="215"/>
      <c r="GPO4" s="215"/>
      <c r="GPP4" s="215"/>
      <c r="GPQ4" s="215"/>
      <c r="GPR4" s="215"/>
      <c r="GPS4" s="215"/>
      <c r="GPT4" s="215"/>
      <c r="GPU4" s="215"/>
      <c r="GPV4" s="215"/>
      <c r="GPW4" s="215"/>
      <c r="GPX4" s="215"/>
      <c r="GPY4" s="215"/>
      <c r="GPZ4" s="215"/>
      <c r="GQA4" s="215"/>
      <c r="GQB4" s="215"/>
      <c r="GQC4" s="215"/>
      <c r="GQD4" s="215"/>
      <c r="GQE4" s="215"/>
      <c r="GQF4" s="215"/>
      <c r="GQG4" s="215"/>
      <c r="GQH4" s="215"/>
      <c r="GQI4" s="215"/>
      <c r="GQJ4" s="215"/>
      <c r="GQK4" s="215"/>
      <c r="GQL4" s="215"/>
      <c r="GQM4" s="215"/>
      <c r="GQN4" s="215"/>
      <c r="GQO4" s="215"/>
      <c r="GQP4" s="215"/>
      <c r="GQQ4" s="215"/>
      <c r="GQR4" s="215"/>
      <c r="GQS4" s="215"/>
      <c r="GQT4" s="215"/>
      <c r="GQU4" s="215"/>
      <c r="GQV4" s="215"/>
      <c r="GQW4" s="215"/>
      <c r="GQX4" s="215"/>
      <c r="GQY4" s="215"/>
      <c r="GQZ4" s="215"/>
      <c r="GRA4" s="215"/>
      <c r="GRB4" s="215"/>
      <c r="GRC4" s="215"/>
      <c r="GRD4" s="215"/>
      <c r="GRE4" s="215"/>
      <c r="GRF4" s="215"/>
      <c r="GRG4" s="215"/>
      <c r="GRH4" s="215"/>
      <c r="GRI4" s="215"/>
      <c r="GRJ4" s="215"/>
      <c r="GRK4" s="215"/>
      <c r="GRL4" s="215"/>
      <c r="GRM4" s="215"/>
      <c r="GRN4" s="215"/>
      <c r="GRO4" s="215"/>
      <c r="GRP4" s="215"/>
      <c r="GRQ4" s="215"/>
      <c r="GRR4" s="215"/>
      <c r="GRS4" s="215"/>
      <c r="GRT4" s="215"/>
      <c r="GRU4" s="215"/>
      <c r="GRV4" s="215"/>
      <c r="GRW4" s="215"/>
      <c r="GRX4" s="215"/>
      <c r="GRY4" s="215"/>
      <c r="GRZ4" s="215"/>
      <c r="GSA4" s="215"/>
      <c r="GSB4" s="215"/>
      <c r="GSC4" s="215"/>
      <c r="GSD4" s="215"/>
      <c r="GSE4" s="215"/>
      <c r="GSF4" s="215"/>
      <c r="GSG4" s="215"/>
      <c r="GSH4" s="215"/>
      <c r="GSI4" s="215"/>
      <c r="GSJ4" s="215"/>
      <c r="GSK4" s="215"/>
      <c r="GSL4" s="215"/>
      <c r="GSM4" s="215"/>
      <c r="GSN4" s="215"/>
      <c r="GSO4" s="215"/>
      <c r="GSP4" s="215"/>
      <c r="GSQ4" s="215"/>
      <c r="GSR4" s="215"/>
      <c r="GSS4" s="215"/>
      <c r="GST4" s="215"/>
      <c r="GSU4" s="215"/>
      <c r="GSV4" s="215"/>
      <c r="GSW4" s="215"/>
      <c r="GSX4" s="215"/>
      <c r="GSY4" s="215"/>
      <c r="GSZ4" s="215"/>
      <c r="GTA4" s="215"/>
      <c r="GTB4" s="215"/>
      <c r="GTC4" s="215"/>
      <c r="GTD4" s="215"/>
      <c r="GTE4" s="215"/>
      <c r="GTF4" s="215"/>
      <c r="GTG4" s="215"/>
      <c r="GTH4" s="215"/>
      <c r="GTI4" s="215"/>
      <c r="GTJ4" s="215"/>
      <c r="GTK4" s="215"/>
      <c r="GTL4" s="215"/>
      <c r="GTM4" s="215"/>
      <c r="GTN4" s="215"/>
      <c r="GTO4" s="215"/>
      <c r="GTP4" s="215"/>
      <c r="GTQ4" s="215"/>
      <c r="GTR4" s="215"/>
      <c r="GTS4" s="215"/>
      <c r="GTT4" s="215"/>
      <c r="GTU4" s="215"/>
      <c r="GTV4" s="215"/>
      <c r="GTW4" s="215"/>
      <c r="GTX4" s="215"/>
      <c r="GTY4" s="215"/>
      <c r="GTZ4" s="215"/>
      <c r="GUA4" s="215"/>
      <c r="GUB4" s="215"/>
      <c r="GUC4" s="215"/>
      <c r="GUD4" s="215"/>
      <c r="GUE4" s="215"/>
      <c r="GUF4" s="215"/>
      <c r="GUG4" s="215"/>
      <c r="GUH4" s="215"/>
      <c r="GUI4" s="215"/>
      <c r="GUJ4" s="215"/>
      <c r="GUK4" s="215"/>
      <c r="GUL4" s="215"/>
      <c r="GUM4" s="215"/>
      <c r="GUN4" s="215"/>
      <c r="GUO4" s="215"/>
      <c r="GUP4" s="215"/>
      <c r="GUQ4" s="215"/>
      <c r="GUR4" s="215"/>
      <c r="GUS4" s="215"/>
      <c r="GUT4" s="215"/>
      <c r="GUU4" s="215"/>
      <c r="GUV4" s="215"/>
      <c r="GUW4" s="215"/>
      <c r="GUX4" s="215"/>
      <c r="GUY4" s="215"/>
      <c r="GUZ4" s="215"/>
      <c r="GVA4" s="215"/>
      <c r="GVB4" s="215"/>
      <c r="GVC4" s="215"/>
      <c r="GVD4" s="215"/>
      <c r="GVE4" s="215"/>
      <c r="GVF4" s="215"/>
      <c r="GVG4" s="215"/>
      <c r="GVH4" s="215"/>
      <c r="GVI4" s="215"/>
      <c r="GVJ4" s="215"/>
      <c r="GVK4" s="215"/>
      <c r="GVL4" s="215"/>
      <c r="GVM4" s="215"/>
      <c r="GVN4" s="215"/>
      <c r="GVO4" s="215"/>
      <c r="GVP4" s="215"/>
      <c r="GVQ4" s="215"/>
      <c r="GVR4" s="215"/>
      <c r="GVS4" s="215"/>
      <c r="GVT4" s="215"/>
      <c r="GVU4" s="215"/>
      <c r="GVV4" s="215"/>
      <c r="GVW4" s="215"/>
      <c r="GVX4" s="215"/>
      <c r="GVY4" s="215"/>
      <c r="GVZ4" s="215"/>
      <c r="GWA4" s="215"/>
      <c r="GWB4" s="215"/>
      <c r="GWC4" s="215"/>
      <c r="GWD4" s="215"/>
      <c r="GWE4" s="215"/>
      <c r="GWF4" s="215"/>
      <c r="GWG4" s="215"/>
      <c r="GWH4" s="215"/>
      <c r="GWI4" s="215"/>
      <c r="GWJ4" s="215"/>
      <c r="GWK4" s="215"/>
      <c r="GWL4" s="215"/>
      <c r="GWM4" s="215"/>
      <c r="GWN4" s="215"/>
      <c r="GWO4" s="215"/>
      <c r="GWP4" s="215"/>
      <c r="GWQ4" s="215"/>
      <c r="GWR4" s="215"/>
      <c r="GWS4" s="215"/>
      <c r="GWT4" s="215"/>
      <c r="GWU4" s="215"/>
      <c r="GWV4" s="215"/>
      <c r="GWW4" s="215"/>
      <c r="GWX4" s="215"/>
      <c r="GWY4" s="215"/>
      <c r="GWZ4" s="215"/>
      <c r="GXA4" s="215"/>
      <c r="GXB4" s="215"/>
      <c r="GXC4" s="215"/>
      <c r="GXD4" s="215"/>
      <c r="GXE4" s="215"/>
      <c r="GXF4" s="215"/>
      <c r="GXG4" s="215"/>
      <c r="GXH4" s="215"/>
      <c r="GXI4" s="215"/>
      <c r="GXJ4" s="215"/>
      <c r="GXK4" s="215"/>
      <c r="GXL4" s="215"/>
      <c r="GXM4" s="215"/>
      <c r="GXN4" s="215"/>
      <c r="GXO4" s="215"/>
      <c r="GXP4" s="215"/>
      <c r="GXQ4" s="215"/>
      <c r="GXR4" s="215"/>
      <c r="GXS4" s="215"/>
      <c r="GXT4" s="215"/>
      <c r="GXU4" s="215"/>
      <c r="GXV4" s="215"/>
      <c r="GXW4" s="215"/>
      <c r="GXX4" s="215"/>
      <c r="GXY4" s="215"/>
      <c r="GXZ4" s="215"/>
      <c r="GYA4" s="215"/>
      <c r="GYB4" s="215"/>
      <c r="GYC4" s="215"/>
      <c r="GYD4" s="215"/>
      <c r="GYE4" s="215"/>
      <c r="GYF4" s="215"/>
      <c r="GYG4" s="215"/>
      <c r="GYH4" s="215"/>
      <c r="GYI4" s="215"/>
      <c r="GYJ4" s="215"/>
      <c r="GYK4" s="215"/>
      <c r="GYL4" s="215"/>
      <c r="GYM4" s="215"/>
      <c r="GYN4" s="215"/>
      <c r="GYO4" s="215"/>
      <c r="GYP4" s="215"/>
      <c r="GYQ4" s="215"/>
      <c r="GYR4" s="215"/>
      <c r="GYS4" s="215"/>
      <c r="GYT4" s="215"/>
      <c r="GYU4" s="215"/>
      <c r="GYV4" s="215"/>
      <c r="GYW4" s="215"/>
      <c r="GYX4" s="215"/>
      <c r="GYY4" s="215"/>
      <c r="GYZ4" s="215"/>
      <c r="GZA4" s="215"/>
      <c r="GZB4" s="215"/>
      <c r="GZC4" s="215"/>
      <c r="GZD4" s="215"/>
      <c r="GZE4" s="215"/>
      <c r="GZF4" s="215"/>
      <c r="GZG4" s="215"/>
      <c r="GZH4" s="215"/>
      <c r="GZI4" s="215"/>
      <c r="GZJ4" s="215"/>
      <c r="GZK4" s="215"/>
      <c r="GZL4" s="215"/>
      <c r="GZM4" s="215"/>
      <c r="GZN4" s="215"/>
      <c r="GZO4" s="215"/>
      <c r="GZP4" s="215"/>
      <c r="GZQ4" s="215"/>
      <c r="GZR4" s="215"/>
      <c r="GZS4" s="215"/>
      <c r="GZT4" s="215"/>
      <c r="GZU4" s="215"/>
      <c r="GZV4" s="215"/>
      <c r="GZW4" s="215"/>
      <c r="GZX4" s="215"/>
      <c r="GZY4" s="215"/>
      <c r="GZZ4" s="215"/>
      <c r="HAA4" s="215"/>
      <c r="HAB4" s="215"/>
      <c r="HAC4" s="215"/>
      <c r="HAD4" s="215"/>
      <c r="HAE4" s="215"/>
      <c r="HAF4" s="215"/>
      <c r="HAG4" s="215"/>
      <c r="HAH4" s="215"/>
      <c r="HAI4" s="215"/>
      <c r="HAJ4" s="215"/>
      <c r="HAK4" s="215"/>
      <c r="HAL4" s="215"/>
      <c r="HAM4" s="215"/>
      <c r="HAN4" s="215"/>
      <c r="HAO4" s="215"/>
      <c r="HAP4" s="215"/>
      <c r="HAQ4" s="215"/>
      <c r="HAR4" s="215"/>
      <c r="HAS4" s="215"/>
      <c r="HAT4" s="215"/>
      <c r="HAU4" s="215"/>
      <c r="HAV4" s="215"/>
      <c r="HAW4" s="215"/>
      <c r="HAX4" s="215"/>
      <c r="HAY4" s="215"/>
      <c r="HAZ4" s="215"/>
      <c r="HBA4" s="215"/>
      <c r="HBB4" s="215"/>
      <c r="HBC4" s="215"/>
      <c r="HBD4" s="215"/>
      <c r="HBE4" s="215"/>
      <c r="HBF4" s="215"/>
      <c r="HBG4" s="215"/>
      <c r="HBH4" s="215"/>
      <c r="HBI4" s="215"/>
      <c r="HBJ4" s="215"/>
      <c r="HBK4" s="215"/>
      <c r="HBL4" s="215"/>
      <c r="HBM4" s="215"/>
      <c r="HBN4" s="215"/>
      <c r="HBO4" s="215"/>
      <c r="HBP4" s="215"/>
      <c r="HBQ4" s="215"/>
      <c r="HBR4" s="215"/>
      <c r="HBS4" s="215"/>
      <c r="HBT4" s="215"/>
      <c r="HBU4" s="215"/>
      <c r="HBV4" s="215"/>
      <c r="HBW4" s="215"/>
      <c r="HBX4" s="215"/>
      <c r="HBY4" s="215"/>
      <c r="HBZ4" s="215"/>
      <c r="HCA4" s="215"/>
      <c r="HCB4" s="215"/>
      <c r="HCC4" s="215"/>
      <c r="HCD4" s="215"/>
      <c r="HCE4" s="215"/>
      <c r="HCF4" s="215"/>
      <c r="HCG4" s="215"/>
      <c r="HCH4" s="215"/>
      <c r="HCI4" s="215"/>
      <c r="HCJ4" s="215"/>
      <c r="HCK4" s="215"/>
      <c r="HCL4" s="215"/>
      <c r="HCM4" s="215"/>
      <c r="HCN4" s="215"/>
      <c r="HCO4" s="215"/>
      <c r="HCP4" s="215"/>
      <c r="HCQ4" s="215"/>
      <c r="HCR4" s="215"/>
      <c r="HCS4" s="215"/>
      <c r="HCT4" s="215"/>
      <c r="HCU4" s="215"/>
      <c r="HCV4" s="215"/>
      <c r="HCW4" s="215"/>
      <c r="HCX4" s="215"/>
      <c r="HCY4" s="215"/>
      <c r="HCZ4" s="215"/>
      <c r="HDA4" s="215"/>
      <c r="HDB4" s="215"/>
      <c r="HDC4" s="215"/>
      <c r="HDD4" s="215"/>
      <c r="HDE4" s="215"/>
      <c r="HDF4" s="215"/>
      <c r="HDG4" s="215"/>
      <c r="HDH4" s="215"/>
      <c r="HDI4" s="215"/>
      <c r="HDJ4" s="215"/>
      <c r="HDK4" s="215"/>
      <c r="HDL4" s="215"/>
      <c r="HDM4" s="215"/>
      <c r="HDN4" s="215"/>
      <c r="HDO4" s="215"/>
      <c r="HDP4" s="215"/>
      <c r="HDQ4" s="215"/>
      <c r="HDR4" s="215"/>
      <c r="HDS4" s="215"/>
      <c r="HDT4" s="215"/>
      <c r="HDU4" s="215"/>
      <c r="HDV4" s="215"/>
      <c r="HDW4" s="215"/>
      <c r="HDX4" s="215"/>
      <c r="HDY4" s="215"/>
      <c r="HDZ4" s="215"/>
      <c r="HEA4" s="215"/>
      <c r="HEB4" s="215"/>
      <c r="HEC4" s="215"/>
      <c r="HED4" s="215"/>
      <c r="HEE4" s="215"/>
      <c r="HEF4" s="215"/>
      <c r="HEG4" s="215"/>
      <c r="HEH4" s="215"/>
      <c r="HEI4" s="215"/>
      <c r="HEJ4" s="215"/>
      <c r="HEK4" s="215"/>
      <c r="HEL4" s="215"/>
      <c r="HEM4" s="215"/>
      <c r="HEN4" s="215"/>
      <c r="HEO4" s="215"/>
      <c r="HEP4" s="215"/>
      <c r="HEQ4" s="215"/>
      <c r="HER4" s="215"/>
      <c r="HES4" s="215"/>
      <c r="HET4" s="215"/>
      <c r="HEU4" s="215"/>
      <c r="HEV4" s="215"/>
      <c r="HEW4" s="215"/>
      <c r="HEX4" s="215"/>
      <c r="HEY4" s="215"/>
      <c r="HEZ4" s="215"/>
      <c r="HFA4" s="215"/>
      <c r="HFB4" s="215"/>
      <c r="HFC4" s="215"/>
      <c r="HFD4" s="215"/>
      <c r="HFE4" s="215"/>
      <c r="HFF4" s="215"/>
      <c r="HFG4" s="215"/>
      <c r="HFH4" s="215"/>
      <c r="HFI4" s="215"/>
      <c r="HFJ4" s="215"/>
      <c r="HFK4" s="215"/>
      <c r="HFL4" s="215"/>
      <c r="HFM4" s="215"/>
      <c r="HFN4" s="215"/>
      <c r="HFO4" s="215"/>
      <c r="HFP4" s="215"/>
      <c r="HFQ4" s="215"/>
      <c r="HFR4" s="215"/>
      <c r="HFS4" s="215"/>
      <c r="HFT4" s="215"/>
      <c r="HFU4" s="215"/>
      <c r="HFV4" s="215"/>
      <c r="HFW4" s="215"/>
      <c r="HFX4" s="215"/>
      <c r="HFY4" s="215"/>
      <c r="HFZ4" s="215"/>
      <c r="HGA4" s="215"/>
      <c r="HGB4" s="215"/>
      <c r="HGC4" s="215"/>
      <c r="HGD4" s="215"/>
      <c r="HGE4" s="215"/>
      <c r="HGF4" s="215"/>
      <c r="HGG4" s="215"/>
      <c r="HGH4" s="215"/>
      <c r="HGI4" s="215"/>
      <c r="HGJ4" s="215"/>
      <c r="HGK4" s="215"/>
      <c r="HGL4" s="215"/>
      <c r="HGM4" s="215"/>
      <c r="HGN4" s="215"/>
      <c r="HGO4" s="215"/>
      <c r="HGP4" s="215"/>
      <c r="HGQ4" s="215"/>
      <c r="HGR4" s="215"/>
      <c r="HGS4" s="215"/>
      <c r="HGT4" s="215"/>
      <c r="HGU4" s="215"/>
      <c r="HGV4" s="215"/>
      <c r="HGW4" s="215"/>
      <c r="HGX4" s="215"/>
      <c r="HGY4" s="215"/>
      <c r="HGZ4" s="215"/>
      <c r="HHA4" s="215"/>
      <c r="HHB4" s="215"/>
      <c r="HHC4" s="215"/>
      <c r="HHD4" s="215"/>
      <c r="HHE4" s="215"/>
      <c r="HHF4" s="215"/>
      <c r="HHG4" s="215"/>
      <c r="HHH4" s="215"/>
      <c r="HHI4" s="215"/>
      <c r="HHJ4" s="215"/>
      <c r="HHK4" s="215"/>
      <c r="HHL4" s="215"/>
      <c r="HHM4" s="215"/>
      <c r="HHN4" s="215"/>
      <c r="HHO4" s="215"/>
      <c r="HHP4" s="215"/>
      <c r="HHQ4" s="215"/>
      <c r="HHR4" s="215"/>
      <c r="HHS4" s="215"/>
      <c r="HHT4" s="215"/>
      <c r="HHU4" s="215"/>
      <c r="HHV4" s="215"/>
      <c r="HHW4" s="215"/>
      <c r="HHX4" s="215"/>
      <c r="HHY4" s="215"/>
      <c r="HHZ4" s="215"/>
      <c r="HIA4" s="215"/>
      <c r="HIB4" s="215"/>
      <c r="HIC4" s="215"/>
      <c r="HID4" s="215"/>
      <c r="HIE4" s="215"/>
      <c r="HIF4" s="215"/>
      <c r="HIG4" s="215"/>
      <c r="HIH4" s="215"/>
      <c r="HII4" s="215"/>
      <c r="HIJ4" s="215"/>
      <c r="HIK4" s="215"/>
      <c r="HIL4" s="215"/>
      <c r="HIM4" s="215"/>
      <c r="HIN4" s="215"/>
      <c r="HIO4" s="215"/>
      <c r="HIP4" s="215"/>
      <c r="HIQ4" s="215"/>
      <c r="HIR4" s="215"/>
      <c r="HIS4" s="215"/>
      <c r="HIT4" s="215"/>
      <c r="HIU4" s="215"/>
      <c r="HIV4" s="215"/>
      <c r="HIW4" s="215"/>
      <c r="HIX4" s="215"/>
      <c r="HIY4" s="215"/>
      <c r="HIZ4" s="215"/>
      <c r="HJA4" s="215"/>
      <c r="HJB4" s="215"/>
      <c r="HJC4" s="215"/>
      <c r="HJD4" s="215"/>
      <c r="HJE4" s="215"/>
      <c r="HJF4" s="215"/>
      <c r="HJG4" s="215"/>
      <c r="HJH4" s="215"/>
      <c r="HJI4" s="215"/>
      <c r="HJJ4" s="215"/>
      <c r="HJK4" s="215"/>
      <c r="HJL4" s="215"/>
      <c r="HJM4" s="215"/>
      <c r="HJN4" s="215"/>
      <c r="HJO4" s="215"/>
      <c r="HJP4" s="215"/>
      <c r="HJQ4" s="215"/>
      <c r="HJR4" s="215"/>
      <c r="HJS4" s="215"/>
      <c r="HJT4" s="215"/>
      <c r="HJU4" s="215"/>
      <c r="HJV4" s="215"/>
      <c r="HJW4" s="215"/>
      <c r="HJX4" s="215"/>
      <c r="HJY4" s="215"/>
      <c r="HJZ4" s="215"/>
      <c r="HKA4" s="215"/>
      <c r="HKB4" s="215"/>
      <c r="HKC4" s="215"/>
      <c r="HKD4" s="215"/>
      <c r="HKE4" s="215"/>
      <c r="HKF4" s="215"/>
      <c r="HKG4" s="215"/>
      <c r="HKH4" s="215"/>
      <c r="HKI4" s="215"/>
      <c r="HKJ4" s="215"/>
      <c r="HKK4" s="215"/>
      <c r="HKL4" s="215"/>
      <c r="HKM4" s="215"/>
      <c r="HKN4" s="215"/>
      <c r="HKO4" s="215"/>
      <c r="HKP4" s="215"/>
      <c r="HKQ4" s="215"/>
      <c r="HKR4" s="215"/>
      <c r="HKS4" s="215"/>
      <c r="HKT4" s="215"/>
      <c r="HKU4" s="215"/>
      <c r="HKV4" s="215"/>
      <c r="HKW4" s="215"/>
      <c r="HKX4" s="215"/>
      <c r="HKY4" s="215"/>
      <c r="HKZ4" s="215"/>
      <c r="HLA4" s="215"/>
      <c r="HLB4" s="215"/>
      <c r="HLC4" s="215"/>
      <c r="HLD4" s="215"/>
      <c r="HLE4" s="215"/>
      <c r="HLF4" s="215"/>
      <c r="HLG4" s="215"/>
      <c r="HLH4" s="215"/>
      <c r="HLI4" s="215"/>
      <c r="HLJ4" s="215"/>
      <c r="HLK4" s="215"/>
      <c r="HLL4" s="215"/>
      <c r="HLM4" s="215"/>
      <c r="HLN4" s="215"/>
      <c r="HLO4" s="215"/>
      <c r="HLP4" s="215"/>
      <c r="HLQ4" s="215"/>
      <c r="HLR4" s="215"/>
      <c r="HLS4" s="215"/>
      <c r="HLT4" s="215"/>
      <c r="HLU4" s="215"/>
      <c r="HLV4" s="215"/>
      <c r="HLW4" s="215"/>
      <c r="HLX4" s="215"/>
      <c r="HLY4" s="215"/>
      <c r="HLZ4" s="215"/>
      <c r="HMA4" s="215"/>
      <c r="HMB4" s="215"/>
      <c r="HMC4" s="215"/>
      <c r="HMD4" s="215"/>
      <c r="HME4" s="215"/>
      <c r="HMF4" s="215"/>
      <c r="HMG4" s="215"/>
      <c r="HMH4" s="215"/>
      <c r="HMI4" s="215"/>
      <c r="HMJ4" s="215"/>
      <c r="HMK4" s="215"/>
      <c r="HML4" s="215"/>
      <c r="HMM4" s="215"/>
      <c r="HMN4" s="215"/>
      <c r="HMO4" s="215"/>
      <c r="HMP4" s="215"/>
      <c r="HMQ4" s="215"/>
      <c r="HMR4" s="215"/>
      <c r="HMS4" s="215"/>
      <c r="HMT4" s="215"/>
      <c r="HMU4" s="215"/>
      <c r="HMV4" s="215"/>
      <c r="HMW4" s="215"/>
      <c r="HMX4" s="215"/>
      <c r="HMY4" s="215"/>
      <c r="HMZ4" s="215"/>
      <c r="HNA4" s="215"/>
      <c r="HNB4" s="215"/>
      <c r="HNC4" s="215"/>
      <c r="HND4" s="215"/>
      <c r="HNE4" s="215"/>
      <c r="HNF4" s="215"/>
      <c r="HNG4" s="215"/>
      <c r="HNH4" s="215"/>
      <c r="HNI4" s="215"/>
      <c r="HNJ4" s="215"/>
      <c r="HNK4" s="215"/>
      <c r="HNL4" s="215"/>
      <c r="HNM4" s="215"/>
      <c r="HNN4" s="215"/>
      <c r="HNO4" s="215"/>
      <c r="HNP4" s="215"/>
      <c r="HNQ4" s="215"/>
      <c r="HNR4" s="215"/>
      <c r="HNS4" s="215"/>
      <c r="HNT4" s="215"/>
      <c r="HNU4" s="215"/>
      <c r="HNV4" s="215"/>
      <c r="HNW4" s="215"/>
      <c r="HNX4" s="215"/>
      <c r="HNY4" s="215"/>
      <c r="HNZ4" s="215"/>
      <c r="HOA4" s="215"/>
      <c r="HOB4" s="215"/>
      <c r="HOC4" s="215"/>
      <c r="HOD4" s="215"/>
      <c r="HOE4" s="215"/>
      <c r="HOF4" s="215"/>
      <c r="HOG4" s="215"/>
      <c r="HOH4" s="215"/>
      <c r="HOI4" s="215"/>
      <c r="HOJ4" s="215"/>
      <c r="HOK4" s="215"/>
      <c r="HOL4" s="215"/>
      <c r="HOM4" s="215"/>
      <c r="HON4" s="215"/>
      <c r="HOO4" s="215"/>
      <c r="HOP4" s="215"/>
      <c r="HOQ4" s="215"/>
      <c r="HOR4" s="215"/>
      <c r="HOS4" s="215"/>
      <c r="HOT4" s="215"/>
      <c r="HOU4" s="215"/>
      <c r="HOV4" s="215"/>
      <c r="HOW4" s="215"/>
      <c r="HOX4" s="215"/>
      <c r="HOY4" s="215"/>
      <c r="HOZ4" s="215"/>
      <c r="HPA4" s="215"/>
      <c r="HPB4" s="215"/>
      <c r="HPC4" s="215"/>
      <c r="HPD4" s="215"/>
      <c r="HPE4" s="215"/>
      <c r="HPF4" s="215"/>
      <c r="HPG4" s="215"/>
      <c r="HPH4" s="215"/>
      <c r="HPI4" s="215"/>
      <c r="HPJ4" s="215"/>
      <c r="HPK4" s="215"/>
      <c r="HPL4" s="215"/>
      <c r="HPM4" s="215"/>
      <c r="HPN4" s="215"/>
      <c r="HPO4" s="215"/>
      <c r="HPP4" s="215"/>
      <c r="HPQ4" s="215"/>
      <c r="HPR4" s="215"/>
      <c r="HPS4" s="215"/>
      <c r="HPT4" s="215"/>
      <c r="HPU4" s="215"/>
      <c r="HPV4" s="215"/>
      <c r="HPW4" s="215"/>
      <c r="HPX4" s="215"/>
      <c r="HPY4" s="215"/>
      <c r="HPZ4" s="215"/>
      <c r="HQA4" s="215"/>
      <c r="HQB4" s="215"/>
      <c r="HQC4" s="215"/>
      <c r="HQD4" s="215"/>
      <c r="HQE4" s="215"/>
      <c r="HQF4" s="215"/>
      <c r="HQG4" s="215"/>
      <c r="HQH4" s="215"/>
      <c r="HQI4" s="215"/>
      <c r="HQJ4" s="215"/>
      <c r="HQK4" s="215"/>
      <c r="HQL4" s="215"/>
      <c r="HQM4" s="215"/>
      <c r="HQN4" s="215"/>
      <c r="HQO4" s="215"/>
      <c r="HQP4" s="215"/>
      <c r="HQQ4" s="215"/>
      <c r="HQR4" s="215"/>
      <c r="HQS4" s="215"/>
      <c r="HQT4" s="215"/>
      <c r="HQU4" s="215"/>
      <c r="HQV4" s="215"/>
      <c r="HQW4" s="215"/>
      <c r="HQX4" s="215"/>
      <c r="HQY4" s="215"/>
      <c r="HQZ4" s="215"/>
      <c r="HRA4" s="215"/>
      <c r="HRB4" s="215"/>
      <c r="HRC4" s="215"/>
      <c r="HRD4" s="215"/>
      <c r="HRE4" s="215"/>
      <c r="HRF4" s="215"/>
      <c r="HRG4" s="215"/>
      <c r="HRH4" s="215"/>
      <c r="HRI4" s="215"/>
      <c r="HRJ4" s="215"/>
      <c r="HRK4" s="215"/>
      <c r="HRL4" s="215"/>
      <c r="HRM4" s="215"/>
      <c r="HRN4" s="215"/>
      <c r="HRO4" s="215"/>
      <c r="HRP4" s="215"/>
      <c r="HRQ4" s="215"/>
      <c r="HRR4" s="215"/>
      <c r="HRS4" s="215"/>
      <c r="HRT4" s="215"/>
      <c r="HRU4" s="215"/>
      <c r="HRV4" s="215"/>
      <c r="HRW4" s="215"/>
      <c r="HRX4" s="215"/>
      <c r="HRY4" s="215"/>
      <c r="HRZ4" s="215"/>
      <c r="HSA4" s="215"/>
      <c r="HSB4" s="215"/>
      <c r="HSC4" s="215"/>
      <c r="HSD4" s="215"/>
      <c r="HSE4" s="215"/>
      <c r="HSF4" s="215"/>
      <c r="HSG4" s="215"/>
      <c r="HSH4" s="215"/>
      <c r="HSI4" s="215"/>
      <c r="HSJ4" s="215"/>
      <c r="HSK4" s="215"/>
      <c r="HSL4" s="215"/>
      <c r="HSM4" s="215"/>
      <c r="HSN4" s="215"/>
      <c r="HSO4" s="215"/>
      <c r="HSP4" s="215"/>
      <c r="HSQ4" s="215"/>
      <c r="HSR4" s="215"/>
      <c r="HSS4" s="215"/>
      <c r="HST4" s="215"/>
      <c r="HSU4" s="215"/>
      <c r="HSV4" s="215"/>
      <c r="HSW4" s="215"/>
      <c r="HSX4" s="215"/>
      <c r="HSY4" s="215"/>
      <c r="HSZ4" s="215"/>
      <c r="HTA4" s="215"/>
      <c r="HTB4" s="215"/>
      <c r="HTC4" s="215"/>
      <c r="HTD4" s="215"/>
      <c r="HTE4" s="215"/>
      <c r="HTF4" s="215"/>
      <c r="HTG4" s="215"/>
      <c r="HTH4" s="215"/>
      <c r="HTI4" s="215"/>
      <c r="HTJ4" s="215"/>
      <c r="HTK4" s="215"/>
      <c r="HTL4" s="215"/>
      <c r="HTM4" s="215"/>
      <c r="HTN4" s="215"/>
      <c r="HTO4" s="215"/>
      <c r="HTP4" s="215"/>
      <c r="HTQ4" s="215"/>
      <c r="HTR4" s="215"/>
      <c r="HTS4" s="215"/>
      <c r="HTT4" s="215"/>
      <c r="HTU4" s="215"/>
      <c r="HTV4" s="215"/>
      <c r="HTW4" s="215"/>
      <c r="HTX4" s="215"/>
      <c r="HTY4" s="215"/>
      <c r="HTZ4" s="215"/>
      <c r="HUA4" s="215"/>
      <c r="HUB4" s="215"/>
      <c r="HUC4" s="215"/>
      <c r="HUD4" s="215"/>
      <c r="HUE4" s="215"/>
      <c r="HUF4" s="215"/>
      <c r="HUG4" s="215"/>
      <c r="HUH4" s="215"/>
      <c r="HUI4" s="215"/>
      <c r="HUJ4" s="215"/>
      <c r="HUK4" s="215"/>
      <c r="HUL4" s="215"/>
      <c r="HUM4" s="215"/>
      <c r="HUN4" s="215"/>
      <c r="HUO4" s="215"/>
      <c r="HUP4" s="215"/>
      <c r="HUQ4" s="215"/>
      <c r="HUR4" s="215"/>
      <c r="HUS4" s="215"/>
      <c r="HUT4" s="215"/>
      <c r="HUU4" s="215"/>
      <c r="HUV4" s="215"/>
      <c r="HUW4" s="215"/>
      <c r="HUX4" s="215"/>
      <c r="HUY4" s="215"/>
      <c r="HUZ4" s="215"/>
      <c r="HVA4" s="215"/>
      <c r="HVB4" s="215"/>
      <c r="HVC4" s="215"/>
      <c r="HVD4" s="215"/>
      <c r="HVE4" s="215"/>
      <c r="HVF4" s="215"/>
      <c r="HVG4" s="215"/>
      <c r="HVH4" s="215"/>
      <c r="HVI4" s="215"/>
      <c r="HVJ4" s="215"/>
      <c r="HVK4" s="215"/>
      <c r="HVL4" s="215"/>
      <c r="HVM4" s="215"/>
      <c r="HVN4" s="215"/>
      <c r="HVO4" s="215"/>
      <c r="HVP4" s="215"/>
      <c r="HVQ4" s="215"/>
      <c r="HVR4" s="215"/>
      <c r="HVS4" s="215"/>
      <c r="HVT4" s="215"/>
      <c r="HVU4" s="215"/>
      <c r="HVV4" s="215"/>
      <c r="HVW4" s="215"/>
      <c r="HVX4" s="215"/>
      <c r="HVY4" s="215"/>
      <c r="HVZ4" s="215"/>
      <c r="HWA4" s="215"/>
      <c r="HWB4" s="215"/>
      <c r="HWC4" s="215"/>
      <c r="HWD4" s="215"/>
      <c r="HWE4" s="215"/>
      <c r="HWF4" s="215"/>
      <c r="HWG4" s="215"/>
      <c r="HWH4" s="215"/>
      <c r="HWI4" s="215"/>
      <c r="HWJ4" s="215"/>
      <c r="HWK4" s="215"/>
      <c r="HWL4" s="215"/>
      <c r="HWM4" s="215"/>
      <c r="HWN4" s="215"/>
      <c r="HWO4" s="215"/>
      <c r="HWP4" s="215"/>
      <c r="HWQ4" s="215"/>
      <c r="HWR4" s="215"/>
      <c r="HWS4" s="215"/>
      <c r="HWT4" s="215"/>
      <c r="HWU4" s="215"/>
      <c r="HWV4" s="215"/>
      <c r="HWW4" s="215"/>
      <c r="HWX4" s="215"/>
      <c r="HWY4" s="215"/>
      <c r="HWZ4" s="215"/>
      <c r="HXA4" s="215"/>
      <c r="HXB4" s="215"/>
      <c r="HXC4" s="215"/>
      <c r="HXD4" s="215"/>
      <c r="HXE4" s="215"/>
      <c r="HXF4" s="215"/>
      <c r="HXG4" s="215"/>
      <c r="HXH4" s="215"/>
      <c r="HXI4" s="215"/>
      <c r="HXJ4" s="215"/>
      <c r="HXK4" s="215"/>
      <c r="HXL4" s="215"/>
      <c r="HXM4" s="215"/>
      <c r="HXN4" s="215"/>
      <c r="HXO4" s="215"/>
      <c r="HXP4" s="215"/>
      <c r="HXQ4" s="215"/>
      <c r="HXR4" s="215"/>
      <c r="HXS4" s="215"/>
      <c r="HXT4" s="215"/>
      <c r="HXU4" s="215"/>
      <c r="HXV4" s="215"/>
      <c r="HXW4" s="215"/>
      <c r="HXX4" s="215"/>
      <c r="HXY4" s="215"/>
      <c r="HXZ4" s="215"/>
      <c r="HYA4" s="215"/>
      <c r="HYB4" s="215"/>
      <c r="HYC4" s="215"/>
      <c r="HYD4" s="215"/>
      <c r="HYE4" s="215"/>
      <c r="HYF4" s="215"/>
      <c r="HYG4" s="215"/>
      <c r="HYH4" s="215"/>
      <c r="HYI4" s="215"/>
      <c r="HYJ4" s="215"/>
      <c r="HYK4" s="215"/>
      <c r="HYL4" s="215"/>
      <c r="HYM4" s="215"/>
      <c r="HYN4" s="215"/>
      <c r="HYO4" s="215"/>
      <c r="HYP4" s="215"/>
      <c r="HYQ4" s="215"/>
      <c r="HYR4" s="215"/>
      <c r="HYS4" s="215"/>
      <c r="HYT4" s="215"/>
      <c r="HYU4" s="215"/>
      <c r="HYV4" s="215"/>
      <c r="HYW4" s="215"/>
      <c r="HYX4" s="215"/>
      <c r="HYY4" s="215"/>
      <c r="HYZ4" s="215"/>
      <c r="HZA4" s="215"/>
      <c r="HZB4" s="215"/>
      <c r="HZC4" s="215"/>
      <c r="HZD4" s="215"/>
      <c r="HZE4" s="215"/>
      <c r="HZF4" s="215"/>
      <c r="HZG4" s="215"/>
      <c r="HZH4" s="215"/>
      <c r="HZI4" s="215"/>
      <c r="HZJ4" s="215"/>
      <c r="HZK4" s="215"/>
      <c r="HZL4" s="215"/>
      <c r="HZM4" s="215"/>
      <c r="HZN4" s="215"/>
      <c r="HZO4" s="215"/>
      <c r="HZP4" s="215"/>
      <c r="HZQ4" s="215"/>
      <c r="HZR4" s="215"/>
      <c r="HZS4" s="215"/>
      <c r="HZT4" s="215"/>
      <c r="HZU4" s="215"/>
      <c r="HZV4" s="215"/>
      <c r="HZW4" s="215"/>
      <c r="HZX4" s="215"/>
      <c r="HZY4" s="215"/>
      <c r="HZZ4" s="215"/>
      <c r="IAA4" s="215"/>
      <c r="IAB4" s="215"/>
      <c r="IAC4" s="215"/>
      <c r="IAD4" s="215"/>
      <c r="IAE4" s="215"/>
      <c r="IAF4" s="215"/>
      <c r="IAG4" s="215"/>
      <c r="IAH4" s="215"/>
      <c r="IAI4" s="215"/>
      <c r="IAJ4" s="215"/>
      <c r="IAK4" s="215"/>
      <c r="IAL4" s="215"/>
      <c r="IAM4" s="215"/>
      <c r="IAN4" s="215"/>
      <c r="IAO4" s="215"/>
      <c r="IAP4" s="215"/>
      <c r="IAQ4" s="215"/>
      <c r="IAR4" s="215"/>
      <c r="IAS4" s="215"/>
      <c r="IAT4" s="215"/>
      <c r="IAU4" s="215"/>
      <c r="IAV4" s="215"/>
      <c r="IAW4" s="215"/>
      <c r="IAX4" s="215"/>
      <c r="IAY4" s="215"/>
      <c r="IAZ4" s="215"/>
      <c r="IBA4" s="215"/>
      <c r="IBB4" s="215"/>
      <c r="IBC4" s="215"/>
      <c r="IBD4" s="215"/>
      <c r="IBE4" s="215"/>
      <c r="IBF4" s="215"/>
      <c r="IBG4" s="215"/>
      <c r="IBH4" s="215"/>
      <c r="IBI4" s="215"/>
      <c r="IBJ4" s="215"/>
      <c r="IBK4" s="215"/>
      <c r="IBL4" s="215"/>
      <c r="IBM4" s="215"/>
      <c r="IBN4" s="215"/>
      <c r="IBO4" s="215"/>
      <c r="IBP4" s="215"/>
      <c r="IBQ4" s="215"/>
      <c r="IBR4" s="215"/>
      <c r="IBS4" s="215"/>
      <c r="IBT4" s="215"/>
      <c r="IBU4" s="215"/>
      <c r="IBV4" s="215"/>
      <c r="IBW4" s="215"/>
      <c r="IBX4" s="215"/>
      <c r="IBY4" s="215"/>
      <c r="IBZ4" s="215"/>
      <c r="ICA4" s="215"/>
      <c r="ICB4" s="215"/>
      <c r="ICC4" s="215"/>
      <c r="ICD4" s="215"/>
      <c r="ICE4" s="215"/>
      <c r="ICF4" s="215"/>
      <c r="ICG4" s="215"/>
      <c r="ICH4" s="215"/>
      <c r="ICI4" s="215"/>
      <c r="ICJ4" s="215"/>
      <c r="ICK4" s="215"/>
      <c r="ICL4" s="215"/>
      <c r="ICM4" s="215"/>
      <c r="ICN4" s="215"/>
      <c r="ICO4" s="215"/>
      <c r="ICP4" s="215"/>
      <c r="ICQ4" s="215"/>
      <c r="ICR4" s="215"/>
      <c r="ICS4" s="215"/>
      <c r="ICT4" s="215"/>
      <c r="ICU4" s="215"/>
      <c r="ICV4" s="215"/>
      <c r="ICW4" s="215"/>
      <c r="ICX4" s="215"/>
      <c r="ICY4" s="215"/>
      <c r="ICZ4" s="215"/>
      <c r="IDA4" s="215"/>
      <c r="IDB4" s="215"/>
      <c r="IDC4" s="215"/>
      <c r="IDD4" s="215"/>
      <c r="IDE4" s="215"/>
      <c r="IDF4" s="215"/>
      <c r="IDG4" s="215"/>
      <c r="IDH4" s="215"/>
      <c r="IDI4" s="215"/>
      <c r="IDJ4" s="215"/>
      <c r="IDK4" s="215"/>
      <c r="IDL4" s="215"/>
      <c r="IDM4" s="215"/>
      <c r="IDN4" s="215"/>
      <c r="IDO4" s="215"/>
      <c r="IDP4" s="215"/>
      <c r="IDQ4" s="215"/>
      <c r="IDR4" s="215"/>
      <c r="IDS4" s="215"/>
      <c r="IDT4" s="215"/>
      <c r="IDU4" s="215"/>
      <c r="IDV4" s="215"/>
      <c r="IDW4" s="215"/>
      <c r="IDX4" s="215"/>
      <c r="IDY4" s="215"/>
      <c r="IDZ4" s="215"/>
      <c r="IEA4" s="215"/>
      <c r="IEB4" s="215"/>
      <c r="IEC4" s="215"/>
      <c r="IED4" s="215"/>
      <c r="IEE4" s="215"/>
      <c r="IEF4" s="215"/>
      <c r="IEG4" s="215"/>
      <c r="IEH4" s="215"/>
      <c r="IEI4" s="215"/>
      <c r="IEJ4" s="215"/>
      <c r="IEK4" s="215"/>
      <c r="IEL4" s="215"/>
      <c r="IEM4" s="215"/>
      <c r="IEN4" s="215"/>
      <c r="IEO4" s="215"/>
      <c r="IEP4" s="215"/>
      <c r="IEQ4" s="215"/>
      <c r="IER4" s="215"/>
      <c r="IES4" s="215"/>
      <c r="IET4" s="215"/>
      <c r="IEU4" s="215"/>
      <c r="IEV4" s="215"/>
      <c r="IEW4" s="215"/>
      <c r="IEX4" s="215"/>
      <c r="IEY4" s="215"/>
      <c r="IEZ4" s="215"/>
      <c r="IFA4" s="215"/>
      <c r="IFB4" s="215"/>
      <c r="IFC4" s="215"/>
      <c r="IFD4" s="215"/>
      <c r="IFE4" s="215"/>
      <c r="IFF4" s="215"/>
      <c r="IFG4" s="215"/>
      <c r="IFH4" s="215"/>
      <c r="IFI4" s="215"/>
      <c r="IFJ4" s="215"/>
      <c r="IFK4" s="215"/>
      <c r="IFL4" s="215"/>
      <c r="IFM4" s="215"/>
      <c r="IFN4" s="215"/>
      <c r="IFO4" s="215"/>
      <c r="IFP4" s="215"/>
      <c r="IFQ4" s="215"/>
      <c r="IFR4" s="215"/>
      <c r="IFS4" s="215"/>
      <c r="IFT4" s="215"/>
      <c r="IFU4" s="215"/>
      <c r="IFV4" s="215"/>
      <c r="IFW4" s="215"/>
      <c r="IFX4" s="215"/>
      <c r="IFY4" s="215"/>
      <c r="IFZ4" s="215"/>
      <c r="IGA4" s="215"/>
      <c r="IGB4" s="215"/>
      <c r="IGC4" s="215"/>
      <c r="IGD4" s="215"/>
      <c r="IGE4" s="215"/>
      <c r="IGF4" s="215"/>
      <c r="IGG4" s="215"/>
      <c r="IGH4" s="215"/>
      <c r="IGI4" s="215"/>
      <c r="IGJ4" s="215"/>
      <c r="IGK4" s="215"/>
      <c r="IGL4" s="215"/>
      <c r="IGM4" s="215"/>
      <c r="IGN4" s="215"/>
      <c r="IGO4" s="215"/>
      <c r="IGP4" s="215"/>
      <c r="IGQ4" s="215"/>
      <c r="IGR4" s="215"/>
      <c r="IGS4" s="215"/>
      <c r="IGT4" s="215"/>
      <c r="IGU4" s="215"/>
      <c r="IGV4" s="215"/>
      <c r="IGW4" s="215"/>
      <c r="IGX4" s="215"/>
      <c r="IGY4" s="215"/>
      <c r="IGZ4" s="215"/>
      <c r="IHA4" s="215"/>
      <c r="IHB4" s="215"/>
      <c r="IHC4" s="215"/>
      <c r="IHD4" s="215"/>
      <c r="IHE4" s="215"/>
      <c r="IHF4" s="215"/>
      <c r="IHG4" s="215"/>
      <c r="IHH4" s="215"/>
      <c r="IHI4" s="215"/>
      <c r="IHJ4" s="215"/>
      <c r="IHK4" s="215"/>
      <c r="IHL4" s="215"/>
      <c r="IHM4" s="215"/>
      <c r="IHN4" s="215"/>
      <c r="IHO4" s="215"/>
      <c r="IHP4" s="215"/>
      <c r="IHQ4" s="215"/>
      <c r="IHR4" s="215"/>
      <c r="IHS4" s="215"/>
      <c r="IHT4" s="215"/>
      <c r="IHU4" s="215"/>
      <c r="IHV4" s="215"/>
      <c r="IHW4" s="215"/>
      <c r="IHX4" s="215"/>
      <c r="IHY4" s="215"/>
      <c r="IHZ4" s="215"/>
      <c r="IIA4" s="215"/>
      <c r="IIB4" s="215"/>
      <c r="IIC4" s="215"/>
      <c r="IID4" s="215"/>
      <c r="IIE4" s="215"/>
      <c r="IIF4" s="215"/>
      <c r="IIG4" s="215"/>
      <c r="IIH4" s="215"/>
      <c r="III4" s="215"/>
      <c r="IIJ4" s="215"/>
      <c r="IIK4" s="215"/>
      <c r="IIL4" s="215"/>
      <c r="IIM4" s="215"/>
      <c r="IIN4" s="215"/>
      <c r="IIO4" s="215"/>
      <c r="IIP4" s="215"/>
      <c r="IIQ4" s="215"/>
      <c r="IIR4" s="215"/>
      <c r="IIS4" s="215"/>
      <c r="IIT4" s="215"/>
      <c r="IIU4" s="215"/>
      <c r="IIV4" s="215"/>
      <c r="IIW4" s="215"/>
      <c r="IIX4" s="215"/>
      <c r="IIY4" s="215"/>
      <c r="IIZ4" s="215"/>
      <c r="IJA4" s="215"/>
      <c r="IJB4" s="215"/>
      <c r="IJC4" s="215"/>
      <c r="IJD4" s="215"/>
      <c r="IJE4" s="215"/>
      <c r="IJF4" s="215"/>
      <c r="IJG4" s="215"/>
      <c r="IJH4" s="215"/>
      <c r="IJI4" s="215"/>
      <c r="IJJ4" s="215"/>
      <c r="IJK4" s="215"/>
      <c r="IJL4" s="215"/>
      <c r="IJM4" s="215"/>
      <c r="IJN4" s="215"/>
      <c r="IJO4" s="215"/>
      <c r="IJP4" s="215"/>
      <c r="IJQ4" s="215"/>
      <c r="IJR4" s="215"/>
      <c r="IJS4" s="215"/>
      <c r="IJT4" s="215"/>
      <c r="IJU4" s="215"/>
      <c r="IJV4" s="215"/>
      <c r="IJW4" s="215"/>
      <c r="IJX4" s="215"/>
      <c r="IJY4" s="215"/>
      <c r="IJZ4" s="215"/>
      <c r="IKA4" s="215"/>
      <c r="IKB4" s="215"/>
      <c r="IKC4" s="215"/>
      <c r="IKD4" s="215"/>
      <c r="IKE4" s="215"/>
      <c r="IKF4" s="215"/>
      <c r="IKG4" s="215"/>
      <c r="IKH4" s="215"/>
      <c r="IKI4" s="215"/>
      <c r="IKJ4" s="215"/>
      <c r="IKK4" s="215"/>
      <c r="IKL4" s="215"/>
      <c r="IKM4" s="215"/>
      <c r="IKN4" s="215"/>
      <c r="IKO4" s="215"/>
      <c r="IKP4" s="215"/>
      <c r="IKQ4" s="215"/>
      <c r="IKR4" s="215"/>
      <c r="IKS4" s="215"/>
      <c r="IKT4" s="215"/>
      <c r="IKU4" s="215"/>
      <c r="IKV4" s="215"/>
      <c r="IKW4" s="215"/>
      <c r="IKX4" s="215"/>
      <c r="IKY4" s="215"/>
      <c r="IKZ4" s="215"/>
      <c r="ILA4" s="215"/>
      <c r="ILB4" s="215"/>
      <c r="ILC4" s="215"/>
      <c r="ILD4" s="215"/>
      <c r="ILE4" s="215"/>
      <c r="ILF4" s="215"/>
      <c r="ILG4" s="215"/>
      <c r="ILH4" s="215"/>
      <c r="ILI4" s="215"/>
      <c r="ILJ4" s="215"/>
      <c r="ILK4" s="215"/>
      <c r="ILL4" s="215"/>
      <c r="ILM4" s="215"/>
      <c r="ILN4" s="215"/>
      <c r="ILO4" s="215"/>
      <c r="ILP4" s="215"/>
      <c r="ILQ4" s="215"/>
      <c r="ILR4" s="215"/>
      <c r="ILS4" s="215"/>
      <c r="ILT4" s="215"/>
      <c r="ILU4" s="215"/>
      <c r="ILV4" s="215"/>
      <c r="ILW4" s="215"/>
      <c r="ILX4" s="215"/>
      <c r="ILY4" s="215"/>
      <c r="ILZ4" s="215"/>
      <c r="IMA4" s="215"/>
      <c r="IMB4" s="215"/>
      <c r="IMC4" s="215"/>
      <c r="IMD4" s="215"/>
      <c r="IME4" s="215"/>
      <c r="IMF4" s="215"/>
      <c r="IMG4" s="215"/>
      <c r="IMH4" s="215"/>
      <c r="IMI4" s="215"/>
      <c r="IMJ4" s="215"/>
      <c r="IMK4" s="215"/>
      <c r="IML4" s="215"/>
      <c r="IMM4" s="215"/>
      <c r="IMN4" s="215"/>
      <c r="IMO4" s="215"/>
      <c r="IMP4" s="215"/>
      <c r="IMQ4" s="215"/>
      <c r="IMR4" s="215"/>
      <c r="IMS4" s="215"/>
      <c r="IMT4" s="215"/>
      <c r="IMU4" s="215"/>
      <c r="IMV4" s="215"/>
      <c r="IMW4" s="215"/>
      <c r="IMX4" s="215"/>
      <c r="IMY4" s="215"/>
      <c r="IMZ4" s="215"/>
      <c r="INA4" s="215"/>
      <c r="INB4" s="215"/>
      <c r="INC4" s="215"/>
      <c r="IND4" s="215"/>
      <c r="INE4" s="215"/>
      <c r="INF4" s="215"/>
      <c r="ING4" s="215"/>
      <c r="INH4" s="215"/>
      <c r="INI4" s="215"/>
      <c r="INJ4" s="215"/>
      <c r="INK4" s="215"/>
      <c r="INL4" s="215"/>
      <c r="INM4" s="215"/>
      <c r="INN4" s="215"/>
      <c r="INO4" s="215"/>
      <c r="INP4" s="215"/>
      <c r="INQ4" s="215"/>
      <c r="INR4" s="215"/>
      <c r="INS4" s="215"/>
      <c r="INT4" s="215"/>
      <c r="INU4" s="215"/>
      <c r="INV4" s="215"/>
      <c r="INW4" s="215"/>
      <c r="INX4" s="215"/>
      <c r="INY4" s="215"/>
      <c r="INZ4" s="215"/>
      <c r="IOA4" s="215"/>
      <c r="IOB4" s="215"/>
      <c r="IOC4" s="215"/>
      <c r="IOD4" s="215"/>
      <c r="IOE4" s="215"/>
      <c r="IOF4" s="215"/>
      <c r="IOG4" s="215"/>
      <c r="IOH4" s="215"/>
      <c r="IOI4" s="215"/>
      <c r="IOJ4" s="215"/>
      <c r="IOK4" s="215"/>
      <c r="IOL4" s="215"/>
      <c r="IOM4" s="215"/>
      <c r="ION4" s="215"/>
      <c r="IOO4" s="215"/>
      <c r="IOP4" s="215"/>
      <c r="IOQ4" s="215"/>
      <c r="IOR4" s="215"/>
      <c r="IOS4" s="215"/>
      <c r="IOT4" s="215"/>
      <c r="IOU4" s="215"/>
      <c r="IOV4" s="215"/>
      <c r="IOW4" s="215"/>
      <c r="IOX4" s="215"/>
      <c r="IOY4" s="215"/>
      <c r="IOZ4" s="215"/>
      <c r="IPA4" s="215"/>
      <c r="IPB4" s="215"/>
      <c r="IPC4" s="215"/>
      <c r="IPD4" s="215"/>
      <c r="IPE4" s="215"/>
      <c r="IPF4" s="215"/>
      <c r="IPG4" s="215"/>
      <c r="IPH4" s="215"/>
      <c r="IPI4" s="215"/>
      <c r="IPJ4" s="215"/>
      <c r="IPK4" s="215"/>
      <c r="IPL4" s="215"/>
      <c r="IPM4" s="215"/>
      <c r="IPN4" s="215"/>
      <c r="IPO4" s="215"/>
      <c r="IPP4" s="215"/>
      <c r="IPQ4" s="215"/>
      <c r="IPR4" s="215"/>
      <c r="IPS4" s="215"/>
      <c r="IPT4" s="215"/>
      <c r="IPU4" s="215"/>
      <c r="IPV4" s="215"/>
      <c r="IPW4" s="215"/>
      <c r="IPX4" s="215"/>
      <c r="IPY4" s="215"/>
      <c r="IPZ4" s="215"/>
      <c r="IQA4" s="215"/>
      <c r="IQB4" s="215"/>
      <c r="IQC4" s="215"/>
      <c r="IQD4" s="215"/>
      <c r="IQE4" s="215"/>
      <c r="IQF4" s="215"/>
      <c r="IQG4" s="215"/>
      <c r="IQH4" s="215"/>
      <c r="IQI4" s="215"/>
      <c r="IQJ4" s="215"/>
      <c r="IQK4" s="215"/>
      <c r="IQL4" s="215"/>
      <c r="IQM4" s="215"/>
      <c r="IQN4" s="215"/>
      <c r="IQO4" s="215"/>
      <c r="IQP4" s="215"/>
      <c r="IQQ4" s="215"/>
      <c r="IQR4" s="215"/>
      <c r="IQS4" s="215"/>
      <c r="IQT4" s="215"/>
      <c r="IQU4" s="215"/>
      <c r="IQV4" s="215"/>
      <c r="IQW4" s="215"/>
      <c r="IQX4" s="215"/>
      <c r="IQY4" s="215"/>
      <c r="IQZ4" s="215"/>
      <c r="IRA4" s="215"/>
      <c r="IRB4" s="215"/>
      <c r="IRC4" s="215"/>
      <c r="IRD4" s="215"/>
      <c r="IRE4" s="215"/>
      <c r="IRF4" s="215"/>
      <c r="IRG4" s="215"/>
      <c r="IRH4" s="215"/>
      <c r="IRI4" s="215"/>
      <c r="IRJ4" s="215"/>
      <c r="IRK4" s="215"/>
      <c r="IRL4" s="215"/>
      <c r="IRM4" s="215"/>
      <c r="IRN4" s="215"/>
      <c r="IRO4" s="215"/>
      <c r="IRP4" s="215"/>
      <c r="IRQ4" s="215"/>
      <c r="IRR4" s="215"/>
      <c r="IRS4" s="215"/>
      <c r="IRT4" s="215"/>
      <c r="IRU4" s="215"/>
      <c r="IRV4" s="215"/>
      <c r="IRW4" s="215"/>
      <c r="IRX4" s="215"/>
      <c r="IRY4" s="215"/>
      <c r="IRZ4" s="215"/>
      <c r="ISA4" s="215"/>
      <c r="ISB4" s="215"/>
      <c r="ISC4" s="215"/>
      <c r="ISD4" s="215"/>
      <c r="ISE4" s="215"/>
      <c r="ISF4" s="215"/>
      <c r="ISG4" s="215"/>
      <c r="ISH4" s="215"/>
      <c r="ISI4" s="215"/>
      <c r="ISJ4" s="215"/>
      <c r="ISK4" s="215"/>
      <c r="ISL4" s="215"/>
      <c r="ISM4" s="215"/>
      <c r="ISN4" s="215"/>
      <c r="ISO4" s="215"/>
      <c r="ISP4" s="215"/>
      <c r="ISQ4" s="215"/>
      <c r="ISR4" s="215"/>
      <c r="ISS4" s="215"/>
      <c r="IST4" s="215"/>
      <c r="ISU4" s="215"/>
      <c r="ISV4" s="215"/>
      <c r="ISW4" s="215"/>
      <c r="ISX4" s="215"/>
      <c r="ISY4" s="215"/>
      <c r="ISZ4" s="215"/>
      <c r="ITA4" s="215"/>
      <c r="ITB4" s="215"/>
      <c r="ITC4" s="215"/>
      <c r="ITD4" s="215"/>
      <c r="ITE4" s="215"/>
      <c r="ITF4" s="215"/>
      <c r="ITG4" s="215"/>
      <c r="ITH4" s="215"/>
      <c r="ITI4" s="215"/>
      <c r="ITJ4" s="215"/>
      <c r="ITK4" s="215"/>
      <c r="ITL4" s="215"/>
      <c r="ITM4" s="215"/>
      <c r="ITN4" s="215"/>
      <c r="ITO4" s="215"/>
      <c r="ITP4" s="215"/>
      <c r="ITQ4" s="215"/>
      <c r="ITR4" s="215"/>
      <c r="ITS4" s="215"/>
      <c r="ITT4" s="215"/>
      <c r="ITU4" s="215"/>
      <c r="ITV4" s="215"/>
      <c r="ITW4" s="215"/>
      <c r="ITX4" s="215"/>
      <c r="ITY4" s="215"/>
      <c r="ITZ4" s="215"/>
      <c r="IUA4" s="215"/>
      <c r="IUB4" s="215"/>
      <c r="IUC4" s="215"/>
      <c r="IUD4" s="215"/>
      <c r="IUE4" s="215"/>
      <c r="IUF4" s="215"/>
      <c r="IUG4" s="215"/>
      <c r="IUH4" s="215"/>
      <c r="IUI4" s="215"/>
      <c r="IUJ4" s="215"/>
      <c r="IUK4" s="215"/>
      <c r="IUL4" s="215"/>
      <c r="IUM4" s="215"/>
      <c r="IUN4" s="215"/>
      <c r="IUO4" s="215"/>
      <c r="IUP4" s="215"/>
      <c r="IUQ4" s="215"/>
      <c r="IUR4" s="215"/>
      <c r="IUS4" s="215"/>
      <c r="IUT4" s="215"/>
      <c r="IUU4" s="215"/>
      <c r="IUV4" s="215"/>
      <c r="IUW4" s="215"/>
      <c r="IUX4" s="215"/>
      <c r="IUY4" s="215"/>
      <c r="IUZ4" s="215"/>
      <c r="IVA4" s="215"/>
      <c r="IVB4" s="215"/>
      <c r="IVC4" s="215"/>
      <c r="IVD4" s="215"/>
      <c r="IVE4" s="215"/>
      <c r="IVF4" s="215"/>
      <c r="IVG4" s="215"/>
      <c r="IVH4" s="215"/>
      <c r="IVI4" s="215"/>
      <c r="IVJ4" s="215"/>
      <c r="IVK4" s="215"/>
      <c r="IVL4" s="215"/>
      <c r="IVM4" s="215"/>
      <c r="IVN4" s="215"/>
      <c r="IVO4" s="215"/>
      <c r="IVP4" s="215"/>
      <c r="IVQ4" s="215"/>
      <c r="IVR4" s="215"/>
      <c r="IVS4" s="215"/>
      <c r="IVT4" s="215"/>
      <c r="IVU4" s="215"/>
      <c r="IVV4" s="215"/>
      <c r="IVW4" s="215"/>
      <c r="IVX4" s="215"/>
      <c r="IVY4" s="215"/>
      <c r="IVZ4" s="215"/>
      <c r="IWA4" s="215"/>
      <c r="IWB4" s="215"/>
      <c r="IWC4" s="215"/>
      <c r="IWD4" s="215"/>
      <c r="IWE4" s="215"/>
      <c r="IWF4" s="215"/>
      <c r="IWG4" s="215"/>
      <c r="IWH4" s="215"/>
      <c r="IWI4" s="215"/>
      <c r="IWJ4" s="215"/>
      <c r="IWK4" s="215"/>
      <c r="IWL4" s="215"/>
      <c r="IWM4" s="215"/>
      <c r="IWN4" s="215"/>
      <c r="IWO4" s="215"/>
      <c r="IWP4" s="215"/>
      <c r="IWQ4" s="215"/>
      <c r="IWR4" s="215"/>
      <c r="IWS4" s="215"/>
      <c r="IWT4" s="215"/>
      <c r="IWU4" s="215"/>
      <c r="IWV4" s="215"/>
      <c r="IWW4" s="215"/>
      <c r="IWX4" s="215"/>
      <c r="IWY4" s="215"/>
      <c r="IWZ4" s="215"/>
      <c r="IXA4" s="215"/>
      <c r="IXB4" s="215"/>
      <c r="IXC4" s="215"/>
      <c r="IXD4" s="215"/>
      <c r="IXE4" s="215"/>
      <c r="IXF4" s="215"/>
      <c r="IXG4" s="215"/>
      <c r="IXH4" s="215"/>
      <c r="IXI4" s="215"/>
      <c r="IXJ4" s="215"/>
      <c r="IXK4" s="215"/>
      <c r="IXL4" s="215"/>
      <c r="IXM4" s="215"/>
      <c r="IXN4" s="215"/>
      <c r="IXO4" s="215"/>
      <c r="IXP4" s="215"/>
      <c r="IXQ4" s="215"/>
      <c r="IXR4" s="215"/>
      <c r="IXS4" s="215"/>
      <c r="IXT4" s="215"/>
      <c r="IXU4" s="215"/>
      <c r="IXV4" s="215"/>
      <c r="IXW4" s="215"/>
      <c r="IXX4" s="215"/>
      <c r="IXY4" s="215"/>
      <c r="IXZ4" s="215"/>
      <c r="IYA4" s="215"/>
      <c r="IYB4" s="215"/>
      <c r="IYC4" s="215"/>
      <c r="IYD4" s="215"/>
      <c r="IYE4" s="215"/>
      <c r="IYF4" s="215"/>
      <c r="IYG4" s="215"/>
      <c r="IYH4" s="215"/>
      <c r="IYI4" s="215"/>
      <c r="IYJ4" s="215"/>
      <c r="IYK4" s="215"/>
      <c r="IYL4" s="215"/>
      <c r="IYM4" s="215"/>
      <c r="IYN4" s="215"/>
      <c r="IYO4" s="215"/>
      <c r="IYP4" s="215"/>
      <c r="IYQ4" s="215"/>
      <c r="IYR4" s="215"/>
      <c r="IYS4" s="215"/>
      <c r="IYT4" s="215"/>
      <c r="IYU4" s="215"/>
      <c r="IYV4" s="215"/>
      <c r="IYW4" s="215"/>
      <c r="IYX4" s="215"/>
      <c r="IYY4" s="215"/>
      <c r="IYZ4" s="215"/>
      <c r="IZA4" s="215"/>
      <c r="IZB4" s="215"/>
      <c r="IZC4" s="215"/>
      <c r="IZD4" s="215"/>
      <c r="IZE4" s="215"/>
      <c r="IZF4" s="215"/>
      <c r="IZG4" s="215"/>
      <c r="IZH4" s="215"/>
      <c r="IZI4" s="215"/>
      <c r="IZJ4" s="215"/>
      <c r="IZK4" s="215"/>
      <c r="IZL4" s="215"/>
      <c r="IZM4" s="215"/>
      <c r="IZN4" s="215"/>
      <c r="IZO4" s="215"/>
      <c r="IZP4" s="215"/>
      <c r="IZQ4" s="215"/>
      <c r="IZR4" s="215"/>
      <c r="IZS4" s="215"/>
      <c r="IZT4" s="215"/>
      <c r="IZU4" s="215"/>
      <c r="IZV4" s="215"/>
      <c r="IZW4" s="215"/>
      <c r="IZX4" s="215"/>
      <c r="IZY4" s="215"/>
      <c r="IZZ4" s="215"/>
      <c r="JAA4" s="215"/>
      <c r="JAB4" s="215"/>
      <c r="JAC4" s="215"/>
      <c r="JAD4" s="215"/>
      <c r="JAE4" s="215"/>
      <c r="JAF4" s="215"/>
      <c r="JAG4" s="215"/>
      <c r="JAH4" s="215"/>
      <c r="JAI4" s="215"/>
      <c r="JAJ4" s="215"/>
      <c r="JAK4" s="215"/>
      <c r="JAL4" s="215"/>
      <c r="JAM4" s="215"/>
      <c r="JAN4" s="215"/>
      <c r="JAO4" s="215"/>
      <c r="JAP4" s="215"/>
      <c r="JAQ4" s="215"/>
      <c r="JAR4" s="215"/>
      <c r="JAS4" s="215"/>
      <c r="JAT4" s="215"/>
      <c r="JAU4" s="215"/>
      <c r="JAV4" s="215"/>
      <c r="JAW4" s="215"/>
      <c r="JAX4" s="215"/>
      <c r="JAY4" s="215"/>
      <c r="JAZ4" s="215"/>
      <c r="JBA4" s="215"/>
      <c r="JBB4" s="215"/>
      <c r="JBC4" s="215"/>
      <c r="JBD4" s="215"/>
      <c r="JBE4" s="215"/>
      <c r="JBF4" s="215"/>
      <c r="JBG4" s="215"/>
      <c r="JBH4" s="215"/>
      <c r="JBI4" s="215"/>
      <c r="JBJ4" s="215"/>
      <c r="JBK4" s="215"/>
      <c r="JBL4" s="215"/>
      <c r="JBM4" s="215"/>
      <c r="JBN4" s="215"/>
      <c r="JBO4" s="215"/>
      <c r="JBP4" s="215"/>
      <c r="JBQ4" s="215"/>
      <c r="JBR4" s="215"/>
      <c r="JBS4" s="215"/>
      <c r="JBT4" s="215"/>
      <c r="JBU4" s="215"/>
      <c r="JBV4" s="215"/>
      <c r="JBW4" s="215"/>
      <c r="JBX4" s="215"/>
      <c r="JBY4" s="215"/>
      <c r="JBZ4" s="215"/>
      <c r="JCA4" s="215"/>
      <c r="JCB4" s="215"/>
      <c r="JCC4" s="215"/>
      <c r="JCD4" s="215"/>
      <c r="JCE4" s="215"/>
      <c r="JCF4" s="215"/>
      <c r="JCG4" s="215"/>
      <c r="JCH4" s="215"/>
      <c r="JCI4" s="215"/>
      <c r="JCJ4" s="215"/>
      <c r="JCK4" s="215"/>
      <c r="JCL4" s="215"/>
      <c r="JCM4" s="215"/>
      <c r="JCN4" s="215"/>
      <c r="JCO4" s="215"/>
      <c r="JCP4" s="215"/>
      <c r="JCQ4" s="215"/>
      <c r="JCR4" s="215"/>
      <c r="JCS4" s="215"/>
      <c r="JCT4" s="215"/>
      <c r="JCU4" s="215"/>
      <c r="JCV4" s="215"/>
      <c r="JCW4" s="215"/>
      <c r="JCX4" s="215"/>
      <c r="JCY4" s="215"/>
      <c r="JCZ4" s="215"/>
      <c r="JDA4" s="215"/>
      <c r="JDB4" s="215"/>
      <c r="JDC4" s="215"/>
      <c r="JDD4" s="215"/>
      <c r="JDE4" s="215"/>
      <c r="JDF4" s="215"/>
      <c r="JDG4" s="215"/>
      <c r="JDH4" s="215"/>
      <c r="JDI4" s="215"/>
      <c r="JDJ4" s="215"/>
      <c r="JDK4" s="215"/>
      <c r="JDL4" s="215"/>
      <c r="JDM4" s="215"/>
      <c r="JDN4" s="215"/>
      <c r="JDO4" s="215"/>
      <c r="JDP4" s="215"/>
      <c r="JDQ4" s="215"/>
      <c r="JDR4" s="215"/>
      <c r="JDS4" s="215"/>
      <c r="JDT4" s="215"/>
      <c r="JDU4" s="215"/>
      <c r="JDV4" s="215"/>
      <c r="JDW4" s="215"/>
      <c r="JDX4" s="215"/>
      <c r="JDY4" s="215"/>
      <c r="JDZ4" s="215"/>
      <c r="JEA4" s="215"/>
      <c r="JEB4" s="215"/>
      <c r="JEC4" s="215"/>
      <c r="JED4" s="215"/>
      <c r="JEE4" s="215"/>
      <c r="JEF4" s="215"/>
      <c r="JEG4" s="215"/>
      <c r="JEH4" s="215"/>
      <c r="JEI4" s="215"/>
      <c r="JEJ4" s="215"/>
      <c r="JEK4" s="215"/>
      <c r="JEL4" s="215"/>
      <c r="JEM4" s="215"/>
      <c r="JEN4" s="215"/>
      <c r="JEO4" s="215"/>
      <c r="JEP4" s="215"/>
      <c r="JEQ4" s="215"/>
      <c r="JER4" s="215"/>
      <c r="JES4" s="215"/>
      <c r="JET4" s="215"/>
      <c r="JEU4" s="215"/>
      <c r="JEV4" s="215"/>
      <c r="JEW4" s="215"/>
      <c r="JEX4" s="215"/>
      <c r="JEY4" s="215"/>
      <c r="JEZ4" s="215"/>
      <c r="JFA4" s="215"/>
      <c r="JFB4" s="215"/>
      <c r="JFC4" s="215"/>
      <c r="JFD4" s="215"/>
      <c r="JFE4" s="215"/>
      <c r="JFF4" s="215"/>
      <c r="JFG4" s="215"/>
      <c r="JFH4" s="215"/>
      <c r="JFI4" s="215"/>
      <c r="JFJ4" s="215"/>
      <c r="JFK4" s="215"/>
      <c r="JFL4" s="215"/>
      <c r="JFM4" s="215"/>
      <c r="JFN4" s="215"/>
      <c r="JFO4" s="215"/>
      <c r="JFP4" s="215"/>
      <c r="JFQ4" s="215"/>
      <c r="JFR4" s="215"/>
      <c r="JFS4" s="215"/>
      <c r="JFT4" s="215"/>
      <c r="JFU4" s="215"/>
      <c r="JFV4" s="215"/>
      <c r="JFW4" s="215"/>
      <c r="JFX4" s="215"/>
      <c r="JFY4" s="215"/>
      <c r="JFZ4" s="215"/>
      <c r="JGA4" s="215"/>
      <c r="JGB4" s="215"/>
      <c r="JGC4" s="215"/>
      <c r="JGD4" s="215"/>
      <c r="JGE4" s="215"/>
      <c r="JGF4" s="215"/>
      <c r="JGG4" s="215"/>
      <c r="JGH4" s="215"/>
      <c r="JGI4" s="215"/>
      <c r="JGJ4" s="215"/>
      <c r="JGK4" s="215"/>
      <c r="JGL4" s="215"/>
      <c r="JGM4" s="215"/>
      <c r="JGN4" s="215"/>
      <c r="JGO4" s="215"/>
      <c r="JGP4" s="215"/>
      <c r="JGQ4" s="215"/>
      <c r="JGR4" s="215"/>
      <c r="JGS4" s="215"/>
      <c r="JGT4" s="215"/>
      <c r="JGU4" s="215"/>
      <c r="JGV4" s="215"/>
      <c r="JGW4" s="215"/>
      <c r="JGX4" s="215"/>
      <c r="JGY4" s="215"/>
      <c r="JGZ4" s="215"/>
      <c r="JHA4" s="215"/>
      <c r="JHB4" s="215"/>
      <c r="JHC4" s="215"/>
      <c r="JHD4" s="215"/>
      <c r="JHE4" s="215"/>
      <c r="JHF4" s="215"/>
      <c r="JHG4" s="215"/>
      <c r="JHH4" s="215"/>
      <c r="JHI4" s="215"/>
      <c r="JHJ4" s="215"/>
      <c r="JHK4" s="215"/>
      <c r="JHL4" s="215"/>
      <c r="JHM4" s="215"/>
      <c r="JHN4" s="215"/>
      <c r="JHO4" s="215"/>
      <c r="JHP4" s="215"/>
      <c r="JHQ4" s="215"/>
      <c r="JHR4" s="215"/>
      <c r="JHS4" s="215"/>
      <c r="JHT4" s="215"/>
      <c r="JHU4" s="215"/>
      <c r="JHV4" s="215"/>
      <c r="JHW4" s="215"/>
      <c r="JHX4" s="215"/>
      <c r="JHY4" s="215"/>
      <c r="JHZ4" s="215"/>
      <c r="JIA4" s="215"/>
      <c r="JIB4" s="215"/>
      <c r="JIC4" s="215"/>
      <c r="JID4" s="215"/>
      <c r="JIE4" s="215"/>
      <c r="JIF4" s="215"/>
      <c r="JIG4" s="215"/>
      <c r="JIH4" s="215"/>
      <c r="JII4" s="215"/>
      <c r="JIJ4" s="215"/>
      <c r="JIK4" s="215"/>
      <c r="JIL4" s="215"/>
      <c r="JIM4" s="215"/>
      <c r="JIN4" s="215"/>
      <c r="JIO4" s="215"/>
      <c r="JIP4" s="215"/>
      <c r="JIQ4" s="215"/>
      <c r="JIR4" s="215"/>
      <c r="JIS4" s="215"/>
      <c r="JIT4" s="215"/>
      <c r="JIU4" s="215"/>
      <c r="JIV4" s="215"/>
      <c r="JIW4" s="215"/>
      <c r="JIX4" s="215"/>
      <c r="JIY4" s="215"/>
      <c r="JIZ4" s="215"/>
      <c r="JJA4" s="215"/>
      <c r="JJB4" s="215"/>
      <c r="JJC4" s="215"/>
      <c r="JJD4" s="215"/>
      <c r="JJE4" s="215"/>
      <c r="JJF4" s="215"/>
      <c r="JJG4" s="215"/>
      <c r="JJH4" s="215"/>
      <c r="JJI4" s="215"/>
      <c r="JJJ4" s="215"/>
      <c r="JJK4" s="215"/>
      <c r="JJL4" s="215"/>
      <c r="JJM4" s="215"/>
      <c r="JJN4" s="215"/>
      <c r="JJO4" s="215"/>
      <c r="JJP4" s="215"/>
      <c r="JJQ4" s="215"/>
      <c r="JJR4" s="215"/>
      <c r="JJS4" s="215"/>
      <c r="JJT4" s="215"/>
      <c r="JJU4" s="215"/>
      <c r="JJV4" s="215"/>
      <c r="JJW4" s="215"/>
      <c r="JJX4" s="215"/>
      <c r="JJY4" s="215"/>
      <c r="JJZ4" s="215"/>
      <c r="JKA4" s="215"/>
      <c r="JKB4" s="215"/>
      <c r="JKC4" s="215"/>
      <c r="JKD4" s="215"/>
      <c r="JKE4" s="215"/>
      <c r="JKF4" s="215"/>
      <c r="JKG4" s="215"/>
      <c r="JKH4" s="215"/>
      <c r="JKI4" s="215"/>
      <c r="JKJ4" s="215"/>
      <c r="JKK4" s="215"/>
      <c r="JKL4" s="215"/>
      <c r="JKM4" s="215"/>
      <c r="JKN4" s="215"/>
      <c r="JKO4" s="215"/>
      <c r="JKP4" s="215"/>
      <c r="JKQ4" s="215"/>
      <c r="JKR4" s="215"/>
      <c r="JKS4" s="215"/>
      <c r="JKT4" s="215"/>
      <c r="JKU4" s="215"/>
      <c r="JKV4" s="215"/>
      <c r="JKW4" s="215"/>
      <c r="JKX4" s="215"/>
      <c r="JKY4" s="215"/>
      <c r="JKZ4" s="215"/>
      <c r="JLA4" s="215"/>
      <c r="JLB4" s="215"/>
      <c r="JLC4" s="215"/>
      <c r="JLD4" s="215"/>
      <c r="JLE4" s="215"/>
      <c r="JLF4" s="215"/>
      <c r="JLG4" s="215"/>
      <c r="JLH4" s="215"/>
      <c r="JLI4" s="215"/>
      <c r="JLJ4" s="215"/>
      <c r="JLK4" s="215"/>
      <c r="JLL4" s="215"/>
      <c r="JLM4" s="215"/>
      <c r="JLN4" s="215"/>
      <c r="JLO4" s="215"/>
      <c r="JLP4" s="215"/>
      <c r="JLQ4" s="215"/>
      <c r="JLR4" s="215"/>
      <c r="JLS4" s="215"/>
      <c r="JLT4" s="215"/>
      <c r="JLU4" s="215"/>
      <c r="JLV4" s="215"/>
      <c r="JLW4" s="215"/>
      <c r="JLX4" s="215"/>
      <c r="JLY4" s="215"/>
      <c r="JLZ4" s="215"/>
      <c r="JMA4" s="215"/>
      <c r="JMB4" s="215"/>
      <c r="JMC4" s="215"/>
      <c r="JMD4" s="215"/>
      <c r="JME4" s="215"/>
      <c r="JMF4" s="215"/>
      <c r="JMG4" s="215"/>
      <c r="JMH4" s="215"/>
      <c r="JMI4" s="215"/>
      <c r="JMJ4" s="215"/>
      <c r="JMK4" s="215"/>
      <c r="JML4" s="215"/>
      <c r="JMM4" s="215"/>
      <c r="JMN4" s="215"/>
      <c r="JMO4" s="215"/>
      <c r="JMP4" s="215"/>
      <c r="JMQ4" s="215"/>
      <c r="JMR4" s="215"/>
      <c r="JMS4" s="215"/>
      <c r="JMT4" s="215"/>
      <c r="JMU4" s="215"/>
      <c r="JMV4" s="215"/>
      <c r="JMW4" s="215"/>
      <c r="JMX4" s="215"/>
      <c r="JMY4" s="215"/>
      <c r="JMZ4" s="215"/>
      <c r="JNA4" s="215"/>
      <c r="JNB4" s="215"/>
      <c r="JNC4" s="215"/>
      <c r="JND4" s="215"/>
      <c r="JNE4" s="215"/>
      <c r="JNF4" s="215"/>
      <c r="JNG4" s="215"/>
      <c r="JNH4" s="215"/>
      <c r="JNI4" s="215"/>
      <c r="JNJ4" s="215"/>
      <c r="JNK4" s="215"/>
      <c r="JNL4" s="215"/>
      <c r="JNM4" s="215"/>
      <c r="JNN4" s="215"/>
      <c r="JNO4" s="215"/>
      <c r="JNP4" s="215"/>
      <c r="JNQ4" s="215"/>
      <c r="JNR4" s="215"/>
      <c r="JNS4" s="215"/>
      <c r="JNT4" s="215"/>
      <c r="JNU4" s="215"/>
      <c r="JNV4" s="215"/>
      <c r="JNW4" s="215"/>
      <c r="JNX4" s="215"/>
      <c r="JNY4" s="215"/>
      <c r="JNZ4" s="215"/>
      <c r="JOA4" s="215"/>
      <c r="JOB4" s="215"/>
      <c r="JOC4" s="215"/>
      <c r="JOD4" s="215"/>
      <c r="JOE4" s="215"/>
      <c r="JOF4" s="215"/>
      <c r="JOG4" s="215"/>
      <c r="JOH4" s="215"/>
      <c r="JOI4" s="215"/>
      <c r="JOJ4" s="215"/>
      <c r="JOK4" s="215"/>
      <c r="JOL4" s="215"/>
      <c r="JOM4" s="215"/>
      <c r="JON4" s="215"/>
      <c r="JOO4" s="215"/>
      <c r="JOP4" s="215"/>
      <c r="JOQ4" s="215"/>
      <c r="JOR4" s="215"/>
      <c r="JOS4" s="215"/>
      <c r="JOT4" s="215"/>
      <c r="JOU4" s="215"/>
      <c r="JOV4" s="215"/>
      <c r="JOW4" s="215"/>
      <c r="JOX4" s="215"/>
      <c r="JOY4" s="215"/>
      <c r="JOZ4" s="215"/>
      <c r="JPA4" s="215"/>
      <c r="JPB4" s="215"/>
      <c r="JPC4" s="215"/>
      <c r="JPD4" s="215"/>
      <c r="JPE4" s="215"/>
      <c r="JPF4" s="215"/>
      <c r="JPG4" s="215"/>
      <c r="JPH4" s="215"/>
      <c r="JPI4" s="215"/>
      <c r="JPJ4" s="215"/>
      <c r="JPK4" s="215"/>
      <c r="JPL4" s="215"/>
      <c r="JPM4" s="215"/>
      <c r="JPN4" s="215"/>
      <c r="JPO4" s="215"/>
      <c r="JPP4" s="215"/>
      <c r="JPQ4" s="215"/>
      <c r="JPR4" s="215"/>
      <c r="JPS4" s="215"/>
      <c r="JPT4" s="215"/>
      <c r="JPU4" s="215"/>
      <c r="JPV4" s="215"/>
      <c r="JPW4" s="215"/>
      <c r="JPX4" s="215"/>
      <c r="JPY4" s="215"/>
      <c r="JPZ4" s="215"/>
      <c r="JQA4" s="215"/>
      <c r="JQB4" s="215"/>
      <c r="JQC4" s="215"/>
      <c r="JQD4" s="215"/>
      <c r="JQE4" s="215"/>
      <c r="JQF4" s="215"/>
      <c r="JQG4" s="215"/>
      <c r="JQH4" s="215"/>
      <c r="JQI4" s="215"/>
      <c r="JQJ4" s="215"/>
      <c r="JQK4" s="215"/>
      <c r="JQL4" s="215"/>
      <c r="JQM4" s="215"/>
      <c r="JQN4" s="215"/>
      <c r="JQO4" s="215"/>
      <c r="JQP4" s="215"/>
      <c r="JQQ4" s="215"/>
      <c r="JQR4" s="215"/>
      <c r="JQS4" s="215"/>
      <c r="JQT4" s="215"/>
      <c r="JQU4" s="215"/>
      <c r="JQV4" s="215"/>
      <c r="JQW4" s="215"/>
      <c r="JQX4" s="215"/>
      <c r="JQY4" s="215"/>
      <c r="JQZ4" s="215"/>
      <c r="JRA4" s="215"/>
      <c r="JRB4" s="215"/>
      <c r="JRC4" s="215"/>
      <c r="JRD4" s="215"/>
      <c r="JRE4" s="215"/>
      <c r="JRF4" s="215"/>
      <c r="JRG4" s="215"/>
      <c r="JRH4" s="215"/>
      <c r="JRI4" s="215"/>
      <c r="JRJ4" s="215"/>
      <c r="JRK4" s="215"/>
      <c r="JRL4" s="215"/>
      <c r="JRM4" s="215"/>
      <c r="JRN4" s="215"/>
      <c r="JRO4" s="215"/>
      <c r="JRP4" s="215"/>
      <c r="JRQ4" s="215"/>
      <c r="JRR4" s="215"/>
      <c r="JRS4" s="215"/>
      <c r="JRT4" s="215"/>
      <c r="JRU4" s="215"/>
      <c r="JRV4" s="215"/>
      <c r="JRW4" s="215"/>
      <c r="JRX4" s="215"/>
      <c r="JRY4" s="215"/>
      <c r="JRZ4" s="215"/>
      <c r="JSA4" s="215"/>
      <c r="JSB4" s="215"/>
      <c r="JSC4" s="215"/>
      <c r="JSD4" s="215"/>
      <c r="JSE4" s="215"/>
      <c r="JSF4" s="215"/>
      <c r="JSG4" s="215"/>
      <c r="JSH4" s="215"/>
      <c r="JSI4" s="215"/>
      <c r="JSJ4" s="215"/>
      <c r="JSK4" s="215"/>
      <c r="JSL4" s="215"/>
      <c r="JSM4" s="215"/>
      <c r="JSN4" s="215"/>
      <c r="JSO4" s="215"/>
      <c r="JSP4" s="215"/>
      <c r="JSQ4" s="215"/>
      <c r="JSR4" s="215"/>
      <c r="JSS4" s="215"/>
      <c r="JST4" s="215"/>
      <c r="JSU4" s="215"/>
      <c r="JSV4" s="215"/>
      <c r="JSW4" s="215"/>
      <c r="JSX4" s="215"/>
      <c r="JSY4" s="215"/>
      <c r="JSZ4" s="215"/>
      <c r="JTA4" s="215"/>
      <c r="JTB4" s="215"/>
      <c r="JTC4" s="215"/>
      <c r="JTD4" s="215"/>
      <c r="JTE4" s="215"/>
      <c r="JTF4" s="215"/>
      <c r="JTG4" s="215"/>
      <c r="JTH4" s="215"/>
      <c r="JTI4" s="215"/>
      <c r="JTJ4" s="215"/>
      <c r="JTK4" s="215"/>
      <c r="JTL4" s="215"/>
      <c r="JTM4" s="215"/>
      <c r="JTN4" s="215"/>
      <c r="JTO4" s="215"/>
      <c r="JTP4" s="215"/>
      <c r="JTQ4" s="215"/>
      <c r="JTR4" s="215"/>
      <c r="JTS4" s="215"/>
      <c r="JTT4" s="215"/>
      <c r="JTU4" s="215"/>
      <c r="JTV4" s="215"/>
      <c r="JTW4" s="215"/>
      <c r="JTX4" s="215"/>
      <c r="JTY4" s="215"/>
      <c r="JTZ4" s="215"/>
      <c r="JUA4" s="215"/>
      <c r="JUB4" s="215"/>
      <c r="JUC4" s="215"/>
      <c r="JUD4" s="215"/>
      <c r="JUE4" s="215"/>
      <c r="JUF4" s="215"/>
      <c r="JUG4" s="215"/>
      <c r="JUH4" s="215"/>
      <c r="JUI4" s="215"/>
      <c r="JUJ4" s="215"/>
      <c r="JUK4" s="215"/>
      <c r="JUL4" s="215"/>
      <c r="JUM4" s="215"/>
      <c r="JUN4" s="215"/>
      <c r="JUO4" s="215"/>
      <c r="JUP4" s="215"/>
      <c r="JUQ4" s="215"/>
      <c r="JUR4" s="215"/>
      <c r="JUS4" s="215"/>
      <c r="JUT4" s="215"/>
      <c r="JUU4" s="215"/>
      <c r="JUV4" s="215"/>
      <c r="JUW4" s="215"/>
      <c r="JUX4" s="215"/>
      <c r="JUY4" s="215"/>
      <c r="JUZ4" s="215"/>
      <c r="JVA4" s="215"/>
      <c r="JVB4" s="215"/>
      <c r="JVC4" s="215"/>
      <c r="JVD4" s="215"/>
      <c r="JVE4" s="215"/>
      <c r="JVF4" s="215"/>
      <c r="JVG4" s="215"/>
      <c r="JVH4" s="215"/>
      <c r="JVI4" s="215"/>
      <c r="JVJ4" s="215"/>
      <c r="JVK4" s="215"/>
      <c r="JVL4" s="215"/>
      <c r="JVM4" s="215"/>
      <c r="JVN4" s="215"/>
      <c r="JVO4" s="215"/>
      <c r="JVP4" s="215"/>
      <c r="JVQ4" s="215"/>
      <c r="JVR4" s="215"/>
      <c r="JVS4" s="215"/>
      <c r="JVT4" s="215"/>
      <c r="JVU4" s="215"/>
      <c r="JVV4" s="215"/>
      <c r="JVW4" s="215"/>
      <c r="JVX4" s="215"/>
      <c r="JVY4" s="215"/>
      <c r="JVZ4" s="215"/>
      <c r="JWA4" s="215"/>
      <c r="JWB4" s="215"/>
      <c r="JWC4" s="215"/>
      <c r="JWD4" s="215"/>
      <c r="JWE4" s="215"/>
      <c r="JWF4" s="215"/>
      <c r="JWG4" s="215"/>
      <c r="JWH4" s="215"/>
      <c r="JWI4" s="215"/>
      <c r="JWJ4" s="215"/>
      <c r="JWK4" s="215"/>
      <c r="JWL4" s="215"/>
      <c r="JWM4" s="215"/>
      <c r="JWN4" s="215"/>
      <c r="JWO4" s="215"/>
      <c r="JWP4" s="215"/>
      <c r="JWQ4" s="215"/>
      <c r="JWR4" s="215"/>
      <c r="JWS4" s="215"/>
      <c r="JWT4" s="215"/>
      <c r="JWU4" s="215"/>
      <c r="JWV4" s="215"/>
      <c r="JWW4" s="215"/>
      <c r="JWX4" s="215"/>
      <c r="JWY4" s="215"/>
      <c r="JWZ4" s="215"/>
      <c r="JXA4" s="215"/>
      <c r="JXB4" s="215"/>
      <c r="JXC4" s="215"/>
      <c r="JXD4" s="215"/>
      <c r="JXE4" s="215"/>
      <c r="JXF4" s="215"/>
      <c r="JXG4" s="215"/>
      <c r="JXH4" s="215"/>
      <c r="JXI4" s="215"/>
      <c r="JXJ4" s="215"/>
      <c r="JXK4" s="215"/>
      <c r="JXL4" s="215"/>
      <c r="JXM4" s="215"/>
      <c r="JXN4" s="215"/>
      <c r="JXO4" s="215"/>
      <c r="JXP4" s="215"/>
      <c r="JXQ4" s="215"/>
      <c r="JXR4" s="215"/>
      <c r="JXS4" s="215"/>
      <c r="JXT4" s="215"/>
      <c r="JXU4" s="215"/>
      <c r="JXV4" s="215"/>
      <c r="JXW4" s="215"/>
      <c r="JXX4" s="215"/>
      <c r="JXY4" s="215"/>
      <c r="JXZ4" s="215"/>
      <c r="JYA4" s="215"/>
      <c r="JYB4" s="215"/>
      <c r="JYC4" s="215"/>
      <c r="JYD4" s="215"/>
      <c r="JYE4" s="215"/>
      <c r="JYF4" s="215"/>
      <c r="JYG4" s="215"/>
      <c r="JYH4" s="215"/>
      <c r="JYI4" s="215"/>
      <c r="JYJ4" s="215"/>
      <c r="JYK4" s="215"/>
      <c r="JYL4" s="215"/>
      <c r="JYM4" s="215"/>
      <c r="JYN4" s="215"/>
      <c r="JYO4" s="215"/>
      <c r="JYP4" s="215"/>
      <c r="JYQ4" s="215"/>
      <c r="JYR4" s="215"/>
      <c r="JYS4" s="215"/>
      <c r="JYT4" s="215"/>
      <c r="JYU4" s="215"/>
      <c r="JYV4" s="215"/>
      <c r="JYW4" s="215"/>
      <c r="JYX4" s="215"/>
      <c r="JYY4" s="215"/>
      <c r="JYZ4" s="215"/>
      <c r="JZA4" s="215"/>
      <c r="JZB4" s="215"/>
      <c r="JZC4" s="215"/>
      <c r="JZD4" s="215"/>
      <c r="JZE4" s="215"/>
      <c r="JZF4" s="215"/>
      <c r="JZG4" s="215"/>
      <c r="JZH4" s="215"/>
      <c r="JZI4" s="215"/>
      <c r="JZJ4" s="215"/>
      <c r="JZK4" s="215"/>
      <c r="JZL4" s="215"/>
      <c r="JZM4" s="215"/>
      <c r="JZN4" s="215"/>
      <c r="JZO4" s="215"/>
      <c r="JZP4" s="215"/>
      <c r="JZQ4" s="215"/>
      <c r="JZR4" s="215"/>
      <c r="JZS4" s="215"/>
      <c r="JZT4" s="215"/>
      <c r="JZU4" s="215"/>
      <c r="JZV4" s="215"/>
      <c r="JZW4" s="215"/>
      <c r="JZX4" s="215"/>
      <c r="JZY4" s="215"/>
      <c r="JZZ4" s="215"/>
      <c r="KAA4" s="215"/>
      <c r="KAB4" s="215"/>
      <c r="KAC4" s="215"/>
      <c r="KAD4" s="215"/>
      <c r="KAE4" s="215"/>
      <c r="KAF4" s="215"/>
      <c r="KAG4" s="215"/>
      <c r="KAH4" s="215"/>
      <c r="KAI4" s="215"/>
      <c r="KAJ4" s="215"/>
      <c r="KAK4" s="215"/>
      <c r="KAL4" s="215"/>
      <c r="KAM4" s="215"/>
      <c r="KAN4" s="215"/>
      <c r="KAO4" s="215"/>
      <c r="KAP4" s="215"/>
      <c r="KAQ4" s="215"/>
      <c r="KAR4" s="215"/>
      <c r="KAS4" s="215"/>
      <c r="KAT4" s="215"/>
      <c r="KAU4" s="215"/>
      <c r="KAV4" s="215"/>
      <c r="KAW4" s="215"/>
      <c r="KAX4" s="215"/>
      <c r="KAY4" s="215"/>
      <c r="KAZ4" s="215"/>
      <c r="KBA4" s="215"/>
      <c r="KBB4" s="215"/>
      <c r="KBC4" s="215"/>
      <c r="KBD4" s="215"/>
      <c r="KBE4" s="215"/>
      <c r="KBF4" s="215"/>
      <c r="KBG4" s="215"/>
      <c r="KBH4" s="215"/>
      <c r="KBI4" s="215"/>
      <c r="KBJ4" s="215"/>
      <c r="KBK4" s="215"/>
      <c r="KBL4" s="215"/>
      <c r="KBM4" s="215"/>
      <c r="KBN4" s="215"/>
      <c r="KBO4" s="215"/>
      <c r="KBP4" s="215"/>
      <c r="KBQ4" s="215"/>
      <c r="KBR4" s="215"/>
      <c r="KBS4" s="215"/>
      <c r="KBT4" s="215"/>
      <c r="KBU4" s="215"/>
      <c r="KBV4" s="215"/>
      <c r="KBW4" s="215"/>
      <c r="KBX4" s="215"/>
      <c r="KBY4" s="215"/>
      <c r="KBZ4" s="215"/>
      <c r="KCA4" s="215"/>
      <c r="KCB4" s="215"/>
      <c r="KCC4" s="215"/>
      <c r="KCD4" s="215"/>
      <c r="KCE4" s="215"/>
      <c r="KCF4" s="215"/>
      <c r="KCG4" s="215"/>
      <c r="KCH4" s="215"/>
      <c r="KCI4" s="215"/>
      <c r="KCJ4" s="215"/>
      <c r="KCK4" s="215"/>
      <c r="KCL4" s="215"/>
      <c r="KCM4" s="215"/>
      <c r="KCN4" s="215"/>
      <c r="KCO4" s="215"/>
      <c r="KCP4" s="215"/>
      <c r="KCQ4" s="215"/>
      <c r="KCR4" s="215"/>
      <c r="KCS4" s="215"/>
      <c r="KCT4" s="215"/>
      <c r="KCU4" s="215"/>
      <c r="KCV4" s="215"/>
      <c r="KCW4" s="215"/>
      <c r="KCX4" s="215"/>
      <c r="KCY4" s="215"/>
      <c r="KCZ4" s="215"/>
      <c r="KDA4" s="215"/>
      <c r="KDB4" s="215"/>
      <c r="KDC4" s="215"/>
      <c r="KDD4" s="215"/>
      <c r="KDE4" s="215"/>
      <c r="KDF4" s="215"/>
      <c r="KDG4" s="215"/>
      <c r="KDH4" s="215"/>
      <c r="KDI4" s="215"/>
      <c r="KDJ4" s="215"/>
      <c r="KDK4" s="215"/>
      <c r="KDL4" s="215"/>
      <c r="KDM4" s="215"/>
      <c r="KDN4" s="215"/>
      <c r="KDO4" s="215"/>
      <c r="KDP4" s="215"/>
      <c r="KDQ4" s="215"/>
      <c r="KDR4" s="215"/>
      <c r="KDS4" s="215"/>
      <c r="KDT4" s="215"/>
      <c r="KDU4" s="215"/>
      <c r="KDV4" s="215"/>
      <c r="KDW4" s="215"/>
      <c r="KDX4" s="215"/>
      <c r="KDY4" s="215"/>
      <c r="KDZ4" s="215"/>
      <c r="KEA4" s="215"/>
      <c r="KEB4" s="215"/>
      <c r="KEC4" s="215"/>
      <c r="KED4" s="215"/>
      <c r="KEE4" s="215"/>
      <c r="KEF4" s="215"/>
      <c r="KEG4" s="215"/>
      <c r="KEH4" s="215"/>
      <c r="KEI4" s="215"/>
      <c r="KEJ4" s="215"/>
      <c r="KEK4" s="215"/>
      <c r="KEL4" s="215"/>
      <c r="KEM4" s="215"/>
      <c r="KEN4" s="215"/>
      <c r="KEO4" s="215"/>
      <c r="KEP4" s="215"/>
      <c r="KEQ4" s="215"/>
      <c r="KER4" s="215"/>
      <c r="KES4" s="215"/>
      <c r="KET4" s="215"/>
      <c r="KEU4" s="215"/>
      <c r="KEV4" s="215"/>
      <c r="KEW4" s="215"/>
      <c r="KEX4" s="215"/>
      <c r="KEY4" s="215"/>
      <c r="KEZ4" s="215"/>
      <c r="KFA4" s="215"/>
      <c r="KFB4" s="215"/>
      <c r="KFC4" s="215"/>
      <c r="KFD4" s="215"/>
      <c r="KFE4" s="215"/>
      <c r="KFF4" s="215"/>
      <c r="KFG4" s="215"/>
      <c r="KFH4" s="215"/>
      <c r="KFI4" s="215"/>
      <c r="KFJ4" s="215"/>
      <c r="KFK4" s="215"/>
      <c r="KFL4" s="215"/>
      <c r="KFM4" s="215"/>
      <c r="KFN4" s="215"/>
      <c r="KFO4" s="215"/>
      <c r="KFP4" s="215"/>
      <c r="KFQ4" s="215"/>
      <c r="KFR4" s="215"/>
      <c r="KFS4" s="215"/>
      <c r="KFT4" s="215"/>
      <c r="KFU4" s="215"/>
      <c r="KFV4" s="215"/>
      <c r="KFW4" s="215"/>
      <c r="KFX4" s="215"/>
      <c r="KFY4" s="215"/>
      <c r="KFZ4" s="215"/>
      <c r="KGA4" s="215"/>
      <c r="KGB4" s="215"/>
      <c r="KGC4" s="215"/>
      <c r="KGD4" s="215"/>
      <c r="KGE4" s="215"/>
      <c r="KGF4" s="215"/>
      <c r="KGG4" s="215"/>
      <c r="KGH4" s="215"/>
      <c r="KGI4" s="215"/>
      <c r="KGJ4" s="215"/>
      <c r="KGK4" s="215"/>
      <c r="KGL4" s="215"/>
      <c r="KGM4" s="215"/>
      <c r="KGN4" s="215"/>
      <c r="KGO4" s="215"/>
      <c r="KGP4" s="215"/>
      <c r="KGQ4" s="215"/>
      <c r="KGR4" s="215"/>
      <c r="KGS4" s="215"/>
      <c r="KGT4" s="215"/>
      <c r="KGU4" s="215"/>
      <c r="KGV4" s="215"/>
      <c r="KGW4" s="215"/>
      <c r="KGX4" s="215"/>
      <c r="KGY4" s="215"/>
      <c r="KGZ4" s="215"/>
      <c r="KHA4" s="215"/>
      <c r="KHB4" s="215"/>
      <c r="KHC4" s="215"/>
      <c r="KHD4" s="215"/>
      <c r="KHE4" s="215"/>
      <c r="KHF4" s="215"/>
      <c r="KHG4" s="215"/>
      <c r="KHH4" s="215"/>
      <c r="KHI4" s="215"/>
      <c r="KHJ4" s="215"/>
      <c r="KHK4" s="215"/>
      <c r="KHL4" s="215"/>
      <c r="KHM4" s="215"/>
      <c r="KHN4" s="215"/>
      <c r="KHO4" s="215"/>
      <c r="KHP4" s="215"/>
      <c r="KHQ4" s="215"/>
      <c r="KHR4" s="215"/>
      <c r="KHS4" s="215"/>
      <c r="KHT4" s="215"/>
      <c r="KHU4" s="215"/>
      <c r="KHV4" s="215"/>
      <c r="KHW4" s="215"/>
      <c r="KHX4" s="215"/>
      <c r="KHY4" s="215"/>
      <c r="KHZ4" s="215"/>
      <c r="KIA4" s="215"/>
      <c r="KIB4" s="215"/>
      <c r="KIC4" s="215"/>
      <c r="KID4" s="215"/>
      <c r="KIE4" s="215"/>
      <c r="KIF4" s="215"/>
      <c r="KIG4" s="215"/>
      <c r="KIH4" s="215"/>
      <c r="KII4" s="215"/>
      <c r="KIJ4" s="215"/>
      <c r="KIK4" s="215"/>
      <c r="KIL4" s="215"/>
      <c r="KIM4" s="215"/>
      <c r="KIN4" s="215"/>
      <c r="KIO4" s="215"/>
      <c r="KIP4" s="215"/>
      <c r="KIQ4" s="215"/>
      <c r="KIR4" s="215"/>
      <c r="KIS4" s="215"/>
      <c r="KIT4" s="215"/>
      <c r="KIU4" s="215"/>
      <c r="KIV4" s="215"/>
      <c r="KIW4" s="215"/>
      <c r="KIX4" s="215"/>
      <c r="KIY4" s="215"/>
      <c r="KIZ4" s="215"/>
      <c r="KJA4" s="215"/>
      <c r="KJB4" s="215"/>
      <c r="KJC4" s="215"/>
      <c r="KJD4" s="215"/>
      <c r="KJE4" s="215"/>
      <c r="KJF4" s="215"/>
      <c r="KJG4" s="215"/>
      <c r="KJH4" s="215"/>
      <c r="KJI4" s="215"/>
      <c r="KJJ4" s="215"/>
      <c r="KJK4" s="215"/>
      <c r="KJL4" s="215"/>
      <c r="KJM4" s="215"/>
      <c r="KJN4" s="215"/>
      <c r="KJO4" s="215"/>
      <c r="KJP4" s="215"/>
      <c r="KJQ4" s="215"/>
      <c r="KJR4" s="215"/>
      <c r="KJS4" s="215"/>
      <c r="KJT4" s="215"/>
      <c r="KJU4" s="215"/>
      <c r="KJV4" s="215"/>
      <c r="KJW4" s="215"/>
      <c r="KJX4" s="215"/>
      <c r="KJY4" s="215"/>
      <c r="KJZ4" s="215"/>
      <c r="KKA4" s="215"/>
      <c r="KKB4" s="215"/>
      <c r="KKC4" s="215"/>
      <c r="KKD4" s="215"/>
      <c r="KKE4" s="215"/>
      <c r="KKF4" s="215"/>
      <c r="KKG4" s="215"/>
      <c r="KKH4" s="215"/>
      <c r="KKI4" s="215"/>
      <c r="KKJ4" s="215"/>
      <c r="KKK4" s="215"/>
      <c r="KKL4" s="215"/>
      <c r="KKM4" s="215"/>
      <c r="KKN4" s="215"/>
      <c r="KKO4" s="215"/>
      <c r="KKP4" s="215"/>
      <c r="KKQ4" s="215"/>
      <c r="KKR4" s="215"/>
      <c r="KKS4" s="215"/>
      <c r="KKT4" s="215"/>
      <c r="KKU4" s="215"/>
      <c r="KKV4" s="215"/>
      <c r="KKW4" s="215"/>
      <c r="KKX4" s="215"/>
      <c r="KKY4" s="215"/>
      <c r="KKZ4" s="215"/>
      <c r="KLA4" s="215"/>
      <c r="KLB4" s="215"/>
      <c r="KLC4" s="215"/>
      <c r="KLD4" s="215"/>
      <c r="KLE4" s="215"/>
      <c r="KLF4" s="215"/>
      <c r="KLG4" s="215"/>
      <c r="KLH4" s="215"/>
      <c r="KLI4" s="215"/>
      <c r="KLJ4" s="215"/>
      <c r="KLK4" s="215"/>
      <c r="KLL4" s="215"/>
      <c r="KLM4" s="215"/>
      <c r="KLN4" s="215"/>
      <c r="KLO4" s="215"/>
      <c r="KLP4" s="215"/>
      <c r="KLQ4" s="215"/>
      <c r="KLR4" s="215"/>
      <c r="KLS4" s="215"/>
      <c r="KLT4" s="215"/>
      <c r="KLU4" s="215"/>
      <c r="KLV4" s="215"/>
      <c r="KLW4" s="215"/>
      <c r="KLX4" s="215"/>
      <c r="KLY4" s="215"/>
      <c r="KLZ4" s="215"/>
      <c r="KMA4" s="215"/>
      <c r="KMB4" s="215"/>
      <c r="KMC4" s="215"/>
      <c r="KMD4" s="215"/>
      <c r="KME4" s="215"/>
      <c r="KMF4" s="215"/>
      <c r="KMG4" s="215"/>
      <c r="KMH4" s="215"/>
      <c r="KMI4" s="215"/>
      <c r="KMJ4" s="215"/>
      <c r="KMK4" s="215"/>
      <c r="KML4" s="215"/>
      <c r="KMM4" s="215"/>
      <c r="KMN4" s="215"/>
      <c r="KMO4" s="215"/>
      <c r="KMP4" s="215"/>
      <c r="KMQ4" s="215"/>
      <c r="KMR4" s="215"/>
      <c r="KMS4" s="215"/>
      <c r="KMT4" s="215"/>
      <c r="KMU4" s="215"/>
      <c r="KMV4" s="215"/>
      <c r="KMW4" s="215"/>
      <c r="KMX4" s="215"/>
      <c r="KMY4" s="215"/>
      <c r="KMZ4" s="215"/>
      <c r="KNA4" s="215"/>
      <c r="KNB4" s="215"/>
      <c r="KNC4" s="215"/>
      <c r="KND4" s="215"/>
      <c r="KNE4" s="215"/>
      <c r="KNF4" s="215"/>
      <c r="KNG4" s="215"/>
      <c r="KNH4" s="215"/>
      <c r="KNI4" s="215"/>
      <c r="KNJ4" s="215"/>
      <c r="KNK4" s="215"/>
      <c r="KNL4" s="215"/>
      <c r="KNM4" s="215"/>
      <c r="KNN4" s="215"/>
      <c r="KNO4" s="215"/>
      <c r="KNP4" s="215"/>
      <c r="KNQ4" s="215"/>
      <c r="KNR4" s="215"/>
      <c r="KNS4" s="215"/>
      <c r="KNT4" s="215"/>
      <c r="KNU4" s="215"/>
      <c r="KNV4" s="215"/>
      <c r="KNW4" s="215"/>
      <c r="KNX4" s="215"/>
      <c r="KNY4" s="215"/>
      <c r="KNZ4" s="215"/>
      <c r="KOA4" s="215"/>
      <c r="KOB4" s="215"/>
      <c r="KOC4" s="215"/>
      <c r="KOD4" s="215"/>
      <c r="KOE4" s="215"/>
      <c r="KOF4" s="215"/>
      <c r="KOG4" s="215"/>
      <c r="KOH4" s="215"/>
      <c r="KOI4" s="215"/>
      <c r="KOJ4" s="215"/>
      <c r="KOK4" s="215"/>
      <c r="KOL4" s="215"/>
      <c r="KOM4" s="215"/>
      <c r="KON4" s="215"/>
      <c r="KOO4" s="215"/>
      <c r="KOP4" s="215"/>
      <c r="KOQ4" s="215"/>
      <c r="KOR4" s="215"/>
      <c r="KOS4" s="215"/>
      <c r="KOT4" s="215"/>
      <c r="KOU4" s="215"/>
      <c r="KOV4" s="215"/>
      <c r="KOW4" s="215"/>
      <c r="KOX4" s="215"/>
      <c r="KOY4" s="215"/>
      <c r="KOZ4" s="215"/>
      <c r="KPA4" s="215"/>
      <c r="KPB4" s="215"/>
      <c r="KPC4" s="215"/>
      <c r="KPD4" s="215"/>
      <c r="KPE4" s="215"/>
      <c r="KPF4" s="215"/>
      <c r="KPG4" s="215"/>
      <c r="KPH4" s="215"/>
      <c r="KPI4" s="215"/>
      <c r="KPJ4" s="215"/>
      <c r="KPK4" s="215"/>
      <c r="KPL4" s="215"/>
      <c r="KPM4" s="215"/>
      <c r="KPN4" s="215"/>
      <c r="KPO4" s="215"/>
      <c r="KPP4" s="215"/>
      <c r="KPQ4" s="215"/>
      <c r="KPR4" s="215"/>
      <c r="KPS4" s="215"/>
      <c r="KPT4" s="215"/>
      <c r="KPU4" s="215"/>
      <c r="KPV4" s="215"/>
      <c r="KPW4" s="215"/>
      <c r="KPX4" s="215"/>
      <c r="KPY4" s="215"/>
      <c r="KPZ4" s="215"/>
      <c r="KQA4" s="215"/>
      <c r="KQB4" s="215"/>
      <c r="KQC4" s="215"/>
      <c r="KQD4" s="215"/>
      <c r="KQE4" s="215"/>
      <c r="KQF4" s="215"/>
      <c r="KQG4" s="215"/>
      <c r="KQH4" s="215"/>
      <c r="KQI4" s="215"/>
      <c r="KQJ4" s="215"/>
      <c r="KQK4" s="215"/>
      <c r="KQL4" s="215"/>
      <c r="KQM4" s="215"/>
      <c r="KQN4" s="215"/>
      <c r="KQO4" s="215"/>
      <c r="KQP4" s="215"/>
      <c r="KQQ4" s="215"/>
      <c r="KQR4" s="215"/>
      <c r="KQS4" s="215"/>
      <c r="KQT4" s="215"/>
      <c r="KQU4" s="215"/>
      <c r="KQV4" s="215"/>
      <c r="KQW4" s="215"/>
      <c r="KQX4" s="215"/>
      <c r="KQY4" s="215"/>
      <c r="KQZ4" s="215"/>
      <c r="KRA4" s="215"/>
      <c r="KRB4" s="215"/>
      <c r="KRC4" s="215"/>
      <c r="KRD4" s="215"/>
      <c r="KRE4" s="215"/>
      <c r="KRF4" s="215"/>
      <c r="KRG4" s="215"/>
      <c r="KRH4" s="215"/>
      <c r="KRI4" s="215"/>
      <c r="KRJ4" s="215"/>
      <c r="KRK4" s="215"/>
      <c r="KRL4" s="215"/>
      <c r="KRM4" s="215"/>
      <c r="KRN4" s="215"/>
      <c r="KRO4" s="215"/>
      <c r="KRP4" s="215"/>
      <c r="KRQ4" s="215"/>
      <c r="KRR4" s="215"/>
      <c r="KRS4" s="215"/>
      <c r="KRT4" s="215"/>
      <c r="KRU4" s="215"/>
      <c r="KRV4" s="215"/>
      <c r="KRW4" s="215"/>
      <c r="KRX4" s="215"/>
      <c r="KRY4" s="215"/>
      <c r="KRZ4" s="215"/>
      <c r="KSA4" s="215"/>
      <c r="KSB4" s="215"/>
      <c r="KSC4" s="215"/>
      <c r="KSD4" s="215"/>
      <c r="KSE4" s="215"/>
      <c r="KSF4" s="215"/>
      <c r="KSG4" s="215"/>
      <c r="KSH4" s="215"/>
      <c r="KSI4" s="215"/>
      <c r="KSJ4" s="215"/>
      <c r="KSK4" s="215"/>
      <c r="KSL4" s="215"/>
      <c r="KSM4" s="215"/>
      <c r="KSN4" s="215"/>
      <c r="KSO4" s="215"/>
      <c r="KSP4" s="215"/>
      <c r="KSQ4" s="215"/>
      <c r="KSR4" s="215"/>
      <c r="KSS4" s="215"/>
      <c r="KST4" s="215"/>
      <c r="KSU4" s="215"/>
      <c r="KSV4" s="215"/>
      <c r="KSW4" s="215"/>
      <c r="KSX4" s="215"/>
      <c r="KSY4" s="215"/>
      <c r="KSZ4" s="215"/>
      <c r="KTA4" s="215"/>
      <c r="KTB4" s="215"/>
      <c r="KTC4" s="215"/>
      <c r="KTD4" s="215"/>
      <c r="KTE4" s="215"/>
      <c r="KTF4" s="215"/>
      <c r="KTG4" s="215"/>
      <c r="KTH4" s="215"/>
      <c r="KTI4" s="215"/>
      <c r="KTJ4" s="215"/>
      <c r="KTK4" s="215"/>
      <c r="KTL4" s="215"/>
      <c r="KTM4" s="215"/>
      <c r="KTN4" s="215"/>
      <c r="KTO4" s="215"/>
      <c r="KTP4" s="215"/>
      <c r="KTQ4" s="215"/>
      <c r="KTR4" s="215"/>
      <c r="KTS4" s="215"/>
      <c r="KTT4" s="215"/>
      <c r="KTU4" s="215"/>
      <c r="KTV4" s="215"/>
      <c r="KTW4" s="215"/>
      <c r="KTX4" s="215"/>
      <c r="KTY4" s="215"/>
      <c r="KTZ4" s="215"/>
      <c r="KUA4" s="215"/>
      <c r="KUB4" s="215"/>
      <c r="KUC4" s="215"/>
      <c r="KUD4" s="215"/>
      <c r="KUE4" s="215"/>
      <c r="KUF4" s="215"/>
      <c r="KUG4" s="215"/>
      <c r="KUH4" s="215"/>
      <c r="KUI4" s="215"/>
      <c r="KUJ4" s="215"/>
      <c r="KUK4" s="215"/>
      <c r="KUL4" s="215"/>
      <c r="KUM4" s="215"/>
      <c r="KUN4" s="215"/>
      <c r="KUO4" s="215"/>
      <c r="KUP4" s="215"/>
      <c r="KUQ4" s="215"/>
      <c r="KUR4" s="215"/>
      <c r="KUS4" s="215"/>
      <c r="KUT4" s="215"/>
      <c r="KUU4" s="215"/>
      <c r="KUV4" s="215"/>
      <c r="KUW4" s="215"/>
      <c r="KUX4" s="215"/>
      <c r="KUY4" s="215"/>
      <c r="KUZ4" s="215"/>
      <c r="KVA4" s="215"/>
      <c r="KVB4" s="215"/>
      <c r="KVC4" s="215"/>
      <c r="KVD4" s="215"/>
      <c r="KVE4" s="215"/>
      <c r="KVF4" s="215"/>
      <c r="KVG4" s="215"/>
      <c r="KVH4" s="215"/>
      <c r="KVI4" s="215"/>
      <c r="KVJ4" s="215"/>
      <c r="KVK4" s="215"/>
      <c r="KVL4" s="215"/>
      <c r="KVM4" s="215"/>
      <c r="KVN4" s="215"/>
      <c r="KVO4" s="215"/>
      <c r="KVP4" s="215"/>
      <c r="KVQ4" s="215"/>
      <c r="KVR4" s="215"/>
      <c r="KVS4" s="215"/>
      <c r="KVT4" s="215"/>
      <c r="KVU4" s="215"/>
      <c r="KVV4" s="215"/>
      <c r="KVW4" s="215"/>
      <c r="KVX4" s="215"/>
      <c r="KVY4" s="215"/>
      <c r="KVZ4" s="215"/>
      <c r="KWA4" s="215"/>
      <c r="KWB4" s="215"/>
      <c r="KWC4" s="215"/>
      <c r="KWD4" s="215"/>
      <c r="KWE4" s="215"/>
      <c r="KWF4" s="215"/>
      <c r="KWG4" s="215"/>
      <c r="KWH4" s="215"/>
      <c r="KWI4" s="215"/>
      <c r="KWJ4" s="215"/>
      <c r="KWK4" s="215"/>
      <c r="KWL4" s="215"/>
      <c r="KWM4" s="215"/>
      <c r="KWN4" s="215"/>
      <c r="KWO4" s="215"/>
      <c r="KWP4" s="215"/>
      <c r="KWQ4" s="215"/>
      <c r="KWR4" s="215"/>
      <c r="KWS4" s="215"/>
      <c r="KWT4" s="215"/>
      <c r="KWU4" s="215"/>
      <c r="KWV4" s="215"/>
      <c r="KWW4" s="215"/>
      <c r="KWX4" s="215"/>
      <c r="KWY4" s="215"/>
      <c r="KWZ4" s="215"/>
      <c r="KXA4" s="215"/>
      <c r="KXB4" s="215"/>
      <c r="KXC4" s="215"/>
      <c r="KXD4" s="215"/>
      <c r="KXE4" s="215"/>
      <c r="KXF4" s="215"/>
      <c r="KXG4" s="215"/>
      <c r="KXH4" s="215"/>
      <c r="KXI4" s="215"/>
      <c r="KXJ4" s="215"/>
      <c r="KXK4" s="215"/>
      <c r="KXL4" s="215"/>
      <c r="KXM4" s="215"/>
      <c r="KXN4" s="215"/>
      <c r="KXO4" s="215"/>
      <c r="KXP4" s="215"/>
      <c r="KXQ4" s="215"/>
      <c r="KXR4" s="215"/>
      <c r="KXS4" s="215"/>
      <c r="KXT4" s="215"/>
      <c r="KXU4" s="215"/>
      <c r="KXV4" s="215"/>
      <c r="KXW4" s="215"/>
      <c r="KXX4" s="215"/>
      <c r="KXY4" s="215"/>
      <c r="KXZ4" s="215"/>
      <c r="KYA4" s="215"/>
      <c r="KYB4" s="215"/>
      <c r="KYC4" s="215"/>
      <c r="KYD4" s="215"/>
      <c r="KYE4" s="215"/>
      <c r="KYF4" s="215"/>
      <c r="KYG4" s="215"/>
      <c r="KYH4" s="215"/>
      <c r="KYI4" s="215"/>
      <c r="KYJ4" s="215"/>
      <c r="KYK4" s="215"/>
      <c r="KYL4" s="215"/>
      <c r="KYM4" s="215"/>
      <c r="KYN4" s="215"/>
      <c r="KYO4" s="215"/>
      <c r="KYP4" s="215"/>
      <c r="KYQ4" s="215"/>
      <c r="KYR4" s="215"/>
      <c r="KYS4" s="215"/>
      <c r="KYT4" s="215"/>
      <c r="KYU4" s="215"/>
      <c r="KYV4" s="215"/>
      <c r="KYW4" s="215"/>
      <c r="KYX4" s="215"/>
      <c r="KYY4" s="215"/>
      <c r="KYZ4" s="215"/>
      <c r="KZA4" s="215"/>
      <c r="KZB4" s="215"/>
      <c r="KZC4" s="215"/>
      <c r="KZD4" s="215"/>
      <c r="KZE4" s="215"/>
      <c r="KZF4" s="215"/>
      <c r="KZG4" s="215"/>
      <c r="KZH4" s="215"/>
      <c r="KZI4" s="215"/>
      <c r="KZJ4" s="215"/>
      <c r="KZK4" s="215"/>
      <c r="KZL4" s="215"/>
      <c r="KZM4" s="215"/>
      <c r="KZN4" s="215"/>
      <c r="KZO4" s="215"/>
      <c r="KZP4" s="215"/>
      <c r="KZQ4" s="215"/>
      <c r="KZR4" s="215"/>
      <c r="KZS4" s="215"/>
      <c r="KZT4" s="215"/>
      <c r="KZU4" s="215"/>
      <c r="KZV4" s="215"/>
      <c r="KZW4" s="215"/>
      <c r="KZX4" s="215"/>
      <c r="KZY4" s="215"/>
      <c r="KZZ4" s="215"/>
      <c r="LAA4" s="215"/>
      <c r="LAB4" s="215"/>
      <c r="LAC4" s="215"/>
      <c r="LAD4" s="215"/>
      <c r="LAE4" s="215"/>
      <c r="LAF4" s="215"/>
      <c r="LAG4" s="215"/>
      <c r="LAH4" s="215"/>
      <c r="LAI4" s="215"/>
      <c r="LAJ4" s="215"/>
      <c r="LAK4" s="215"/>
      <c r="LAL4" s="215"/>
      <c r="LAM4" s="215"/>
      <c r="LAN4" s="215"/>
      <c r="LAO4" s="215"/>
      <c r="LAP4" s="215"/>
      <c r="LAQ4" s="215"/>
      <c r="LAR4" s="215"/>
      <c r="LAS4" s="215"/>
      <c r="LAT4" s="215"/>
      <c r="LAU4" s="215"/>
      <c r="LAV4" s="215"/>
      <c r="LAW4" s="215"/>
      <c r="LAX4" s="215"/>
      <c r="LAY4" s="215"/>
      <c r="LAZ4" s="215"/>
      <c r="LBA4" s="215"/>
      <c r="LBB4" s="215"/>
      <c r="LBC4" s="215"/>
      <c r="LBD4" s="215"/>
      <c r="LBE4" s="215"/>
      <c r="LBF4" s="215"/>
      <c r="LBG4" s="215"/>
      <c r="LBH4" s="215"/>
      <c r="LBI4" s="215"/>
      <c r="LBJ4" s="215"/>
      <c r="LBK4" s="215"/>
      <c r="LBL4" s="215"/>
      <c r="LBM4" s="215"/>
      <c r="LBN4" s="215"/>
      <c r="LBO4" s="215"/>
      <c r="LBP4" s="215"/>
      <c r="LBQ4" s="215"/>
      <c r="LBR4" s="215"/>
      <c r="LBS4" s="215"/>
      <c r="LBT4" s="215"/>
      <c r="LBU4" s="215"/>
      <c r="LBV4" s="215"/>
      <c r="LBW4" s="215"/>
      <c r="LBX4" s="215"/>
      <c r="LBY4" s="215"/>
      <c r="LBZ4" s="215"/>
      <c r="LCA4" s="215"/>
      <c r="LCB4" s="215"/>
      <c r="LCC4" s="215"/>
      <c r="LCD4" s="215"/>
      <c r="LCE4" s="215"/>
      <c r="LCF4" s="215"/>
      <c r="LCG4" s="215"/>
      <c r="LCH4" s="215"/>
      <c r="LCI4" s="215"/>
      <c r="LCJ4" s="215"/>
      <c r="LCK4" s="215"/>
      <c r="LCL4" s="215"/>
      <c r="LCM4" s="215"/>
      <c r="LCN4" s="215"/>
      <c r="LCO4" s="215"/>
      <c r="LCP4" s="215"/>
      <c r="LCQ4" s="215"/>
      <c r="LCR4" s="215"/>
      <c r="LCS4" s="215"/>
      <c r="LCT4" s="215"/>
      <c r="LCU4" s="215"/>
      <c r="LCV4" s="215"/>
      <c r="LCW4" s="215"/>
      <c r="LCX4" s="215"/>
      <c r="LCY4" s="215"/>
      <c r="LCZ4" s="215"/>
      <c r="LDA4" s="215"/>
      <c r="LDB4" s="215"/>
      <c r="LDC4" s="215"/>
      <c r="LDD4" s="215"/>
      <c r="LDE4" s="215"/>
      <c r="LDF4" s="215"/>
      <c r="LDG4" s="215"/>
      <c r="LDH4" s="215"/>
      <c r="LDI4" s="215"/>
      <c r="LDJ4" s="215"/>
      <c r="LDK4" s="215"/>
      <c r="LDL4" s="215"/>
      <c r="LDM4" s="215"/>
      <c r="LDN4" s="215"/>
      <c r="LDO4" s="215"/>
      <c r="LDP4" s="215"/>
      <c r="LDQ4" s="215"/>
      <c r="LDR4" s="215"/>
      <c r="LDS4" s="215"/>
      <c r="LDT4" s="215"/>
      <c r="LDU4" s="215"/>
      <c r="LDV4" s="215"/>
      <c r="LDW4" s="215"/>
      <c r="LDX4" s="215"/>
      <c r="LDY4" s="215"/>
      <c r="LDZ4" s="215"/>
      <c r="LEA4" s="215"/>
      <c r="LEB4" s="215"/>
      <c r="LEC4" s="215"/>
      <c r="LED4" s="215"/>
      <c r="LEE4" s="215"/>
      <c r="LEF4" s="215"/>
      <c r="LEG4" s="215"/>
      <c r="LEH4" s="215"/>
      <c r="LEI4" s="215"/>
      <c r="LEJ4" s="215"/>
      <c r="LEK4" s="215"/>
      <c r="LEL4" s="215"/>
      <c r="LEM4" s="215"/>
      <c r="LEN4" s="215"/>
      <c r="LEO4" s="215"/>
      <c r="LEP4" s="215"/>
      <c r="LEQ4" s="215"/>
      <c r="LER4" s="215"/>
      <c r="LES4" s="215"/>
      <c r="LET4" s="215"/>
      <c r="LEU4" s="215"/>
      <c r="LEV4" s="215"/>
      <c r="LEW4" s="215"/>
      <c r="LEX4" s="215"/>
      <c r="LEY4" s="215"/>
      <c r="LEZ4" s="215"/>
      <c r="LFA4" s="215"/>
      <c r="LFB4" s="215"/>
      <c r="LFC4" s="215"/>
      <c r="LFD4" s="215"/>
      <c r="LFE4" s="215"/>
      <c r="LFF4" s="215"/>
      <c r="LFG4" s="215"/>
      <c r="LFH4" s="215"/>
      <c r="LFI4" s="215"/>
      <c r="LFJ4" s="215"/>
      <c r="LFK4" s="215"/>
      <c r="LFL4" s="215"/>
      <c r="LFM4" s="215"/>
      <c r="LFN4" s="215"/>
      <c r="LFO4" s="215"/>
      <c r="LFP4" s="215"/>
      <c r="LFQ4" s="215"/>
      <c r="LFR4" s="215"/>
      <c r="LFS4" s="215"/>
      <c r="LFT4" s="215"/>
      <c r="LFU4" s="215"/>
      <c r="LFV4" s="215"/>
      <c r="LFW4" s="215"/>
      <c r="LFX4" s="215"/>
      <c r="LFY4" s="215"/>
      <c r="LFZ4" s="215"/>
      <c r="LGA4" s="215"/>
      <c r="LGB4" s="215"/>
      <c r="LGC4" s="215"/>
      <c r="LGD4" s="215"/>
      <c r="LGE4" s="215"/>
      <c r="LGF4" s="215"/>
      <c r="LGG4" s="215"/>
      <c r="LGH4" s="215"/>
      <c r="LGI4" s="215"/>
      <c r="LGJ4" s="215"/>
      <c r="LGK4" s="215"/>
      <c r="LGL4" s="215"/>
      <c r="LGM4" s="215"/>
      <c r="LGN4" s="215"/>
      <c r="LGO4" s="215"/>
      <c r="LGP4" s="215"/>
      <c r="LGQ4" s="215"/>
      <c r="LGR4" s="215"/>
      <c r="LGS4" s="215"/>
      <c r="LGT4" s="215"/>
      <c r="LGU4" s="215"/>
      <c r="LGV4" s="215"/>
      <c r="LGW4" s="215"/>
      <c r="LGX4" s="215"/>
      <c r="LGY4" s="215"/>
      <c r="LGZ4" s="215"/>
      <c r="LHA4" s="215"/>
      <c r="LHB4" s="215"/>
      <c r="LHC4" s="215"/>
      <c r="LHD4" s="215"/>
      <c r="LHE4" s="215"/>
      <c r="LHF4" s="215"/>
      <c r="LHG4" s="215"/>
      <c r="LHH4" s="215"/>
      <c r="LHI4" s="215"/>
      <c r="LHJ4" s="215"/>
      <c r="LHK4" s="215"/>
      <c r="LHL4" s="215"/>
      <c r="LHM4" s="215"/>
      <c r="LHN4" s="215"/>
      <c r="LHO4" s="215"/>
      <c r="LHP4" s="215"/>
      <c r="LHQ4" s="215"/>
      <c r="LHR4" s="215"/>
      <c r="LHS4" s="215"/>
      <c r="LHT4" s="215"/>
      <c r="LHU4" s="215"/>
      <c r="LHV4" s="215"/>
      <c r="LHW4" s="215"/>
      <c r="LHX4" s="215"/>
      <c r="LHY4" s="215"/>
      <c r="LHZ4" s="215"/>
      <c r="LIA4" s="215"/>
      <c r="LIB4" s="215"/>
      <c r="LIC4" s="215"/>
      <c r="LID4" s="215"/>
      <c r="LIE4" s="215"/>
      <c r="LIF4" s="215"/>
      <c r="LIG4" s="215"/>
      <c r="LIH4" s="215"/>
      <c r="LII4" s="215"/>
      <c r="LIJ4" s="215"/>
      <c r="LIK4" s="215"/>
      <c r="LIL4" s="215"/>
      <c r="LIM4" s="215"/>
      <c r="LIN4" s="215"/>
      <c r="LIO4" s="215"/>
      <c r="LIP4" s="215"/>
      <c r="LIQ4" s="215"/>
      <c r="LIR4" s="215"/>
      <c r="LIS4" s="215"/>
      <c r="LIT4" s="215"/>
      <c r="LIU4" s="215"/>
      <c r="LIV4" s="215"/>
      <c r="LIW4" s="215"/>
      <c r="LIX4" s="215"/>
      <c r="LIY4" s="215"/>
      <c r="LIZ4" s="215"/>
      <c r="LJA4" s="215"/>
      <c r="LJB4" s="215"/>
      <c r="LJC4" s="215"/>
      <c r="LJD4" s="215"/>
      <c r="LJE4" s="215"/>
      <c r="LJF4" s="215"/>
      <c r="LJG4" s="215"/>
      <c r="LJH4" s="215"/>
      <c r="LJI4" s="215"/>
      <c r="LJJ4" s="215"/>
      <c r="LJK4" s="215"/>
      <c r="LJL4" s="215"/>
      <c r="LJM4" s="215"/>
      <c r="LJN4" s="215"/>
      <c r="LJO4" s="215"/>
      <c r="LJP4" s="215"/>
      <c r="LJQ4" s="215"/>
      <c r="LJR4" s="215"/>
      <c r="LJS4" s="215"/>
      <c r="LJT4" s="215"/>
      <c r="LJU4" s="215"/>
      <c r="LJV4" s="215"/>
      <c r="LJW4" s="215"/>
      <c r="LJX4" s="215"/>
      <c r="LJY4" s="215"/>
      <c r="LJZ4" s="215"/>
      <c r="LKA4" s="215"/>
      <c r="LKB4" s="215"/>
      <c r="LKC4" s="215"/>
      <c r="LKD4" s="215"/>
      <c r="LKE4" s="215"/>
      <c r="LKF4" s="215"/>
      <c r="LKG4" s="215"/>
      <c r="LKH4" s="215"/>
      <c r="LKI4" s="215"/>
      <c r="LKJ4" s="215"/>
      <c r="LKK4" s="215"/>
      <c r="LKL4" s="215"/>
      <c r="LKM4" s="215"/>
      <c r="LKN4" s="215"/>
      <c r="LKO4" s="215"/>
      <c r="LKP4" s="215"/>
      <c r="LKQ4" s="215"/>
      <c r="LKR4" s="215"/>
      <c r="LKS4" s="215"/>
      <c r="LKT4" s="215"/>
      <c r="LKU4" s="215"/>
      <c r="LKV4" s="215"/>
      <c r="LKW4" s="215"/>
      <c r="LKX4" s="215"/>
      <c r="LKY4" s="215"/>
      <c r="LKZ4" s="215"/>
      <c r="LLA4" s="215"/>
      <c r="LLB4" s="215"/>
      <c r="LLC4" s="215"/>
      <c r="LLD4" s="215"/>
      <c r="LLE4" s="215"/>
      <c r="LLF4" s="215"/>
      <c r="LLG4" s="215"/>
      <c r="LLH4" s="215"/>
      <c r="LLI4" s="215"/>
      <c r="LLJ4" s="215"/>
      <c r="LLK4" s="215"/>
      <c r="LLL4" s="215"/>
      <c r="LLM4" s="215"/>
      <c r="LLN4" s="215"/>
      <c r="LLO4" s="215"/>
      <c r="LLP4" s="215"/>
      <c r="LLQ4" s="215"/>
      <c r="LLR4" s="215"/>
      <c r="LLS4" s="215"/>
      <c r="LLT4" s="215"/>
      <c r="LLU4" s="215"/>
      <c r="LLV4" s="215"/>
      <c r="LLW4" s="215"/>
      <c r="LLX4" s="215"/>
      <c r="LLY4" s="215"/>
      <c r="LLZ4" s="215"/>
      <c r="LMA4" s="215"/>
      <c r="LMB4" s="215"/>
      <c r="LMC4" s="215"/>
      <c r="LMD4" s="215"/>
      <c r="LME4" s="215"/>
      <c r="LMF4" s="215"/>
      <c r="LMG4" s="215"/>
      <c r="LMH4" s="215"/>
      <c r="LMI4" s="215"/>
      <c r="LMJ4" s="215"/>
      <c r="LMK4" s="215"/>
      <c r="LML4" s="215"/>
      <c r="LMM4" s="215"/>
      <c r="LMN4" s="215"/>
      <c r="LMO4" s="215"/>
      <c r="LMP4" s="215"/>
      <c r="LMQ4" s="215"/>
      <c r="LMR4" s="215"/>
      <c r="LMS4" s="215"/>
      <c r="LMT4" s="215"/>
      <c r="LMU4" s="215"/>
      <c r="LMV4" s="215"/>
      <c r="LMW4" s="215"/>
      <c r="LMX4" s="215"/>
      <c r="LMY4" s="215"/>
      <c r="LMZ4" s="215"/>
      <c r="LNA4" s="215"/>
      <c r="LNB4" s="215"/>
      <c r="LNC4" s="215"/>
      <c r="LND4" s="215"/>
      <c r="LNE4" s="215"/>
      <c r="LNF4" s="215"/>
      <c r="LNG4" s="215"/>
      <c r="LNH4" s="215"/>
      <c r="LNI4" s="215"/>
      <c r="LNJ4" s="215"/>
      <c r="LNK4" s="215"/>
      <c r="LNL4" s="215"/>
      <c r="LNM4" s="215"/>
      <c r="LNN4" s="215"/>
      <c r="LNO4" s="215"/>
      <c r="LNP4" s="215"/>
      <c r="LNQ4" s="215"/>
      <c r="LNR4" s="215"/>
      <c r="LNS4" s="215"/>
      <c r="LNT4" s="215"/>
      <c r="LNU4" s="215"/>
      <c r="LNV4" s="215"/>
      <c r="LNW4" s="215"/>
      <c r="LNX4" s="215"/>
      <c r="LNY4" s="215"/>
      <c r="LNZ4" s="215"/>
      <c r="LOA4" s="215"/>
      <c r="LOB4" s="215"/>
      <c r="LOC4" s="215"/>
      <c r="LOD4" s="215"/>
      <c r="LOE4" s="215"/>
      <c r="LOF4" s="215"/>
      <c r="LOG4" s="215"/>
      <c r="LOH4" s="215"/>
      <c r="LOI4" s="215"/>
      <c r="LOJ4" s="215"/>
      <c r="LOK4" s="215"/>
      <c r="LOL4" s="215"/>
      <c r="LOM4" s="215"/>
      <c r="LON4" s="215"/>
      <c r="LOO4" s="215"/>
      <c r="LOP4" s="215"/>
      <c r="LOQ4" s="215"/>
      <c r="LOR4" s="215"/>
      <c r="LOS4" s="215"/>
      <c r="LOT4" s="215"/>
      <c r="LOU4" s="215"/>
      <c r="LOV4" s="215"/>
      <c r="LOW4" s="215"/>
      <c r="LOX4" s="215"/>
      <c r="LOY4" s="215"/>
      <c r="LOZ4" s="215"/>
      <c r="LPA4" s="215"/>
      <c r="LPB4" s="215"/>
      <c r="LPC4" s="215"/>
      <c r="LPD4" s="215"/>
      <c r="LPE4" s="215"/>
      <c r="LPF4" s="215"/>
      <c r="LPG4" s="215"/>
      <c r="LPH4" s="215"/>
      <c r="LPI4" s="215"/>
      <c r="LPJ4" s="215"/>
      <c r="LPK4" s="215"/>
      <c r="LPL4" s="215"/>
      <c r="LPM4" s="215"/>
      <c r="LPN4" s="215"/>
      <c r="LPO4" s="215"/>
      <c r="LPP4" s="215"/>
      <c r="LPQ4" s="215"/>
      <c r="LPR4" s="215"/>
      <c r="LPS4" s="215"/>
      <c r="LPT4" s="215"/>
      <c r="LPU4" s="215"/>
      <c r="LPV4" s="215"/>
      <c r="LPW4" s="215"/>
      <c r="LPX4" s="215"/>
      <c r="LPY4" s="215"/>
      <c r="LPZ4" s="215"/>
      <c r="LQA4" s="215"/>
      <c r="LQB4" s="215"/>
      <c r="LQC4" s="215"/>
      <c r="LQD4" s="215"/>
      <c r="LQE4" s="215"/>
      <c r="LQF4" s="215"/>
      <c r="LQG4" s="215"/>
      <c r="LQH4" s="215"/>
      <c r="LQI4" s="215"/>
      <c r="LQJ4" s="215"/>
      <c r="LQK4" s="215"/>
      <c r="LQL4" s="215"/>
      <c r="LQM4" s="215"/>
      <c r="LQN4" s="215"/>
      <c r="LQO4" s="215"/>
      <c r="LQP4" s="215"/>
      <c r="LQQ4" s="215"/>
      <c r="LQR4" s="215"/>
      <c r="LQS4" s="215"/>
      <c r="LQT4" s="215"/>
      <c r="LQU4" s="215"/>
      <c r="LQV4" s="215"/>
      <c r="LQW4" s="215"/>
      <c r="LQX4" s="215"/>
      <c r="LQY4" s="215"/>
      <c r="LQZ4" s="215"/>
      <c r="LRA4" s="215"/>
      <c r="LRB4" s="215"/>
      <c r="LRC4" s="215"/>
      <c r="LRD4" s="215"/>
      <c r="LRE4" s="215"/>
      <c r="LRF4" s="215"/>
      <c r="LRG4" s="215"/>
      <c r="LRH4" s="215"/>
      <c r="LRI4" s="215"/>
      <c r="LRJ4" s="215"/>
      <c r="LRK4" s="215"/>
      <c r="LRL4" s="215"/>
      <c r="LRM4" s="215"/>
      <c r="LRN4" s="215"/>
      <c r="LRO4" s="215"/>
      <c r="LRP4" s="215"/>
      <c r="LRQ4" s="215"/>
      <c r="LRR4" s="215"/>
      <c r="LRS4" s="215"/>
      <c r="LRT4" s="215"/>
      <c r="LRU4" s="215"/>
      <c r="LRV4" s="215"/>
      <c r="LRW4" s="215"/>
      <c r="LRX4" s="215"/>
      <c r="LRY4" s="215"/>
      <c r="LRZ4" s="215"/>
      <c r="LSA4" s="215"/>
      <c r="LSB4" s="215"/>
      <c r="LSC4" s="215"/>
      <c r="LSD4" s="215"/>
      <c r="LSE4" s="215"/>
      <c r="LSF4" s="215"/>
      <c r="LSG4" s="215"/>
      <c r="LSH4" s="215"/>
      <c r="LSI4" s="215"/>
      <c r="LSJ4" s="215"/>
      <c r="LSK4" s="215"/>
      <c r="LSL4" s="215"/>
      <c r="LSM4" s="215"/>
      <c r="LSN4" s="215"/>
      <c r="LSO4" s="215"/>
      <c r="LSP4" s="215"/>
      <c r="LSQ4" s="215"/>
      <c r="LSR4" s="215"/>
      <c r="LSS4" s="215"/>
      <c r="LST4" s="215"/>
      <c r="LSU4" s="215"/>
      <c r="LSV4" s="215"/>
      <c r="LSW4" s="215"/>
      <c r="LSX4" s="215"/>
      <c r="LSY4" s="215"/>
      <c r="LSZ4" s="215"/>
      <c r="LTA4" s="215"/>
      <c r="LTB4" s="215"/>
      <c r="LTC4" s="215"/>
      <c r="LTD4" s="215"/>
      <c r="LTE4" s="215"/>
      <c r="LTF4" s="215"/>
      <c r="LTG4" s="215"/>
      <c r="LTH4" s="215"/>
      <c r="LTI4" s="215"/>
      <c r="LTJ4" s="215"/>
      <c r="LTK4" s="215"/>
      <c r="LTL4" s="215"/>
      <c r="LTM4" s="215"/>
      <c r="LTN4" s="215"/>
      <c r="LTO4" s="215"/>
      <c r="LTP4" s="215"/>
      <c r="LTQ4" s="215"/>
      <c r="LTR4" s="215"/>
      <c r="LTS4" s="215"/>
      <c r="LTT4" s="215"/>
      <c r="LTU4" s="215"/>
      <c r="LTV4" s="215"/>
      <c r="LTW4" s="215"/>
      <c r="LTX4" s="215"/>
      <c r="LTY4" s="215"/>
      <c r="LTZ4" s="215"/>
      <c r="LUA4" s="215"/>
      <c r="LUB4" s="215"/>
      <c r="LUC4" s="215"/>
      <c r="LUD4" s="215"/>
      <c r="LUE4" s="215"/>
      <c r="LUF4" s="215"/>
      <c r="LUG4" s="215"/>
      <c r="LUH4" s="215"/>
      <c r="LUI4" s="215"/>
      <c r="LUJ4" s="215"/>
      <c r="LUK4" s="215"/>
      <c r="LUL4" s="215"/>
      <c r="LUM4" s="215"/>
      <c r="LUN4" s="215"/>
      <c r="LUO4" s="215"/>
      <c r="LUP4" s="215"/>
      <c r="LUQ4" s="215"/>
      <c r="LUR4" s="215"/>
      <c r="LUS4" s="215"/>
      <c r="LUT4" s="215"/>
      <c r="LUU4" s="215"/>
      <c r="LUV4" s="215"/>
      <c r="LUW4" s="215"/>
      <c r="LUX4" s="215"/>
      <c r="LUY4" s="215"/>
      <c r="LUZ4" s="215"/>
      <c r="LVA4" s="215"/>
      <c r="LVB4" s="215"/>
      <c r="LVC4" s="215"/>
      <c r="LVD4" s="215"/>
      <c r="LVE4" s="215"/>
      <c r="LVF4" s="215"/>
      <c r="LVG4" s="215"/>
      <c r="LVH4" s="215"/>
      <c r="LVI4" s="215"/>
      <c r="LVJ4" s="215"/>
      <c r="LVK4" s="215"/>
      <c r="LVL4" s="215"/>
      <c r="LVM4" s="215"/>
      <c r="LVN4" s="215"/>
      <c r="LVO4" s="215"/>
      <c r="LVP4" s="215"/>
      <c r="LVQ4" s="215"/>
      <c r="LVR4" s="215"/>
      <c r="LVS4" s="215"/>
      <c r="LVT4" s="215"/>
      <c r="LVU4" s="215"/>
      <c r="LVV4" s="215"/>
      <c r="LVW4" s="215"/>
      <c r="LVX4" s="215"/>
      <c r="LVY4" s="215"/>
      <c r="LVZ4" s="215"/>
      <c r="LWA4" s="215"/>
      <c r="LWB4" s="215"/>
      <c r="LWC4" s="215"/>
      <c r="LWD4" s="215"/>
      <c r="LWE4" s="215"/>
      <c r="LWF4" s="215"/>
      <c r="LWG4" s="215"/>
      <c r="LWH4" s="215"/>
      <c r="LWI4" s="215"/>
      <c r="LWJ4" s="215"/>
      <c r="LWK4" s="215"/>
      <c r="LWL4" s="215"/>
      <c r="LWM4" s="215"/>
      <c r="LWN4" s="215"/>
      <c r="LWO4" s="215"/>
      <c r="LWP4" s="215"/>
      <c r="LWQ4" s="215"/>
      <c r="LWR4" s="215"/>
      <c r="LWS4" s="215"/>
      <c r="LWT4" s="215"/>
      <c r="LWU4" s="215"/>
      <c r="LWV4" s="215"/>
      <c r="LWW4" s="215"/>
      <c r="LWX4" s="215"/>
      <c r="LWY4" s="215"/>
      <c r="LWZ4" s="215"/>
      <c r="LXA4" s="215"/>
      <c r="LXB4" s="215"/>
      <c r="LXC4" s="215"/>
      <c r="LXD4" s="215"/>
      <c r="LXE4" s="215"/>
      <c r="LXF4" s="215"/>
      <c r="LXG4" s="215"/>
      <c r="LXH4" s="215"/>
      <c r="LXI4" s="215"/>
      <c r="LXJ4" s="215"/>
      <c r="LXK4" s="215"/>
      <c r="LXL4" s="215"/>
      <c r="LXM4" s="215"/>
      <c r="LXN4" s="215"/>
      <c r="LXO4" s="215"/>
      <c r="LXP4" s="215"/>
      <c r="LXQ4" s="215"/>
      <c r="LXR4" s="215"/>
      <c r="LXS4" s="215"/>
      <c r="LXT4" s="215"/>
      <c r="LXU4" s="215"/>
      <c r="LXV4" s="215"/>
      <c r="LXW4" s="215"/>
      <c r="LXX4" s="215"/>
      <c r="LXY4" s="215"/>
      <c r="LXZ4" s="215"/>
      <c r="LYA4" s="215"/>
      <c r="LYB4" s="215"/>
      <c r="LYC4" s="215"/>
      <c r="LYD4" s="215"/>
      <c r="LYE4" s="215"/>
      <c r="LYF4" s="215"/>
      <c r="LYG4" s="215"/>
      <c r="LYH4" s="215"/>
      <c r="LYI4" s="215"/>
      <c r="LYJ4" s="215"/>
      <c r="LYK4" s="215"/>
      <c r="LYL4" s="215"/>
      <c r="LYM4" s="215"/>
      <c r="LYN4" s="215"/>
      <c r="LYO4" s="215"/>
      <c r="LYP4" s="215"/>
      <c r="LYQ4" s="215"/>
      <c r="LYR4" s="215"/>
      <c r="LYS4" s="215"/>
      <c r="LYT4" s="215"/>
      <c r="LYU4" s="215"/>
      <c r="LYV4" s="215"/>
      <c r="LYW4" s="215"/>
      <c r="LYX4" s="215"/>
      <c r="LYY4" s="215"/>
      <c r="LYZ4" s="215"/>
      <c r="LZA4" s="215"/>
      <c r="LZB4" s="215"/>
      <c r="LZC4" s="215"/>
      <c r="LZD4" s="215"/>
      <c r="LZE4" s="215"/>
      <c r="LZF4" s="215"/>
      <c r="LZG4" s="215"/>
      <c r="LZH4" s="215"/>
      <c r="LZI4" s="215"/>
      <c r="LZJ4" s="215"/>
      <c r="LZK4" s="215"/>
      <c r="LZL4" s="215"/>
      <c r="LZM4" s="215"/>
      <c r="LZN4" s="215"/>
      <c r="LZO4" s="215"/>
      <c r="LZP4" s="215"/>
      <c r="LZQ4" s="215"/>
      <c r="LZR4" s="215"/>
      <c r="LZS4" s="215"/>
      <c r="LZT4" s="215"/>
      <c r="LZU4" s="215"/>
      <c r="LZV4" s="215"/>
      <c r="LZW4" s="215"/>
      <c r="LZX4" s="215"/>
      <c r="LZY4" s="215"/>
      <c r="LZZ4" s="215"/>
      <c r="MAA4" s="215"/>
      <c r="MAB4" s="215"/>
      <c r="MAC4" s="215"/>
      <c r="MAD4" s="215"/>
      <c r="MAE4" s="215"/>
      <c r="MAF4" s="215"/>
      <c r="MAG4" s="215"/>
      <c r="MAH4" s="215"/>
      <c r="MAI4" s="215"/>
      <c r="MAJ4" s="215"/>
      <c r="MAK4" s="215"/>
      <c r="MAL4" s="215"/>
      <c r="MAM4" s="215"/>
      <c r="MAN4" s="215"/>
      <c r="MAO4" s="215"/>
      <c r="MAP4" s="215"/>
      <c r="MAQ4" s="215"/>
      <c r="MAR4" s="215"/>
      <c r="MAS4" s="215"/>
      <c r="MAT4" s="215"/>
      <c r="MAU4" s="215"/>
      <c r="MAV4" s="215"/>
      <c r="MAW4" s="215"/>
      <c r="MAX4" s="215"/>
      <c r="MAY4" s="215"/>
      <c r="MAZ4" s="215"/>
      <c r="MBA4" s="215"/>
      <c r="MBB4" s="215"/>
      <c r="MBC4" s="215"/>
      <c r="MBD4" s="215"/>
      <c r="MBE4" s="215"/>
      <c r="MBF4" s="215"/>
      <c r="MBG4" s="215"/>
      <c r="MBH4" s="215"/>
      <c r="MBI4" s="215"/>
      <c r="MBJ4" s="215"/>
      <c r="MBK4" s="215"/>
      <c r="MBL4" s="215"/>
      <c r="MBM4" s="215"/>
      <c r="MBN4" s="215"/>
      <c r="MBO4" s="215"/>
      <c r="MBP4" s="215"/>
      <c r="MBQ4" s="215"/>
      <c r="MBR4" s="215"/>
      <c r="MBS4" s="215"/>
      <c r="MBT4" s="215"/>
      <c r="MBU4" s="215"/>
      <c r="MBV4" s="215"/>
      <c r="MBW4" s="215"/>
      <c r="MBX4" s="215"/>
      <c r="MBY4" s="215"/>
      <c r="MBZ4" s="215"/>
      <c r="MCA4" s="215"/>
      <c r="MCB4" s="215"/>
      <c r="MCC4" s="215"/>
      <c r="MCD4" s="215"/>
      <c r="MCE4" s="215"/>
      <c r="MCF4" s="215"/>
      <c r="MCG4" s="215"/>
      <c r="MCH4" s="215"/>
      <c r="MCI4" s="215"/>
      <c r="MCJ4" s="215"/>
      <c r="MCK4" s="215"/>
      <c r="MCL4" s="215"/>
      <c r="MCM4" s="215"/>
      <c r="MCN4" s="215"/>
      <c r="MCO4" s="215"/>
      <c r="MCP4" s="215"/>
      <c r="MCQ4" s="215"/>
      <c r="MCR4" s="215"/>
      <c r="MCS4" s="215"/>
      <c r="MCT4" s="215"/>
      <c r="MCU4" s="215"/>
      <c r="MCV4" s="215"/>
      <c r="MCW4" s="215"/>
      <c r="MCX4" s="215"/>
      <c r="MCY4" s="215"/>
      <c r="MCZ4" s="215"/>
      <c r="MDA4" s="215"/>
      <c r="MDB4" s="215"/>
      <c r="MDC4" s="215"/>
      <c r="MDD4" s="215"/>
      <c r="MDE4" s="215"/>
      <c r="MDF4" s="215"/>
      <c r="MDG4" s="215"/>
      <c r="MDH4" s="215"/>
      <c r="MDI4" s="215"/>
      <c r="MDJ4" s="215"/>
      <c r="MDK4" s="215"/>
      <c r="MDL4" s="215"/>
      <c r="MDM4" s="215"/>
      <c r="MDN4" s="215"/>
      <c r="MDO4" s="215"/>
      <c r="MDP4" s="215"/>
      <c r="MDQ4" s="215"/>
      <c r="MDR4" s="215"/>
      <c r="MDS4" s="215"/>
      <c r="MDT4" s="215"/>
      <c r="MDU4" s="215"/>
      <c r="MDV4" s="215"/>
      <c r="MDW4" s="215"/>
      <c r="MDX4" s="215"/>
      <c r="MDY4" s="215"/>
      <c r="MDZ4" s="215"/>
      <c r="MEA4" s="215"/>
      <c r="MEB4" s="215"/>
      <c r="MEC4" s="215"/>
      <c r="MED4" s="215"/>
      <c r="MEE4" s="215"/>
      <c r="MEF4" s="215"/>
      <c r="MEG4" s="215"/>
      <c r="MEH4" s="215"/>
      <c r="MEI4" s="215"/>
      <c r="MEJ4" s="215"/>
      <c r="MEK4" s="215"/>
      <c r="MEL4" s="215"/>
      <c r="MEM4" s="215"/>
      <c r="MEN4" s="215"/>
      <c r="MEO4" s="215"/>
      <c r="MEP4" s="215"/>
      <c r="MEQ4" s="215"/>
      <c r="MER4" s="215"/>
      <c r="MES4" s="215"/>
      <c r="MET4" s="215"/>
      <c r="MEU4" s="215"/>
      <c r="MEV4" s="215"/>
      <c r="MEW4" s="215"/>
      <c r="MEX4" s="215"/>
      <c r="MEY4" s="215"/>
      <c r="MEZ4" s="215"/>
      <c r="MFA4" s="215"/>
      <c r="MFB4" s="215"/>
      <c r="MFC4" s="215"/>
      <c r="MFD4" s="215"/>
      <c r="MFE4" s="215"/>
      <c r="MFF4" s="215"/>
      <c r="MFG4" s="215"/>
      <c r="MFH4" s="215"/>
      <c r="MFI4" s="215"/>
      <c r="MFJ4" s="215"/>
      <c r="MFK4" s="215"/>
      <c r="MFL4" s="215"/>
      <c r="MFM4" s="215"/>
      <c r="MFN4" s="215"/>
      <c r="MFO4" s="215"/>
      <c r="MFP4" s="215"/>
      <c r="MFQ4" s="215"/>
      <c r="MFR4" s="215"/>
      <c r="MFS4" s="215"/>
      <c r="MFT4" s="215"/>
      <c r="MFU4" s="215"/>
      <c r="MFV4" s="215"/>
      <c r="MFW4" s="215"/>
      <c r="MFX4" s="215"/>
      <c r="MFY4" s="215"/>
      <c r="MFZ4" s="215"/>
      <c r="MGA4" s="215"/>
      <c r="MGB4" s="215"/>
      <c r="MGC4" s="215"/>
      <c r="MGD4" s="215"/>
      <c r="MGE4" s="215"/>
      <c r="MGF4" s="215"/>
      <c r="MGG4" s="215"/>
      <c r="MGH4" s="215"/>
      <c r="MGI4" s="215"/>
      <c r="MGJ4" s="215"/>
      <c r="MGK4" s="215"/>
      <c r="MGL4" s="215"/>
      <c r="MGM4" s="215"/>
      <c r="MGN4" s="215"/>
      <c r="MGO4" s="215"/>
      <c r="MGP4" s="215"/>
      <c r="MGQ4" s="215"/>
      <c r="MGR4" s="215"/>
      <c r="MGS4" s="215"/>
      <c r="MGT4" s="215"/>
      <c r="MGU4" s="215"/>
      <c r="MGV4" s="215"/>
      <c r="MGW4" s="215"/>
      <c r="MGX4" s="215"/>
      <c r="MGY4" s="215"/>
      <c r="MGZ4" s="215"/>
      <c r="MHA4" s="215"/>
      <c r="MHB4" s="215"/>
      <c r="MHC4" s="215"/>
      <c r="MHD4" s="215"/>
      <c r="MHE4" s="215"/>
      <c r="MHF4" s="215"/>
      <c r="MHG4" s="215"/>
      <c r="MHH4" s="215"/>
      <c r="MHI4" s="215"/>
      <c r="MHJ4" s="215"/>
      <c r="MHK4" s="215"/>
      <c r="MHL4" s="215"/>
      <c r="MHM4" s="215"/>
      <c r="MHN4" s="215"/>
      <c r="MHO4" s="215"/>
      <c r="MHP4" s="215"/>
      <c r="MHQ4" s="215"/>
      <c r="MHR4" s="215"/>
      <c r="MHS4" s="215"/>
      <c r="MHT4" s="215"/>
      <c r="MHU4" s="215"/>
      <c r="MHV4" s="215"/>
      <c r="MHW4" s="215"/>
      <c r="MHX4" s="215"/>
      <c r="MHY4" s="215"/>
      <c r="MHZ4" s="215"/>
      <c r="MIA4" s="215"/>
      <c r="MIB4" s="215"/>
      <c r="MIC4" s="215"/>
      <c r="MID4" s="215"/>
      <c r="MIE4" s="215"/>
      <c r="MIF4" s="215"/>
      <c r="MIG4" s="215"/>
      <c r="MIH4" s="215"/>
      <c r="MII4" s="215"/>
      <c r="MIJ4" s="215"/>
      <c r="MIK4" s="215"/>
      <c r="MIL4" s="215"/>
      <c r="MIM4" s="215"/>
      <c r="MIN4" s="215"/>
      <c r="MIO4" s="215"/>
      <c r="MIP4" s="215"/>
      <c r="MIQ4" s="215"/>
      <c r="MIR4" s="215"/>
      <c r="MIS4" s="215"/>
      <c r="MIT4" s="215"/>
      <c r="MIU4" s="215"/>
      <c r="MIV4" s="215"/>
      <c r="MIW4" s="215"/>
      <c r="MIX4" s="215"/>
      <c r="MIY4" s="215"/>
      <c r="MIZ4" s="215"/>
      <c r="MJA4" s="215"/>
      <c r="MJB4" s="215"/>
      <c r="MJC4" s="215"/>
      <c r="MJD4" s="215"/>
      <c r="MJE4" s="215"/>
      <c r="MJF4" s="215"/>
      <c r="MJG4" s="215"/>
      <c r="MJH4" s="215"/>
      <c r="MJI4" s="215"/>
      <c r="MJJ4" s="215"/>
      <c r="MJK4" s="215"/>
      <c r="MJL4" s="215"/>
      <c r="MJM4" s="215"/>
      <c r="MJN4" s="215"/>
      <c r="MJO4" s="215"/>
      <c r="MJP4" s="215"/>
      <c r="MJQ4" s="215"/>
      <c r="MJR4" s="215"/>
      <c r="MJS4" s="215"/>
      <c r="MJT4" s="215"/>
      <c r="MJU4" s="215"/>
      <c r="MJV4" s="215"/>
      <c r="MJW4" s="215"/>
      <c r="MJX4" s="215"/>
      <c r="MJY4" s="215"/>
      <c r="MJZ4" s="215"/>
      <c r="MKA4" s="215"/>
      <c r="MKB4" s="215"/>
      <c r="MKC4" s="215"/>
      <c r="MKD4" s="215"/>
      <c r="MKE4" s="215"/>
      <c r="MKF4" s="215"/>
      <c r="MKG4" s="215"/>
      <c r="MKH4" s="215"/>
      <c r="MKI4" s="215"/>
      <c r="MKJ4" s="215"/>
      <c r="MKK4" s="215"/>
      <c r="MKL4" s="215"/>
      <c r="MKM4" s="215"/>
      <c r="MKN4" s="215"/>
      <c r="MKO4" s="215"/>
      <c r="MKP4" s="215"/>
      <c r="MKQ4" s="215"/>
      <c r="MKR4" s="215"/>
      <c r="MKS4" s="215"/>
      <c r="MKT4" s="215"/>
      <c r="MKU4" s="215"/>
      <c r="MKV4" s="215"/>
      <c r="MKW4" s="215"/>
      <c r="MKX4" s="215"/>
      <c r="MKY4" s="215"/>
      <c r="MKZ4" s="215"/>
      <c r="MLA4" s="215"/>
      <c r="MLB4" s="215"/>
      <c r="MLC4" s="215"/>
      <c r="MLD4" s="215"/>
      <c r="MLE4" s="215"/>
      <c r="MLF4" s="215"/>
      <c r="MLG4" s="215"/>
      <c r="MLH4" s="215"/>
      <c r="MLI4" s="215"/>
      <c r="MLJ4" s="215"/>
      <c r="MLK4" s="215"/>
      <c r="MLL4" s="215"/>
      <c r="MLM4" s="215"/>
      <c r="MLN4" s="215"/>
      <c r="MLO4" s="215"/>
      <c r="MLP4" s="215"/>
      <c r="MLQ4" s="215"/>
      <c r="MLR4" s="215"/>
      <c r="MLS4" s="215"/>
      <c r="MLT4" s="215"/>
      <c r="MLU4" s="215"/>
      <c r="MLV4" s="215"/>
      <c r="MLW4" s="215"/>
      <c r="MLX4" s="215"/>
      <c r="MLY4" s="215"/>
      <c r="MLZ4" s="215"/>
      <c r="MMA4" s="215"/>
      <c r="MMB4" s="215"/>
      <c r="MMC4" s="215"/>
      <c r="MMD4" s="215"/>
      <c r="MME4" s="215"/>
      <c r="MMF4" s="215"/>
      <c r="MMG4" s="215"/>
      <c r="MMH4" s="215"/>
      <c r="MMI4" s="215"/>
      <c r="MMJ4" s="215"/>
      <c r="MMK4" s="215"/>
      <c r="MML4" s="215"/>
      <c r="MMM4" s="215"/>
      <c r="MMN4" s="215"/>
      <c r="MMO4" s="215"/>
      <c r="MMP4" s="215"/>
      <c r="MMQ4" s="215"/>
      <c r="MMR4" s="215"/>
      <c r="MMS4" s="215"/>
      <c r="MMT4" s="215"/>
      <c r="MMU4" s="215"/>
      <c r="MMV4" s="215"/>
      <c r="MMW4" s="215"/>
      <c r="MMX4" s="215"/>
      <c r="MMY4" s="215"/>
      <c r="MMZ4" s="215"/>
      <c r="MNA4" s="215"/>
      <c r="MNB4" s="215"/>
      <c r="MNC4" s="215"/>
      <c r="MND4" s="215"/>
      <c r="MNE4" s="215"/>
      <c r="MNF4" s="215"/>
      <c r="MNG4" s="215"/>
      <c r="MNH4" s="215"/>
      <c r="MNI4" s="215"/>
      <c r="MNJ4" s="215"/>
      <c r="MNK4" s="215"/>
      <c r="MNL4" s="215"/>
      <c r="MNM4" s="215"/>
      <c r="MNN4" s="215"/>
      <c r="MNO4" s="215"/>
      <c r="MNP4" s="215"/>
      <c r="MNQ4" s="215"/>
      <c r="MNR4" s="215"/>
      <c r="MNS4" s="215"/>
      <c r="MNT4" s="215"/>
      <c r="MNU4" s="215"/>
      <c r="MNV4" s="215"/>
      <c r="MNW4" s="215"/>
      <c r="MNX4" s="215"/>
      <c r="MNY4" s="215"/>
      <c r="MNZ4" s="215"/>
      <c r="MOA4" s="215"/>
      <c r="MOB4" s="215"/>
      <c r="MOC4" s="215"/>
      <c r="MOD4" s="215"/>
      <c r="MOE4" s="215"/>
      <c r="MOF4" s="215"/>
      <c r="MOG4" s="215"/>
      <c r="MOH4" s="215"/>
      <c r="MOI4" s="215"/>
      <c r="MOJ4" s="215"/>
      <c r="MOK4" s="215"/>
      <c r="MOL4" s="215"/>
      <c r="MOM4" s="215"/>
      <c r="MON4" s="215"/>
      <c r="MOO4" s="215"/>
      <c r="MOP4" s="215"/>
      <c r="MOQ4" s="215"/>
      <c r="MOR4" s="215"/>
      <c r="MOS4" s="215"/>
      <c r="MOT4" s="215"/>
      <c r="MOU4" s="215"/>
      <c r="MOV4" s="215"/>
      <c r="MOW4" s="215"/>
      <c r="MOX4" s="215"/>
      <c r="MOY4" s="215"/>
      <c r="MOZ4" s="215"/>
      <c r="MPA4" s="215"/>
      <c r="MPB4" s="215"/>
      <c r="MPC4" s="215"/>
      <c r="MPD4" s="215"/>
      <c r="MPE4" s="215"/>
      <c r="MPF4" s="215"/>
      <c r="MPG4" s="215"/>
      <c r="MPH4" s="215"/>
      <c r="MPI4" s="215"/>
      <c r="MPJ4" s="215"/>
      <c r="MPK4" s="215"/>
      <c r="MPL4" s="215"/>
      <c r="MPM4" s="215"/>
      <c r="MPN4" s="215"/>
      <c r="MPO4" s="215"/>
      <c r="MPP4" s="215"/>
      <c r="MPQ4" s="215"/>
      <c r="MPR4" s="215"/>
      <c r="MPS4" s="215"/>
      <c r="MPT4" s="215"/>
      <c r="MPU4" s="215"/>
      <c r="MPV4" s="215"/>
      <c r="MPW4" s="215"/>
      <c r="MPX4" s="215"/>
      <c r="MPY4" s="215"/>
      <c r="MPZ4" s="215"/>
      <c r="MQA4" s="215"/>
      <c r="MQB4" s="215"/>
      <c r="MQC4" s="215"/>
      <c r="MQD4" s="215"/>
      <c r="MQE4" s="215"/>
      <c r="MQF4" s="215"/>
      <c r="MQG4" s="215"/>
      <c r="MQH4" s="215"/>
      <c r="MQI4" s="215"/>
      <c r="MQJ4" s="215"/>
      <c r="MQK4" s="215"/>
      <c r="MQL4" s="215"/>
      <c r="MQM4" s="215"/>
      <c r="MQN4" s="215"/>
      <c r="MQO4" s="215"/>
      <c r="MQP4" s="215"/>
      <c r="MQQ4" s="215"/>
      <c r="MQR4" s="215"/>
      <c r="MQS4" s="215"/>
      <c r="MQT4" s="215"/>
      <c r="MQU4" s="215"/>
      <c r="MQV4" s="215"/>
      <c r="MQW4" s="215"/>
      <c r="MQX4" s="215"/>
      <c r="MQY4" s="215"/>
      <c r="MQZ4" s="215"/>
      <c r="MRA4" s="215"/>
      <c r="MRB4" s="215"/>
      <c r="MRC4" s="215"/>
      <c r="MRD4" s="215"/>
      <c r="MRE4" s="215"/>
      <c r="MRF4" s="215"/>
      <c r="MRG4" s="215"/>
      <c r="MRH4" s="215"/>
      <c r="MRI4" s="215"/>
      <c r="MRJ4" s="215"/>
      <c r="MRK4" s="215"/>
      <c r="MRL4" s="215"/>
      <c r="MRM4" s="215"/>
      <c r="MRN4" s="215"/>
      <c r="MRO4" s="215"/>
      <c r="MRP4" s="215"/>
      <c r="MRQ4" s="215"/>
      <c r="MRR4" s="215"/>
      <c r="MRS4" s="215"/>
      <c r="MRT4" s="215"/>
      <c r="MRU4" s="215"/>
      <c r="MRV4" s="215"/>
      <c r="MRW4" s="215"/>
      <c r="MRX4" s="215"/>
      <c r="MRY4" s="215"/>
      <c r="MRZ4" s="215"/>
      <c r="MSA4" s="215"/>
      <c r="MSB4" s="215"/>
      <c r="MSC4" s="215"/>
      <c r="MSD4" s="215"/>
      <c r="MSE4" s="215"/>
      <c r="MSF4" s="215"/>
      <c r="MSG4" s="215"/>
      <c r="MSH4" s="215"/>
      <c r="MSI4" s="215"/>
      <c r="MSJ4" s="215"/>
      <c r="MSK4" s="215"/>
      <c r="MSL4" s="215"/>
      <c r="MSM4" s="215"/>
      <c r="MSN4" s="215"/>
      <c r="MSO4" s="215"/>
      <c r="MSP4" s="215"/>
      <c r="MSQ4" s="215"/>
      <c r="MSR4" s="215"/>
      <c r="MSS4" s="215"/>
      <c r="MST4" s="215"/>
      <c r="MSU4" s="215"/>
      <c r="MSV4" s="215"/>
      <c r="MSW4" s="215"/>
      <c r="MSX4" s="215"/>
      <c r="MSY4" s="215"/>
      <c r="MSZ4" s="215"/>
      <c r="MTA4" s="215"/>
      <c r="MTB4" s="215"/>
      <c r="MTC4" s="215"/>
      <c r="MTD4" s="215"/>
      <c r="MTE4" s="215"/>
      <c r="MTF4" s="215"/>
      <c r="MTG4" s="215"/>
      <c r="MTH4" s="215"/>
      <c r="MTI4" s="215"/>
      <c r="MTJ4" s="215"/>
      <c r="MTK4" s="215"/>
      <c r="MTL4" s="215"/>
      <c r="MTM4" s="215"/>
      <c r="MTN4" s="215"/>
      <c r="MTO4" s="215"/>
      <c r="MTP4" s="215"/>
      <c r="MTQ4" s="215"/>
      <c r="MTR4" s="215"/>
      <c r="MTS4" s="215"/>
      <c r="MTT4" s="215"/>
      <c r="MTU4" s="215"/>
      <c r="MTV4" s="215"/>
      <c r="MTW4" s="215"/>
      <c r="MTX4" s="215"/>
      <c r="MTY4" s="215"/>
      <c r="MTZ4" s="215"/>
      <c r="MUA4" s="215"/>
      <c r="MUB4" s="215"/>
      <c r="MUC4" s="215"/>
      <c r="MUD4" s="215"/>
      <c r="MUE4" s="215"/>
      <c r="MUF4" s="215"/>
      <c r="MUG4" s="215"/>
      <c r="MUH4" s="215"/>
      <c r="MUI4" s="215"/>
      <c r="MUJ4" s="215"/>
      <c r="MUK4" s="215"/>
      <c r="MUL4" s="215"/>
      <c r="MUM4" s="215"/>
      <c r="MUN4" s="215"/>
      <c r="MUO4" s="215"/>
      <c r="MUP4" s="215"/>
      <c r="MUQ4" s="215"/>
      <c r="MUR4" s="215"/>
      <c r="MUS4" s="215"/>
      <c r="MUT4" s="215"/>
      <c r="MUU4" s="215"/>
      <c r="MUV4" s="215"/>
      <c r="MUW4" s="215"/>
      <c r="MUX4" s="215"/>
      <c r="MUY4" s="215"/>
      <c r="MUZ4" s="215"/>
      <c r="MVA4" s="215"/>
      <c r="MVB4" s="215"/>
      <c r="MVC4" s="215"/>
      <c r="MVD4" s="215"/>
      <c r="MVE4" s="215"/>
      <c r="MVF4" s="215"/>
      <c r="MVG4" s="215"/>
      <c r="MVH4" s="215"/>
      <c r="MVI4" s="215"/>
      <c r="MVJ4" s="215"/>
      <c r="MVK4" s="215"/>
      <c r="MVL4" s="215"/>
      <c r="MVM4" s="215"/>
      <c r="MVN4" s="215"/>
      <c r="MVO4" s="215"/>
      <c r="MVP4" s="215"/>
      <c r="MVQ4" s="215"/>
      <c r="MVR4" s="215"/>
      <c r="MVS4" s="215"/>
      <c r="MVT4" s="215"/>
      <c r="MVU4" s="215"/>
      <c r="MVV4" s="215"/>
      <c r="MVW4" s="215"/>
      <c r="MVX4" s="215"/>
      <c r="MVY4" s="215"/>
      <c r="MVZ4" s="215"/>
      <c r="MWA4" s="215"/>
      <c r="MWB4" s="215"/>
      <c r="MWC4" s="215"/>
      <c r="MWD4" s="215"/>
      <c r="MWE4" s="215"/>
      <c r="MWF4" s="215"/>
      <c r="MWG4" s="215"/>
      <c r="MWH4" s="215"/>
      <c r="MWI4" s="215"/>
      <c r="MWJ4" s="215"/>
      <c r="MWK4" s="215"/>
      <c r="MWL4" s="215"/>
      <c r="MWM4" s="215"/>
      <c r="MWN4" s="215"/>
      <c r="MWO4" s="215"/>
      <c r="MWP4" s="215"/>
      <c r="MWQ4" s="215"/>
      <c r="MWR4" s="215"/>
      <c r="MWS4" s="215"/>
      <c r="MWT4" s="215"/>
      <c r="MWU4" s="215"/>
      <c r="MWV4" s="215"/>
      <c r="MWW4" s="215"/>
      <c r="MWX4" s="215"/>
      <c r="MWY4" s="215"/>
      <c r="MWZ4" s="215"/>
      <c r="MXA4" s="215"/>
      <c r="MXB4" s="215"/>
      <c r="MXC4" s="215"/>
      <c r="MXD4" s="215"/>
      <c r="MXE4" s="215"/>
      <c r="MXF4" s="215"/>
      <c r="MXG4" s="215"/>
      <c r="MXH4" s="215"/>
      <c r="MXI4" s="215"/>
      <c r="MXJ4" s="215"/>
      <c r="MXK4" s="215"/>
      <c r="MXL4" s="215"/>
      <c r="MXM4" s="215"/>
      <c r="MXN4" s="215"/>
      <c r="MXO4" s="215"/>
      <c r="MXP4" s="215"/>
      <c r="MXQ4" s="215"/>
      <c r="MXR4" s="215"/>
      <c r="MXS4" s="215"/>
      <c r="MXT4" s="215"/>
      <c r="MXU4" s="215"/>
      <c r="MXV4" s="215"/>
      <c r="MXW4" s="215"/>
      <c r="MXX4" s="215"/>
      <c r="MXY4" s="215"/>
      <c r="MXZ4" s="215"/>
      <c r="MYA4" s="215"/>
      <c r="MYB4" s="215"/>
      <c r="MYC4" s="215"/>
      <c r="MYD4" s="215"/>
      <c r="MYE4" s="215"/>
      <c r="MYF4" s="215"/>
      <c r="MYG4" s="215"/>
      <c r="MYH4" s="215"/>
      <c r="MYI4" s="215"/>
      <c r="MYJ4" s="215"/>
      <c r="MYK4" s="215"/>
      <c r="MYL4" s="215"/>
      <c r="MYM4" s="215"/>
      <c r="MYN4" s="215"/>
      <c r="MYO4" s="215"/>
      <c r="MYP4" s="215"/>
      <c r="MYQ4" s="215"/>
      <c r="MYR4" s="215"/>
      <c r="MYS4" s="215"/>
      <c r="MYT4" s="215"/>
      <c r="MYU4" s="215"/>
      <c r="MYV4" s="215"/>
      <c r="MYW4" s="215"/>
      <c r="MYX4" s="215"/>
      <c r="MYY4" s="215"/>
      <c r="MYZ4" s="215"/>
      <c r="MZA4" s="215"/>
      <c r="MZB4" s="215"/>
      <c r="MZC4" s="215"/>
      <c r="MZD4" s="215"/>
      <c r="MZE4" s="215"/>
      <c r="MZF4" s="215"/>
      <c r="MZG4" s="215"/>
      <c r="MZH4" s="215"/>
      <c r="MZI4" s="215"/>
      <c r="MZJ4" s="215"/>
      <c r="MZK4" s="215"/>
      <c r="MZL4" s="215"/>
      <c r="MZM4" s="215"/>
      <c r="MZN4" s="215"/>
      <c r="MZO4" s="215"/>
      <c r="MZP4" s="215"/>
      <c r="MZQ4" s="215"/>
      <c r="MZR4" s="215"/>
      <c r="MZS4" s="215"/>
      <c r="MZT4" s="215"/>
      <c r="MZU4" s="215"/>
      <c r="MZV4" s="215"/>
      <c r="MZW4" s="215"/>
      <c r="MZX4" s="215"/>
      <c r="MZY4" s="215"/>
      <c r="MZZ4" s="215"/>
      <c r="NAA4" s="215"/>
      <c r="NAB4" s="215"/>
      <c r="NAC4" s="215"/>
      <c r="NAD4" s="215"/>
      <c r="NAE4" s="215"/>
      <c r="NAF4" s="215"/>
      <c r="NAG4" s="215"/>
      <c r="NAH4" s="215"/>
      <c r="NAI4" s="215"/>
      <c r="NAJ4" s="215"/>
      <c r="NAK4" s="215"/>
      <c r="NAL4" s="215"/>
      <c r="NAM4" s="215"/>
      <c r="NAN4" s="215"/>
      <c r="NAO4" s="215"/>
      <c r="NAP4" s="215"/>
      <c r="NAQ4" s="215"/>
      <c r="NAR4" s="215"/>
      <c r="NAS4" s="215"/>
      <c r="NAT4" s="215"/>
      <c r="NAU4" s="215"/>
      <c r="NAV4" s="215"/>
      <c r="NAW4" s="215"/>
      <c r="NAX4" s="215"/>
      <c r="NAY4" s="215"/>
      <c r="NAZ4" s="215"/>
      <c r="NBA4" s="215"/>
      <c r="NBB4" s="215"/>
      <c r="NBC4" s="215"/>
      <c r="NBD4" s="215"/>
      <c r="NBE4" s="215"/>
      <c r="NBF4" s="215"/>
      <c r="NBG4" s="215"/>
      <c r="NBH4" s="215"/>
      <c r="NBI4" s="215"/>
      <c r="NBJ4" s="215"/>
      <c r="NBK4" s="215"/>
      <c r="NBL4" s="215"/>
      <c r="NBM4" s="215"/>
      <c r="NBN4" s="215"/>
      <c r="NBO4" s="215"/>
      <c r="NBP4" s="215"/>
      <c r="NBQ4" s="215"/>
      <c r="NBR4" s="215"/>
      <c r="NBS4" s="215"/>
      <c r="NBT4" s="215"/>
      <c r="NBU4" s="215"/>
      <c r="NBV4" s="215"/>
      <c r="NBW4" s="215"/>
      <c r="NBX4" s="215"/>
      <c r="NBY4" s="215"/>
      <c r="NBZ4" s="215"/>
      <c r="NCA4" s="215"/>
      <c r="NCB4" s="215"/>
      <c r="NCC4" s="215"/>
      <c r="NCD4" s="215"/>
      <c r="NCE4" s="215"/>
      <c r="NCF4" s="215"/>
      <c r="NCG4" s="215"/>
      <c r="NCH4" s="215"/>
      <c r="NCI4" s="215"/>
      <c r="NCJ4" s="215"/>
      <c r="NCK4" s="215"/>
      <c r="NCL4" s="215"/>
      <c r="NCM4" s="215"/>
      <c r="NCN4" s="215"/>
      <c r="NCO4" s="215"/>
      <c r="NCP4" s="215"/>
      <c r="NCQ4" s="215"/>
      <c r="NCR4" s="215"/>
      <c r="NCS4" s="215"/>
      <c r="NCT4" s="215"/>
      <c r="NCU4" s="215"/>
      <c r="NCV4" s="215"/>
      <c r="NCW4" s="215"/>
      <c r="NCX4" s="215"/>
      <c r="NCY4" s="215"/>
      <c r="NCZ4" s="215"/>
      <c r="NDA4" s="215"/>
      <c r="NDB4" s="215"/>
      <c r="NDC4" s="215"/>
      <c r="NDD4" s="215"/>
      <c r="NDE4" s="215"/>
      <c r="NDF4" s="215"/>
      <c r="NDG4" s="215"/>
      <c r="NDH4" s="215"/>
      <c r="NDI4" s="215"/>
      <c r="NDJ4" s="215"/>
      <c r="NDK4" s="215"/>
      <c r="NDL4" s="215"/>
      <c r="NDM4" s="215"/>
      <c r="NDN4" s="215"/>
      <c r="NDO4" s="215"/>
      <c r="NDP4" s="215"/>
      <c r="NDQ4" s="215"/>
      <c r="NDR4" s="215"/>
      <c r="NDS4" s="215"/>
      <c r="NDT4" s="215"/>
      <c r="NDU4" s="215"/>
      <c r="NDV4" s="215"/>
      <c r="NDW4" s="215"/>
      <c r="NDX4" s="215"/>
      <c r="NDY4" s="215"/>
      <c r="NDZ4" s="215"/>
      <c r="NEA4" s="215"/>
      <c r="NEB4" s="215"/>
      <c r="NEC4" s="215"/>
      <c r="NED4" s="215"/>
      <c r="NEE4" s="215"/>
      <c r="NEF4" s="215"/>
      <c r="NEG4" s="215"/>
      <c r="NEH4" s="215"/>
      <c r="NEI4" s="215"/>
      <c r="NEJ4" s="215"/>
      <c r="NEK4" s="215"/>
      <c r="NEL4" s="215"/>
      <c r="NEM4" s="215"/>
      <c r="NEN4" s="215"/>
      <c r="NEO4" s="215"/>
      <c r="NEP4" s="215"/>
      <c r="NEQ4" s="215"/>
      <c r="NER4" s="215"/>
      <c r="NES4" s="215"/>
      <c r="NET4" s="215"/>
      <c r="NEU4" s="215"/>
      <c r="NEV4" s="215"/>
      <c r="NEW4" s="215"/>
      <c r="NEX4" s="215"/>
      <c r="NEY4" s="215"/>
      <c r="NEZ4" s="215"/>
      <c r="NFA4" s="215"/>
      <c r="NFB4" s="215"/>
      <c r="NFC4" s="215"/>
      <c r="NFD4" s="215"/>
      <c r="NFE4" s="215"/>
      <c r="NFF4" s="215"/>
      <c r="NFG4" s="215"/>
      <c r="NFH4" s="215"/>
      <c r="NFI4" s="215"/>
      <c r="NFJ4" s="215"/>
      <c r="NFK4" s="215"/>
      <c r="NFL4" s="215"/>
      <c r="NFM4" s="215"/>
      <c r="NFN4" s="215"/>
      <c r="NFO4" s="215"/>
      <c r="NFP4" s="215"/>
      <c r="NFQ4" s="215"/>
      <c r="NFR4" s="215"/>
      <c r="NFS4" s="215"/>
      <c r="NFT4" s="215"/>
      <c r="NFU4" s="215"/>
      <c r="NFV4" s="215"/>
      <c r="NFW4" s="215"/>
      <c r="NFX4" s="215"/>
      <c r="NFY4" s="215"/>
      <c r="NFZ4" s="215"/>
      <c r="NGA4" s="215"/>
      <c r="NGB4" s="215"/>
      <c r="NGC4" s="215"/>
      <c r="NGD4" s="215"/>
      <c r="NGE4" s="215"/>
      <c r="NGF4" s="215"/>
      <c r="NGG4" s="215"/>
      <c r="NGH4" s="215"/>
      <c r="NGI4" s="215"/>
      <c r="NGJ4" s="215"/>
      <c r="NGK4" s="215"/>
      <c r="NGL4" s="215"/>
      <c r="NGM4" s="215"/>
      <c r="NGN4" s="215"/>
      <c r="NGO4" s="215"/>
      <c r="NGP4" s="215"/>
      <c r="NGQ4" s="215"/>
      <c r="NGR4" s="215"/>
      <c r="NGS4" s="215"/>
      <c r="NGT4" s="215"/>
      <c r="NGU4" s="215"/>
      <c r="NGV4" s="215"/>
      <c r="NGW4" s="215"/>
      <c r="NGX4" s="215"/>
      <c r="NGY4" s="215"/>
      <c r="NGZ4" s="215"/>
      <c r="NHA4" s="215"/>
      <c r="NHB4" s="215"/>
      <c r="NHC4" s="215"/>
      <c r="NHD4" s="215"/>
      <c r="NHE4" s="215"/>
      <c r="NHF4" s="215"/>
      <c r="NHG4" s="215"/>
      <c r="NHH4" s="215"/>
      <c r="NHI4" s="215"/>
      <c r="NHJ4" s="215"/>
      <c r="NHK4" s="215"/>
      <c r="NHL4" s="215"/>
      <c r="NHM4" s="215"/>
      <c r="NHN4" s="215"/>
      <c r="NHO4" s="215"/>
      <c r="NHP4" s="215"/>
      <c r="NHQ4" s="215"/>
      <c r="NHR4" s="215"/>
      <c r="NHS4" s="215"/>
      <c r="NHT4" s="215"/>
      <c r="NHU4" s="215"/>
      <c r="NHV4" s="215"/>
      <c r="NHW4" s="215"/>
      <c r="NHX4" s="215"/>
      <c r="NHY4" s="215"/>
      <c r="NHZ4" s="215"/>
      <c r="NIA4" s="215"/>
      <c r="NIB4" s="215"/>
      <c r="NIC4" s="215"/>
      <c r="NID4" s="215"/>
      <c r="NIE4" s="215"/>
      <c r="NIF4" s="215"/>
      <c r="NIG4" s="215"/>
      <c r="NIH4" s="215"/>
      <c r="NII4" s="215"/>
      <c r="NIJ4" s="215"/>
      <c r="NIK4" s="215"/>
      <c r="NIL4" s="215"/>
      <c r="NIM4" s="215"/>
      <c r="NIN4" s="215"/>
      <c r="NIO4" s="215"/>
      <c r="NIP4" s="215"/>
      <c r="NIQ4" s="215"/>
      <c r="NIR4" s="215"/>
      <c r="NIS4" s="215"/>
      <c r="NIT4" s="215"/>
      <c r="NIU4" s="215"/>
      <c r="NIV4" s="215"/>
      <c r="NIW4" s="215"/>
      <c r="NIX4" s="215"/>
      <c r="NIY4" s="215"/>
      <c r="NIZ4" s="215"/>
      <c r="NJA4" s="215"/>
      <c r="NJB4" s="215"/>
      <c r="NJC4" s="215"/>
      <c r="NJD4" s="215"/>
      <c r="NJE4" s="215"/>
      <c r="NJF4" s="215"/>
      <c r="NJG4" s="215"/>
      <c r="NJH4" s="215"/>
      <c r="NJI4" s="215"/>
      <c r="NJJ4" s="215"/>
      <c r="NJK4" s="215"/>
      <c r="NJL4" s="215"/>
      <c r="NJM4" s="215"/>
      <c r="NJN4" s="215"/>
      <c r="NJO4" s="215"/>
      <c r="NJP4" s="215"/>
      <c r="NJQ4" s="215"/>
      <c r="NJR4" s="215"/>
      <c r="NJS4" s="215"/>
      <c r="NJT4" s="215"/>
      <c r="NJU4" s="215"/>
      <c r="NJV4" s="215"/>
      <c r="NJW4" s="215"/>
      <c r="NJX4" s="215"/>
      <c r="NJY4" s="215"/>
      <c r="NJZ4" s="215"/>
      <c r="NKA4" s="215"/>
      <c r="NKB4" s="215"/>
      <c r="NKC4" s="215"/>
      <c r="NKD4" s="215"/>
      <c r="NKE4" s="215"/>
      <c r="NKF4" s="215"/>
      <c r="NKG4" s="215"/>
      <c r="NKH4" s="215"/>
      <c r="NKI4" s="215"/>
      <c r="NKJ4" s="215"/>
      <c r="NKK4" s="215"/>
      <c r="NKL4" s="215"/>
      <c r="NKM4" s="215"/>
      <c r="NKN4" s="215"/>
      <c r="NKO4" s="215"/>
      <c r="NKP4" s="215"/>
      <c r="NKQ4" s="215"/>
      <c r="NKR4" s="215"/>
      <c r="NKS4" s="215"/>
      <c r="NKT4" s="215"/>
      <c r="NKU4" s="215"/>
      <c r="NKV4" s="215"/>
      <c r="NKW4" s="215"/>
      <c r="NKX4" s="215"/>
      <c r="NKY4" s="215"/>
      <c r="NKZ4" s="215"/>
      <c r="NLA4" s="215"/>
      <c r="NLB4" s="215"/>
      <c r="NLC4" s="215"/>
      <c r="NLD4" s="215"/>
      <c r="NLE4" s="215"/>
      <c r="NLF4" s="215"/>
      <c r="NLG4" s="215"/>
      <c r="NLH4" s="215"/>
      <c r="NLI4" s="215"/>
      <c r="NLJ4" s="215"/>
      <c r="NLK4" s="215"/>
      <c r="NLL4" s="215"/>
      <c r="NLM4" s="215"/>
      <c r="NLN4" s="215"/>
      <c r="NLO4" s="215"/>
      <c r="NLP4" s="215"/>
      <c r="NLQ4" s="215"/>
      <c r="NLR4" s="215"/>
      <c r="NLS4" s="215"/>
      <c r="NLT4" s="215"/>
      <c r="NLU4" s="215"/>
      <c r="NLV4" s="215"/>
      <c r="NLW4" s="215"/>
      <c r="NLX4" s="215"/>
      <c r="NLY4" s="215"/>
      <c r="NLZ4" s="215"/>
      <c r="NMA4" s="215"/>
      <c r="NMB4" s="215"/>
      <c r="NMC4" s="215"/>
      <c r="NMD4" s="215"/>
      <c r="NME4" s="215"/>
      <c r="NMF4" s="215"/>
      <c r="NMG4" s="215"/>
      <c r="NMH4" s="215"/>
      <c r="NMI4" s="215"/>
      <c r="NMJ4" s="215"/>
      <c r="NMK4" s="215"/>
      <c r="NML4" s="215"/>
      <c r="NMM4" s="215"/>
      <c r="NMN4" s="215"/>
      <c r="NMO4" s="215"/>
      <c r="NMP4" s="215"/>
      <c r="NMQ4" s="215"/>
      <c r="NMR4" s="215"/>
      <c r="NMS4" s="215"/>
      <c r="NMT4" s="215"/>
      <c r="NMU4" s="215"/>
      <c r="NMV4" s="215"/>
      <c r="NMW4" s="215"/>
      <c r="NMX4" s="215"/>
      <c r="NMY4" s="215"/>
      <c r="NMZ4" s="215"/>
      <c r="NNA4" s="215"/>
      <c r="NNB4" s="215"/>
      <c r="NNC4" s="215"/>
      <c r="NND4" s="215"/>
      <c r="NNE4" s="215"/>
      <c r="NNF4" s="215"/>
      <c r="NNG4" s="215"/>
      <c r="NNH4" s="215"/>
      <c r="NNI4" s="215"/>
      <c r="NNJ4" s="215"/>
      <c r="NNK4" s="215"/>
      <c r="NNL4" s="215"/>
      <c r="NNM4" s="215"/>
      <c r="NNN4" s="215"/>
      <c r="NNO4" s="215"/>
      <c r="NNP4" s="215"/>
      <c r="NNQ4" s="215"/>
      <c r="NNR4" s="215"/>
      <c r="NNS4" s="215"/>
      <c r="NNT4" s="215"/>
      <c r="NNU4" s="215"/>
      <c r="NNV4" s="215"/>
      <c r="NNW4" s="215"/>
      <c r="NNX4" s="215"/>
      <c r="NNY4" s="215"/>
      <c r="NNZ4" s="215"/>
      <c r="NOA4" s="215"/>
      <c r="NOB4" s="215"/>
      <c r="NOC4" s="215"/>
      <c r="NOD4" s="215"/>
      <c r="NOE4" s="215"/>
      <c r="NOF4" s="215"/>
      <c r="NOG4" s="215"/>
      <c r="NOH4" s="215"/>
      <c r="NOI4" s="215"/>
      <c r="NOJ4" s="215"/>
      <c r="NOK4" s="215"/>
      <c r="NOL4" s="215"/>
      <c r="NOM4" s="215"/>
      <c r="NON4" s="215"/>
      <c r="NOO4" s="215"/>
      <c r="NOP4" s="215"/>
      <c r="NOQ4" s="215"/>
      <c r="NOR4" s="215"/>
      <c r="NOS4" s="215"/>
      <c r="NOT4" s="215"/>
      <c r="NOU4" s="215"/>
      <c r="NOV4" s="215"/>
      <c r="NOW4" s="215"/>
      <c r="NOX4" s="215"/>
      <c r="NOY4" s="215"/>
      <c r="NOZ4" s="215"/>
      <c r="NPA4" s="215"/>
      <c r="NPB4" s="215"/>
      <c r="NPC4" s="215"/>
      <c r="NPD4" s="215"/>
      <c r="NPE4" s="215"/>
      <c r="NPF4" s="215"/>
      <c r="NPG4" s="215"/>
      <c r="NPH4" s="215"/>
      <c r="NPI4" s="215"/>
      <c r="NPJ4" s="215"/>
      <c r="NPK4" s="215"/>
      <c r="NPL4" s="215"/>
      <c r="NPM4" s="215"/>
      <c r="NPN4" s="215"/>
      <c r="NPO4" s="215"/>
      <c r="NPP4" s="215"/>
      <c r="NPQ4" s="215"/>
      <c r="NPR4" s="215"/>
      <c r="NPS4" s="215"/>
      <c r="NPT4" s="215"/>
      <c r="NPU4" s="215"/>
      <c r="NPV4" s="215"/>
      <c r="NPW4" s="215"/>
      <c r="NPX4" s="215"/>
      <c r="NPY4" s="215"/>
      <c r="NPZ4" s="215"/>
      <c r="NQA4" s="215"/>
      <c r="NQB4" s="215"/>
      <c r="NQC4" s="215"/>
      <c r="NQD4" s="215"/>
      <c r="NQE4" s="215"/>
      <c r="NQF4" s="215"/>
      <c r="NQG4" s="215"/>
      <c r="NQH4" s="215"/>
      <c r="NQI4" s="215"/>
      <c r="NQJ4" s="215"/>
      <c r="NQK4" s="215"/>
      <c r="NQL4" s="215"/>
      <c r="NQM4" s="215"/>
      <c r="NQN4" s="215"/>
      <c r="NQO4" s="215"/>
      <c r="NQP4" s="215"/>
      <c r="NQQ4" s="215"/>
      <c r="NQR4" s="215"/>
      <c r="NQS4" s="215"/>
      <c r="NQT4" s="215"/>
      <c r="NQU4" s="215"/>
      <c r="NQV4" s="215"/>
      <c r="NQW4" s="215"/>
      <c r="NQX4" s="215"/>
      <c r="NQY4" s="215"/>
      <c r="NQZ4" s="215"/>
      <c r="NRA4" s="215"/>
      <c r="NRB4" s="215"/>
      <c r="NRC4" s="215"/>
      <c r="NRD4" s="215"/>
      <c r="NRE4" s="215"/>
      <c r="NRF4" s="215"/>
      <c r="NRG4" s="215"/>
      <c r="NRH4" s="215"/>
      <c r="NRI4" s="215"/>
      <c r="NRJ4" s="215"/>
      <c r="NRK4" s="215"/>
      <c r="NRL4" s="215"/>
      <c r="NRM4" s="215"/>
      <c r="NRN4" s="215"/>
      <c r="NRO4" s="215"/>
      <c r="NRP4" s="215"/>
      <c r="NRQ4" s="215"/>
      <c r="NRR4" s="215"/>
      <c r="NRS4" s="215"/>
      <c r="NRT4" s="215"/>
      <c r="NRU4" s="215"/>
      <c r="NRV4" s="215"/>
      <c r="NRW4" s="215"/>
      <c r="NRX4" s="215"/>
      <c r="NRY4" s="215"/>
      <c r="NRZ4" s="215"/>
      <c r="NSA4" s="215"/>
      <c r="NSB4" s="215"/>
      <c r="NSC4" s="215"/>
      <c r="NSD4" s="215"/>
      <c r="NSE4" s="215"/>
      <c r="NSF4" s="215"/>
      <c r="NSG4" s="215"/>
      <c r="NSH4" s="215"/>
      <c r="NSI4" s="215"/>
      <c r="NSJ4" s="215"/>
      <c r="NSK4" s="215"/>
      <c r="NSL4" s="215"/>
      <c r="NSM4" s="215"/>
      <c r="NSN4" s="215"/>
      <c r="NSO4" s="215"/>
      <c r="NSP4" s="215"/>
      <c r="NSQ4" s="215"/>
      <c r="NSR4" s="215"/>
      <c r="NSS4" s="215"/>
      <c r="NST4" s="215"/>
      <c r="NSU4" s="215"/>
      <c r="NSV4" s="215"/>
      <c r="NSW4" s="215"/>
      <c r="NSX4" s="215"/>
      <c r="NSY4" s="215"/>
      <c r="NSZ4" s="215"/>
      <c r="NTA4" s="215"/>
      <c r="NTB4" s="215"/>
      <c r="NTC4" s="215"/>
      <c r="NTD4" s="215"/>
      <c r="NTE4" s="215"/>
      <c r="NTF4" s="215"/>
      <c r="NTG4" s="215"/>
      <c r="NTH4" s="215"/>
      <c r="NTI4" s="215"/>
      <c r="NTJ4" s="215"/>
      <c r="NTK4" s="215"/>
      <c r="NTL4" s="215"/>
      <c r="NTM4" s="215"/>
      <c r="NTN4" s="215"/>
      <c r="NTO4" s="215"/>
      <c r="NTP4" s="215"/>
      <c r="NTQ4" s="215"/>
      <c r="NTR4" s="215"/>
      <c r="NTS4" s="215"/>
      <c r="NTT4" s="215"/>
      <c r="NTU4" s="215"/>
      <c r="NTV4" s="215"/>
      <c r="NTW4" s="215"/>
      <c r="NTX4" s="215"/>
      <c r="NTY4" s="215"/>
      <c r="NTZ4" s="215"/>
      <c r="NUA4" s="215"/>
      <c r="NUB4" s="215"/>
      <c r="NUC4" s="215"/>
      <c r="NUD4" s="215"/>
      <c r="NUE4" s="215"/>
      <c r="NUF4" s="215"/>
      <c r="NUG4" s="215"/>
      <c r="NUH4" s="215"/>
      <c r="NUI4" s="215"/>
      <c r="NUJ4" s="215"/>
      <c r="NUK4" s="215"/>
      <c r="NUL4" s="215"/>
      <c r="NUM4" s="215"/>
      <c r="NUN4" s="215"/>
      <c r="NUO4" s="215"/>
      <c r="NUP4" s="215"/>
      <c r="NUQ4" s="215"/>
      <c r="NUR4" s="215"/>
      <c r="NUS4" s="215"/>
      <c r="NUT4" s="215"/>
      <c r="NUU4" s="215"/>
      <c r="NUV4" s="215"/>
      <c r="NUW4" s="215"/>
      <c r="NUX4" s="215"/>
      <c r="NUY4" s="215"/>
      <c r="NUZ4" s="215"/>
      <c r="NVA4" s="215"/>
      <c r="NVB4" s="215"/>
      <c r="NVC4" s="215"/>
      <c r="NVD4" s="215"/>
      <c r="NVE4" s="215"/>
      <c r="NVF4" s="215"/>
      <c r="NVG4" s="215"/>
      <c r="NVH4" s="215"/>
      <c r="NVI4" s="215"/>
      <c r="NVJ4" s="215"/>
      <c r="NVK4" s="215"/>
      <c r="NVL4" s="215"/>
      <c r="NVM4" s="215"/>
      <c r="NVN4" s="215"/>
      <c r="NVO4" s="215"/>
      <c r="NVP4" s="215"/>
      <c r="NVQ4" s="215"/>
      <c r="NVR4" s="215"/>
      <c r="NVS4" s="215"/>
      <c r="NVT4" s="215"/>
      <c r="NVU4" s="215"/>
      <c r="NVV4" s="215"/>
      <c r="NVW4" s="215"/>
      <c r="NVX4" s="215"/>
      <c r="NVY4" s="215"/>
      <c r="NVZ4" s="215"/>
      <c r="NWA4" s="215"/>
      <c r="NWB4" s="215"/>
      <c r="NWC4" s="215"/>
      <c r="NWD4" s="215"/>
      <c r="NWE4" s="215"/>
      <c r="NWF4" s="215"/>
      <c r="NWG4" s="215"/>
      <c r="NWH4" s="215"/>
      <c r="NWI4" s="215"/>
      <c r="NWJ4" s="215"/>
      <c r="NWK4" s="215"/>
      <c r="NWL4" s="215"/>
      <c r="NWM4" s="215"/>
      <c r="NWN4" s="215"/>
      <c r="NWO4" s="215"/>
      <c r="NWP4" s="215"/>
      <c r="NWQ4" s="215"/>
      <c r="NWR4" s="215"/>
      <c r="NWS4" s="215"/>
      <c r="NWT4" s="215"/>
      <c r="NWU4" s="215"/>
      <c r="NWV4" s="215"/>
      <c r="NWW4" s="215"/>
      <c r="NWX4" s="215"/>
      <c r="NWY4" s="215"/>
      <c r="NWZ4" s="215"/>
      <c r="NXA4" s="215"/>
      <c r="NXB4" s="215"/>
      <c r="NXC4" s="215"/>
      <c r="NXD4" s="215"/>
      <c r="NXE4" s="215"/>
      <c r="NXF4" s="215"/>
      <c r="NXG4" s="215"/>
      <c r="NXH4" s="215"/>
      <c r="NXI4" s="215"/>
      <c r="NXJ4" s="215"/>
      <c r="NXK4" s="215"/>
      <c r="NXL4" s="215"/>
      <c r="NXM4" s="215"/>
      <c r="NXN4" s="215"/>
      <c r="NXO4" s="215"/>
      <c r="NXP4" s="215"/>
      <c r="NXQ4" s="215"/>
      <c r="NXR4" s="215"/>
      <c r="NXS4" s="215"/>
      <c r="NXT4" s="215"/>
      <c r="NXU4" s="215"/>
      <c r="NXV4" s="215"/>
      <c r="NXW4" s="215"/>
      <c r="NXX4" s="215"/>
      <c r="NXY4" s="215"/>
      <c r="NXZ4" s="215"/>
      <c r="NYA4" s="215"/>
      <c r="NYB4" s="215"/>
      <c r="NYC4" s="215"/>
      <c r="NYD4" s="215"/>
      <c r="NYE4" s="215"/>
      <c r="NYF4" s="215"/>
      <c r="NYG4" s="215"/>
      <c r="NYH4" s="215"/>
      <c r="NYI4" s="215"/>
      <c r="NYJ4" s="215"/>
      <c r="NYK4" s="215"/>
      <c r="NYL4" s="215"/>
      <c r="NYM4" s="215"/>
      <c r="NYN4" s="215"/>
      <c r="NYO4" s="215"/>
      <c r="NYP4" s="215"/>
      <c r="NYQ4" s="215"/>
      <c r="NYR4" s="215"/>
      <c r="NYS4" s="215"/>
      <c r="NYT4" s="215"/>
      <c r="NYU4" s="215"/>
      <c r="NYV4" s="215"/>
      <c r="NYW4" s="215"/>
      <c r="NYX4" s="215"/>
      <c r="NYY4" s="215"/>
      <c r="NYZ4" s="215"/>
      <c r="NZA4" s="215"/>
      <c r="NZB4" s="215"/>
      <c r="NZC4" s="215"/>
      <c r="NZD4" s="215"/>
      <c r="NZE4" s="215"/>
      <c r="NZF4" s="215"/>
      <c r="NZG4" s="215"/>
      <c r="NZH4" s="215"/>
      <c r="NZI4" s="215"/>
      <c r="NZJ4" s="215"/>
      <c r="NZK4" s="215"/>
      <c r="NZL4" s="215"/>
      <c r="NZM4" s="215"/>
      <c r="NZN4" s="215"/>
      <c r="NZO4" s="215"/>
      <c r="NZP4" s="215"/>
      <c r="NZQ4" s="215"/>
      <c r="NZR4" s="215"/>
      <c r="NZS4" s="215"/>
      <c r="NZT4" s="215"/>
      <c r="NZU4" s="215"/>
      <c r="NZV4" s="215"/>
      <c r="NZW4" s="215"/>
      <c r="NZX4" s="215"/>
      <c r="NZY4" s="215"/>
      <c r="NZZ4" s="215"/>
      <c r="OAA4" s="215"/>
      <c r="OAB4" s="215"/>
      <c r="OAC4" s="215"/>
      <c r="OAD4" s="215"/>
      <c r="OAE4" s="215"/>
      <c r="OAF4" s="215"/>
      <c r="OAG4" s="215"/>
      <c r="OAH4" s="215"/>
      <c r="OAI4" s="215"/>
      <c r="OAJ4" s="215"/>
      <c r="OAK4" s="215"/>
      <c r="OAL4" s="215"/>
      <c r="OAM4" s="215"/>
      <c r="OAN4" s="215"/>
      <c r="OAO4" s="215"/>
      <c r="OAP4" s="215"/>
      <c r="OAQ4" s="215"/>
      <c r="OAR4" s="215"/>
      <c r="OAS4" s="215"/>
      <c r="OAT4" s="215"/>
      <c r="OAU4" s="215"/>
      <c r="OAV4" s="215"/>
      <c r="OAW4" s="215"/>
      <c r="OAX4" s="215"/>
      <c r="OAY4" s="215"/>
      <c r="OAZ4" s="215"/>
      <c r="OBA4" s="215"/>
      <c r="OBB4" s="215"/>
      <c r="OBC4" s="215"/>
      <c r="OBD4" s="215"/>
      <c r="OBE4" s="215"/>
      <c r="OBF4" s="215"/>
      <c r="OBG4" s="215"/>
      <c r="OBH4" s="215"/>
      <c r="OBI4" s="215"/>
      <c r="OBJ4" s="215"/>
      <c r="OBK4" s="215"/>
      <c r="OBL4" s="215"/>
      <c r="OBM4" s="215"/>
      <c r="OBN4" s="215"/>
      <c r="OBO4" s="215"/>
      <c r="OBP4" s="215"/>
      <c r="OBQ4" s="215"/>
      <c r="OBR4" s="215"/>
      <c r="OBS4" s="215"/>
      <c r="OBT4" s="215"/>
      <c r="OBU4" s="215"/>
      <c r="OBV4" s="215"/>
      <c r="OBW4" s="215"/>
      <c r="OBX4" s="215"/>
      <c r="OBY4" s="215"/>
      <c r="OBZ4" s="215"/>
      <c r="OCA4" s="215"/>
      <c r="OCB4" s="215"/>
      <c r="OCC4" s="215"/>
      <c r="OCD4" s="215"/>
      <c r="OCE4" s="215"/>
      <c r="OCF4" s="215"/>
      <c r="OCG4" s="215"/>
      <c r="OCH4" s="215"/>
      <c r="OCI4" s="215"/>
      <c r="OCJ4" s="215"/>
      <c r="OCK4" s="215"/>
      <c r="OCL4" s="215"/>
      <c r="OCM4" s="215"/>
      <c r="OCN4" s="215"/>
      <c r="OCO4" s="215"/>
      <c r="OCP4" s="215"/>
      <c r="OCQ4" s="215"/>
      <c r="OCR4" s="215"/>
      <c r="OCS4" s="215"/>
      <c r="OCT4" s="215"/>
      <c r="OCU4" s="215"/>
      <c r="OCV4" s="215"/>
      <c r="OCW4" s="215"/>
      <c r="OCX4" s="215"/>
      <c r="OCY4" s="215"/>
      <c r="OCZ4" s="215"/>
      <c r="ODA4" s="215"/>
      <c r="ODB4" s="215"/>
      <c r="ODC4" s="215"/>
      <c r="ODD4" s="215"/>
      <c r="ODE4" s="215"/>
      <c r="ODF4" s="215"/>
      <c r="ODG4" s="215"/>
      <c r="ODH4" s="215"/>
      <c r="ODI4" s="215"/>
      <c r="ODJ4" s="215"/>
      <c r="ODK4" s="215"/>
      <c r="ODL4" s="215"/>
      <c r="ODM4" s="215"/>
      <c r="ODN4" s="215"/>
      <c r="ODO4" s="215"/>
      <c r="ODP4" s="215"/>
      <c r="ODQ4" s="215"/>
      <c r="ODR4" s="215"/>
      <c r="ODS4" s="215"/>
      <c r="ODT4" s="215"/>
      <c r="ODU4" s="215"/>
      <c r="ODV4" s="215"/>
      <c r="ODW4" s="215"/>
      <c r="ODX4" s="215"/>
      <c r="ODY4" s="215"/>
      <c r="ODZ4" s="215"/>
      <c r="OEA4" s="215"/>
      <c r="OEB4" s="215"/>
      <c r="OEC4" s="215"/>
      <c r="OED4" s="215"/>
      <c r="OEE4" s="215"/>
      <c r="OEF4" s="215"/>
      <c r="OEG4" s="215"/>
      <c r="OEH4" s="215"/>
      <c r="OEI4" s="215"/>
      <c r="OEJ4" s="215"/>
      <c r="OEK4" s="215"/>
      <c r="OEL4" s="215"/>
      <c r="OEM4" s="215"/>
      <c r="OEN4" s="215"/>
      <c r="OEO4" s="215"/>
      <c r="OEP4" s="215"/>
      <c r="OEQ4" s="215"/>
      <c r="OER4" s="215"/>
      <c r="OES4" s="215"/>
      <c r="OET4" s="215"/>
      <c r="OEU4" s="215"/>
      <c r="OEV4" s="215"/>
      <c r="OEW4" s="215"/>
      <c r="OEX4" s="215"/>
      <c r="OEY4" s="215"/>
      <c r="OEZ4" s="215"/>
      <c r="OFA4" s="215"/>
      <c r="OFB4" s="215"/>
      <c r="OFC4" s="215"/>
      <c r="OFD4" s="215"/>
      <c r="OFE4" s="215"/>
      <c r="OFF4" s="215"/>
      <c r="OFG4" s="215"/>
      <c r="OFH4" s="215"/>
      <c r="OFI4" s="215"/>
      <c r="OFJ4" s="215"/>
      <c r="OFK4" s="215"/>
      <c r="OFL4" s="215"/>
      <c r="OFM4" s="215"/>
      <c r="OFN4" s="215"/>
      <c r="OFO4" s="215"/>
      <c r="OFP4" s="215"/>
      <c r="OFQ4" s="215"/>
      <c r="OFR4" s="215"/>
      <c r="OFS4" s="215"/>
      <c r="OFT4" s="215"/>
      <c r="OFU4" s="215"/>
      <c r="OFV4" s="215"/>
      <c r="OFW4" s="215"/>
      <c r="OFX4" s="215"/>
      <c r="OFY4" s="215"/>
      <c r="OFZ4" s="215"/>
      <c r="OGA4" s="215"/>
      <c r="OGB4" s="215"/>
      <c r="OGC4" s="215"/>
      <c r="OGD4" s="215"/>
      <c r="OGE4" s="215"/>
      <c r="OGF4" s="215"/>
      <c r="OGG4" s="215"/>
      <c r="OGH4" s="215"/>
      <c r="OGI4" s="215"/>
      <c r="OGJ4" s="215"/>
      <c r="OGK4" s="215"/>
      <c r="OGL4" s="215"/>
      <c r="OGM4" s="215"/>
      <c r="OGN4" s="215"/>
      <c r="OGO4" s="215"/>
      <c r="OGP4" s="215"/>
      <c r="OGQ4" s="215"/>
      <c r="OGR4" s="215"/>
      <c r="OGS4" s="215"/>
      <c r="OGT4" s="215"/>
      <c r="OGU4" s="215"/>
      <c r="OGV4" s="215"/>
      <c r="OGW4" s="215"/>
      <c r="OGX4" s="215"/>
      <c r="OGY4" s="215"/>
      <c r="OGZ4" s="215"/>
      <c r="OHA4" s="215"/>
      <c r="OHB4" s="215"/>
      <c r="OHC4" s="215"/>
      <c r="OHD4" s="215"/>
      <c r="OHE4" s="215"/>
      <c r="OHF4" s="215"/>
      <c r="OHG4" s="215"/>
      <c r="OHH4" s="215"/>
      <c r="OHI4" s="215"/>
      <c r="OHJ4" s="215"/>
      <c r="OHK4" s="215"/>
      <c r="OHL4" s="215"/>
      <c r="OHM4" s="215"/>
      <c r="OHN4" s="215"/>
      <c r="OHO4" s="215"/>
      <c r="OHP4" s="215"/>
      <c r="OHQ4" s="215"/>
      <c r="OHR4" s="215"/>
      <c r="OHS4" s="215"/>
      <c r="OHT4" s="215"/>
      <c r="OHU4" s="215"/>
      <c r="OHV4" s="215"/>
      <c r="OHW4" s="215"/>
      <c r="OHX4" s="215"/>
      <c r="OHY4" s="215"/>
      <c r="OHZ4" s="215"/>
      <c r="OIA4" s="215"/>
      <c r="OIB4" s="215"/>
      <c r="OIC4" s="215"/>
      <c r="OID4" s="215"/>
      <c r="OIE4" s="215"/>
      <c r="OIF4" s="215"/>
      <c r="OIG4" s="215"/>
      <c r="OIH4" s="215"/>
      <c r="OII4" s="215"/>
      <c r="OIJ4" s="215"/>
      <c r="OIK4" s="215"/>
      <c r="OIL4" s="215"/>
      <c r="OIM4" s="215"/>
      <c r="OIN4" s="215"/>
      <c r="OIO4" s="215"/>
      <c r="OIP4" s="215"/>
      <c r="OIQ4" s="215"/>
      <c r="OIR4" s="215"/>
      <c r="OIS4" s="215"/>
      <c r="OIT4" s="215"/>
      <c r="OIU4" s="215"/>
      <c r="OIV4" s="215"/>
      <c r="OIW4" s="215"/>
      <c r="OIX4" s="215"/>
      <c r="OIY4" s="215"/>
      <c r="OIZ4" s="215"/>
      <c r="OJA4" s="215"/>
      <c r="OJB4" s="215"/>
      <c r="OJC4" s="215"/>
      <c r="OJD4" s="215"/>
      <c r="OJE4" s="215"/>
      <c r="OJF4" s="215"/>
      <c r="OJG4" s="215"/>
      <c r="OJH4" s="215"/>
      <c r="OJI4" s="215"/>
      <c r="OJJ4" s="215"/>
      <c r="OJK4" s="215"/>
      <c r="OJL4" s="215"/>
      <c r="OJM4" s="215"/>
      <c r="OJN4" s="215"/>
      <c r="OJO4" s="215"/>
      <c r="OJP4" s="215"/>
      <c r="OJQ4" s="215"/>
      <c r="OJR4" s="215"/>
      <c r="OJS4" s="215"/>
      <c r="OJT4" s="215"/>
      <c r="OJU4" s="215"/>
      <c r="OJV4" s="215"/>
      <c r="OJW4" s="215"/>
      <c r="OJX4" s="215"/>
      <c r="OJY4" s="215"/>
      <c r="OJZ4" s="215"/>
      <c r="OKA4" s="215"/>
      <c r="OKB4" s="215"/>
      <c r="OKC4" s="215"/>
      <c r="OKD4" s="215"/>
      <c r="OKE4" s="215"/>
      <c r="OKF4" s="215"/>
      <c r="OKG4" s="215"/>
      <c r="OKH4" s="215"/>
      <c r="OKI4" s="215"/>
      <c r="OKJ4" s="215"/>
      <c r="OKK4" s="215"/>
      <c r="OKL4" s="215"/>
      <c r="OKM4" s="215"/>
      <c r="OKN4" s="215"/>
      <c r="OKO4" s="215"/>
      <c r="OKP4" s="215"/>
      <c r="OKQ4" s="215"/>
      <c r="OKR4" s="215"/>
      <c r="OKS4" s="215"/>
      <c r="OKT4" s="215"/>
      <c r="OKU4" s="215"/>
      <c r="OKV4" s="215"/>
      <c r="OKW4" s="215"/>
      <c r="OKX4" s="215"/>
      <c r="OKY4" s="215"/>
      <c r="OKZ4" s="215"/>
      <c r="OLA4" s="215"/>
      <c r="OLB4" s="215"/>
      <c r="OLC4" s="215"/>
      <c r="OLD4" s="215"/>
      <c r="OLE4" s="215"/>
      <c r="OLF4" s="215"/>
      <c r="OLG4" s="215"/>
      <c r="OLH4" s="215"/>
      <c r="OLI4" s="215"/>
      <c r="OLJ4" s="215"/>
      <c r="OLK4" s="215"/>
      <c r="OLL4" s="215"/>
      <c r="OLM4" s="215"/>
      <c r="OLN4" s="215"/>
      <c r="OLO4" s="215"/>
      <c r="OLP4" s="215"/>
      <c r="OLQ4" s="215"/>
      <c r="OLR4" s="215"/>
      <c r="OLS4" s="215"/>
      <c r="OLT4" s="215"/>
      <c r="OLU4" s="215"/>
      <c r="OLV4" s="215"/>
      <c r="OLW4" s="215"/>
      <c r="OLX4" s="215"/>
      <c r="OLY4" s="215"/>
      <c r="OLZ4" s="215"/>
      <c r="OMA4" s="215"/>
      <c r="OMB4" s="215"/>
      <c r="OMC4" s="215"/>
      <c r="OMD4" s="215"/>
      <c r="OME4" s="215"/>
      <c r="OMF4" s="215"/>
      <c r="OMG4" s="215"/>
      <c r="OMH4" s="215"/>
      <c r="OMI4" s="215"/>
      <c r="OMJ4" s="215"/>
      <c r="OMK4" s="215"/>
      <c r="OML4" s="215"/>
      <c r="OMM4" s="215"/>
      <c r="OMN4" s="215"/>
      <c r="OMO4" s="215"/>
      <c r="OMP4" s="215"/>
      <c r="OMQ4" s="215"/>
      <c r="OMR4" s="215"/>
      <c r="OMS4" s="215"/>
      <c r="OMT4" s="215"/>
      <c r="OMU4" s="215"/>
      <c r="OMV4" s="215"/>
      <c r="OMW4" s="215"/>
      <c r="OMX4" s="215"/>
      <c r="OMY4" s="215"/>
      <c r="OMZ4" s="215"/>
      <c r="ONA4" s="215"/>
      <c r="ONB4" s="215"/>
      <c r="ONC4" s="215"/>
      <c r="OND4" s="215"/>
      <c r="ONE4" s="215"/>
      <c r="ONF4" s="215"/>
      <c r="ONG4" s="215"/>
      <c r="ONH4" s="215"/>
      <c r="ONI4" s="215"/>
      <c r="ONJ4" s="215"/>
      <c r="ONK4" s="215"/>
      <c r="ONL4" s="215"/>
      <c r="ONM4" s="215"/>
      <c r="ONN4" s="215"/>
      <c r="ONO4" s="215"/>
      <c r="ONP4" s="215"/>
      <c r="ONQ4" s="215"/>
      <c r="ONR4" s="215"/>
      <c r="ONS4" s="215"/>
      <c r="ONT4" s="215"/>
      <c r="ONU4" s="215"/>
      <c r="ONV4" s="215"/>
      <c r="ONW4" s="215"/>
      <c r="ONX4" s="215"/>
      <c r="ONY4" s="215"/>
      <c r="ONZ4" s="215"/>
      <c r="OOA4" s="215"/>
      <c r="OOB4" s="215"/>
      <c r="OOC4" s="215"/>
      <c r="OOD4" s="215"/>
      <c r="OOE4" s="215"/>
      <c r="OOF4" s="215"/>
      <c r="OOG4" s="215"/>
      <c r="OOH4" s="215"/>
      <c r="OOI4" s="215"/>
      <c r="OOJ4" s="215"/>
      <c r="OOK4" s="215"/>
      <c r="OOL4" s="215"/>
      <c r="OOM4" s="215"/>
      <c r="OON4" s="215"/>
      <c r="OOO4" s="215"/>
      <c r="OOP4" s="215"/>
      <c r="OOQ4" s="215"/>
      <c r="OOR4" s="215"/>
      <c r="OOS4" s="215"/>
      <c r="OOT4" s="215"/>
      <c r="OOU4" s="215"/>
      <c r="OOV4" s="215"/>
      <c r="OOW4" s="215"/>
      <c r="OOX4" s="215"/>
      <c r="OOY4" s="215"/>
      <c r="OOZ4" s="215"/>
      <c r="OPA4" s="215"/>
      <c r="OPB4" s="215"/>
      <c r="OPC4" s="215"/>
      <c r="OPD4" s="215"/>
      <c r="OPE4" s="215"/>
      <c r="OPF4" s="215"/>
      <c r="OPG4" s="215"/>
      <c r="OPH4" s="215"/>
      <c r="OPI4" s="215"/>
      <c r="OPJ4" s="215"/>
      <c r="OPK4" s="215"/>
      <c r="OPL4" s="215"/>
      <c r="OPM4" s="215"/>
      <c r="OPN4" s="215"/>
      <c r="OPO4" s="215"/>
      <c r="OPP4" s="215"/>
      <c r="OPQ4" s="215"/>
      <c r="OPR4" s="215"/>
      <c r="OPS4" s="215"/>
      <c r="OPT4" s="215"/>
      <c r="OPU4" s="215"/>
      <c r="OPV4" s="215"/>
      <c r="OPW4" s="215"/>
      <c r="OPX4" s="215"/>
      <c r="OPY4" s="215"/>
      <c r="OPZ4" s="215"/>
      <c r="OQA4" s="215"/>
      <c r="OQB4" s="215"/>
      <c r="OQC4" s="215"/>
      <c r="OQD4" s="215"/>
      <c r="OQE4" s="215"/>
      <c r="OQF4" s="215"/>
      <c r="OQG4" s="215"/>
      <c r="OQH4" s="215"/>
      <c r="OQI4" s="215"/>
      <c r="OQJ4" s="215"/>
      <c r="OQK4" s="215"/>
      <c r="OQL4" s="215"/>
      <c r="OQM4" s="215"/>
      <c r="OQN4" s="215"/>
      <c r="OQO4" s="215"/>
      <c r="OQP4" s="215"/>
      <c r="OQQ4" s="215"/>
      <c r="OQR4" s="215"/>
      <c r="OQS4" s="215"/>
      <c r="OQT4" s="215"/>
      <c r="OQU4" s="215"/>
      <c r="OQV4" s="215"/>
      <c r="OQW4" s="215"/>
      <c r="OQX4" s="215"/>
      <c r="OQY4" s="215"/>
      <c r="OQZ4" s="215"/>
      <c r="ORA4" s="215"/>
      <c r="ORB4" s="215"/>
      <c r="ORC4" s="215"/>
      <c r="ORD4" s="215"/>
      <c r="ORE4" s="215"/>
      <c r="ORF4" s="215"/>
      <c r="ORG4" s="215"/>
      <c r="ORH4" s="215"/>
      <c r="ORI4" s="215"/>
      <c r="ORJ4" s="215"/>
      <c r="ORK4" s="215"/>
      <c r="ORL4" s="215"/>
      <c r="ORM4" s="215"/>
      <c r="ORN4" s="215"/>
      <c r="ORO4" s="215"/>
      <c r="ORP4" s="215"/>
      <c r="ORQ4" s="215"/>
      <c r="ORR4" s="215"/>
      <c r="ORS4" s="215"/>
      <c r="ORT4" s="215"/>
      <c r="ORU4" s="215"/>
      <c r="ORV4" s="215"/>
      <c r="ORW4" s="215"/>
      <c r="ORX4" s="215"/>
      <c r="ORY4" s="215"/>
      <c r="ORZ4" s="215"/>
      <c r="OSA4" s="215"/>
      <c r="OSB4" s="215"/>
      <c r="OSC4" s="215"/>
      <c r="OSD4" s="215"/>
      <c r="OSE4" s="215"/>
      <c r="OSF4" s="215"/>
      <c r="OSG4" s="215"/>
      <c r="OSH4" s="215"/>
      <c r="OSI4" s="215"/>
      <c r="OSJ4" s="215"/>
      <c r="OSK4" s="215"/>
      <c r="OSL4" s="215"/>
      <c r="OSM4" s="215"/>
      <c r="OSN4" s="215"/>
      <c r="OSO4" s="215"/>
      <c r="OSP4" s="215"/>
      <c r="OSQ4" s="215"/>
      <c r="OSR4" s="215"/>
      <c r="OSS4" s="215"/>
      <c r="OST4" s="215"/>
      <c r="OSU4" s="215"/>
      <c r="OSV4" s="215"/>
      <c r="OSW4" s="215"/>
      <c r="OSX4" s="215"/>
      <c r="OSY4" s="215"/>
      <c r="OSZ4" s="215"/>
      <c r="OTA4" s="215"/>
      <c r="OTB4" s="215"/>
      <c r="OTC4" s="215"/>
      <c r="OTD4" s="215"/>
      <c r="OTE4" s="215"/>
      <c r="OTF4" s="215"/>
      <c r="OTG4" s="215"/>
      <c r="OTH4" s="215"/>
      <c r="OTI4" s="215"/>
      <c r="OTJ4" s="215"/>
      <c r="OTK4" s="215"/>
      <c r="OTL4" s="215"/>
      <c r="OTM4" s="215"/>
      <c r="OTN4" s="215"/>
      <c r="OTO4" s="215"/>
      <c r="OTP4" s="215"/>
      <c r="OTQ4" s="215"/>
      <c r="OTR4" s="215"/>
      <c r="OTS4" s="215"/>
      <c r="OTT4" s="215"/>
      <c r="OTU4" s="215"/>
      <c r="OTV4" s="215"/>
      <c r="OTW4" s="215"/>
      <c r="OTX4" s="215"/>
      <c r="OTY4" s="215"/>
      <c r="OTZ4" s="215"/>
      <c r="OUA4" s="215"/>
      <c r="OUB4" s="215"/>
      <c r="OUC4" s="215"/>
      <c r="OUD4" s="215"/>
      <c r="OUE4" s="215"/>
      <c r="OUF4" s="215"/>
      <c r="OUG4" s="215"/>
      <c r="OUH4" s="215"/>
      <c r="OUI4" s="215"/>
      <c r="OUJ4" s="215"/>
      <c r="OUK4" s="215"/>
      <c r="OUL4" s="215"/>
      <c r="OUM4" s="215"/>
      <c r="OUN4" s="215"/>
      <c r="OUO4" s="215"/>
      <c r="OUP4" s="215"/>
      <c r="OUQ4" s="215"/>
      <c r="OUR4" s="215"/>
      <c r="OUS4" s="215"/>
      <c r="OUT4" s="215"/>
      <c r="OUU4" s="215"/>
      <c r="OUV4" s="215"/>
      <c r="OUW4" s="215"/>
      <c r="OUX4" s="215"/>
      <c r="OUY4" s="215"/>
      <c r="OUZ4" s="215"/>
      <c r="OVA4" s="215"/>
      <c r="OVB4" s="215"/>
      <c r="OVC4" s="215"/>
      <c r="OVD4" s="215"/>
      <c r="OVE4" s="215"/>
      <c r="OVF4" s="215"/>
      <c r="OVG4" s="215"/>
      <c r="OVH4" s="215"/>
      <c r="OVI4" s="215"/>
      <c r="OVJ4" s="215"/>
      <c r="OVK4" s="215"/>
      <c r="OVL4" s="215"/>
      <c r="OVM4" s="215"/>
      <c r="OVN4" s="215"/>
      <c r="OVO4" s="215"/>
      <c r="OVP4" s="215"/>
      <c r="OVQ4" s="215"/>
      <c r="OVR4" s="215"/>
      <c r="OVS4" s="215"/>
      <c r="OVT4" s="215"/>
      <c r="OVU4" s="215"/>
      <c r="OVV4" s="215"/>
      <c r="OVW4" s="215"/>
      <c r="OVX4" s="215"/>
      <c r="OVY4" s="215"/>
      <c r="OVZ4" s="215"/>
      <c r="OWA4" s="215"/>
      <c r="OWB4" s="215"/>
      <c r="OWC4" s="215"/>
      <c r="OWD4" s="215"/>
      <c r="OWE4" s="215"/>
      <c r="OWF4" s="215"/>
      <c r="OWG4" s="215"/>
      <c r="OWH4" s="215"/>
      <c r="OWI4" s="215"/>
      <c r="OWJ4" s="215"/>
      <c r="OWK4" s="215"/>
      <c r="OWL4" s="215"/>
      <c r="OWM4" s="215"/>
      <c r="OWN4" s="215"/>
      <c r="OWO4" s="215"/>
      <c r="OWP4" s="215"/>
      <c r="OWQ4" s="215"/>
      <c r="OWR4" s="215"/>
      <c r="OWS4" s="215"/>
      <c r="OWT4" s="215"/>
      <c r="OWU4" s="215"/>
      <c r="OWV4" s="215"/>
      <c r="OWW4" s="215"/>
      <c r="OWX4" s="215"/>
      <c r="OWY4" s="215"/>
      <c r="OWZ4" s="215"/>
      <c r="OXA4" s="215"/>
      <c r="OXB4" s="215"/>
      <c r="OXC4" s="215"/>
      <c r="OXD4" s="215"/>
      <c r="OXE4" s="215"/>
      <c r="OXF4" s="215"/>
      <c r="OXG4" s="215"/>
      <c r="OXH4" s="215"/>
      <c r="OXI4" s="215"/>
      <c r="OXJ4" s="215"/>
      <c r="OXK4" s="215"/>
      <c r="OXL4" s="215"/>
      <c r="OXM4" s="215"/>
      <c r="OXN4" s="215"/>
      <c r="OXO4" s="215"/>
      <c r="OXP4" s="215"/>
      <c r="OXQ4" s="215"/>
      <c r="OXR4" s="215"/>
      <c r="OXS4" s="215"/>
      <c r="OXT4" s="215"/>
      <c r="OXU4" s="215"/>
      <c r="OXV4" s="215"/>
      <c r="OXW4" s="215"/>
      <c r="OXX4" s="215"/>
      <c r="OXY4" s="215"/>
      <c r="OXZ4" s="215"/>
      <c r="OYA4" s="215"/>
      <c r="OYB4" s="215"/>
      <c r="OYC4" s="215"/>
      <c r="OYD4" s="215"/>
      <c r="OYE4" s="215"/>
      <c r="OYF4" s="215"/>
      <c r="OYG4" s="215"/>
      <c r="OYH4" s="215"/>
      <c r="OYI4" s="215"/>
      <c r="OYJ4" s="215"/>
      <c r="OYK4" s="215"/>
      <c r="OYL4" s="215"/>
      <c r="OYM4" s="215"/>
      <c r="OYN4" s="215"/>
      <c r="OYO4" s="215"/>
      <c r="OYP4" s="215"/>
      <c r="OYQ4" s="215"/>
      <c r="OYR4" s="215"/>
      <c r="OYS4" s="215"/>
      <c r="OYT4" s="215"/>
      <c r="OYU4" s="215"/>
      <c r="OYV4" s="215"/>
      <c r="OYW4" s="215"/>
      <c r="OYX4" s="215"/>
      <c r="OYY4" s="215"/>
      <c r="OYZ4" s="215"/>
      <c r="OZA4" s="215"/>
      <c r="OZB4" s="215"/>
      <c r="OZC4" s="215"/>
      <c r="OZD4" s="215"/>
      <c r="OZE4" s="215"/>
      <c r="OZF4" s="215"/>
      <c r="OZG4" s="215"/>
      <c r="OZH4" s="215"/>
      <c r="OZI4" s="215"/>
      <c r="OZJ4" s="215"/>
      <c r="OZK4" s="215"/>
      <c r="OZL4" s="215"/>
      <c r="OZM4" s="215"/>
      <c r="OZN4" s="215"/>
      <c r="OZO4" s="215"/>
      <c r="OZP4" s="215"/>
      <c r="OZQ4" s="215"/>
      <c r="OZR4" s="215"/>
      <c r="OZS4" s="215"/>
      <c r="OZT4" s="215"/>
      <c r="OZU4" s="215"/>
      <c r="OZV4" s="215"/>
      <c r="OZW4" s="215"/>
      <c r="OZX4" s="215"/>
      <c r="OZY4" s="215"/>
      <c r="OZZ4" s="215"/>
      <c r="PAA4" s="215"/>
      <c r="PAB4" s="215"/>
      <c r="PAC4" s="215"/>
      <c r="PAD4" s="215"/>
      <c r="PAE4" s="215"/>
      <c r="PAF4" s="215"/>
      <c r="PAG4" s="215"/>
      <c r="PAH4" s="215"/>
      <c r="PAI4" s="215"/>
      <c r="PAJ4" s="215"/>
      <c r="PAK4" s="215"/>
      <c r="PAL4" s="215"/>
      <c r="PAM4" s="215"/>
      <c r="PAN4" s="215"/>
      <c r="PAO4" s="215"/>
      <c r="PAP4" s="215"/>
      <c r="PAQ4" s="215"/>
      <c r="PAR4" s="215"/>
      <c r="PAS4" s="215"/>
      <c r="PAT4" s="215"/>
      <c r="PAU4" s="215"/>
      <c r="PAV4" s="215"/>
      <c r="PAW4" s="215"/>
      <c r="PAX4" s="215"/>
      <c r="PAY4" s="215"/>
      <c r="PAZ4" s="215"/>
      <c r="PBA4" s="215"/>
      <c r="PBB4" s="215"/>
      <c r="PBC4" s="215"/>
      <c r="PBD4" s="215"/>
      <c r="PBE4" s="215"/>
      <c r="PBF4" s="215"/>
      <c r="PBG4" s="215"/>
      <c r="PBH4" s="215"/>
      <c r="PBI4" s="215"/>
      <c r="PBJ4" s="215"/>
      <c r="PBK4" s="215"/>
      <c r="PBL4" s="215"/>
      <c r="PBM4" s="215"/>
      <c r="PBN4" s="215"/>
      <c r="PBO4" s="215"/>
      <c r="PBP4" s="215"/>
      <c r="PBQ4" s="215"/>
      <c r="PBR4" s="215"/>
      <c r="PBS4" s="215"/>
      <c r="PBT4" s="215"/>
      <c r="PBU4" s="215"/>
      <c r="PBV4" s="215"/>
      <c r="PBW4" s="215"/>
      <c r="PBX4" s="215"/>
      <c r="PBY4" s="215"/>
      <c r="PBZ4" s="215"/>
      <c r="PCA4" s="215"/>
      <c r="PCB4" s="215"/>
      <c r="PCC4" s="215"/>
      <c r="PCD4" s="215"/>
      <c r="PCE4" s="215"/>
      <c r="PCF4" s="215"/>
      <c r="PCG4" s="215"/>
      <c r="PCH4" s="215"/>
      <c r="PCI4" s="215"/>
      <c r="PCJ4" s="215"/>
      <c r="PCK4" s="215"/>
      <c r="PCL4" s="215"/>
      <c r="PCM4" s="215"/>
      <c r="PCN4" s="215"/>
      <c r="PCO4" s="215"/>
      <c r="PCP4" s="215"/>
      <c r="PCQ4" s="215"/>
      <c r="PCR4" s="215"/>
      <c r="PCS4" s="215"/>
      <c r="PCT4" s="215"/>
      <c r="PCU4" s="215"/>
      <c r="PCV4" s="215"/>
      <c r="PCW4" s="215"/>
      <c r="PCX4" s="215"/>
      <c r="PCY4" s="215"/>
      <c r="PCZ4" s="215"/>
      <c r="PDA4" s="215"/>
      <c r="PDB4" s="215"/>
      <c r="PDC4" s="215"/>
      <c r="PDD4" s="215"/>
      <c r="PDE4" s="215"/>
      <c r="PDF4" s="215"/>
      <c r="PDG4" s="215"/>
      <c r="PDH4" s="215"/>
      <c r="PDI4" s="215"/>
      <c r="PDJ4" s="215"/>
      <c r="PDK4" s="215"/>
      <c r="PDL4" s="215"/>
      <c r="PDM4" s="215"/>
      <c r="PDN4" s="215"/>
      <c r="PDO4" s="215"/>
      <c r="PDP4" s="215"/>
      <c r="PDQ4" s="215"/>
      <c r="PDR4" s="215"/>
      <c r="PDS4" s="215"/>
      <c r="PDT4" s="215"/>
      <c r="PDU4" s="215"/>
      <c r="PDV4" s="215"/>
      <c r="PDW4" s="215"/>
      <c r="PDX4" s="215"/>
      <c r="PDY4" s="215"/>
      <c r="PDZ4" s="215"/>
      <c r="PEA4" s="215"/>
      <c r="PEB4" s="215"/>
      <c r="PEC4" s="215"/>
      <c r="PED4" s="215"/>
      <c r="PEE4" s="215"/>
      <c r="PEF4" s="215"/>
      <c r="PEG4" s="215"/>
      <c r="PEH4" s="215"/>
      <c r="PEI4" s="215"/>
      <c r="PEJ4" s="215"/>
      <c r="PEK4" s="215"/>
      <c r="PEL4" s="215"/>
      <c r="PEM4" s="215"/>
      <c r="PEN4" s="215"/>
      <c r="PEO4" s="215"/>
      <c r="PEP4" s="215"/>
      <c r="PEQ4" s="215"/>
      <c r="PER4" s="215"/>
      <c r="PES4" s="215"/>
      <c r="PET4" s="215"/>
      <c r="PEU4" s="215"/>
      <c r="PEV4" s="215"/>
      <c r="PEW4" s="215"/>
      <c r="PEX4" s="215"/>
      <c r="PEY4" s="215"/>
      <c r="PEZ4" s="215"/>
      <c r="PFA4" s="215"/>
      <c r="PFB4" s="215"/>
      <c r="PFC4" s="215"/>
      <c r="PFD4" s="215"/>
      <c r="PFE4" s="215"/>
      <c r="PFF4" s="215"/>
      <c r="PFG4" s="215"/>
      <c r="PFH4" s="215"/>
      <c r="PFI4" s="215"/>
      <c r="PFJ4" s="215"/>
      <c r="PFK4" s="215"/>
      <c r="PFL4" s="215"/>
      <c r="PFM4" s="215"/>
      <c r="PFN4" s="215"/>
      <c r="PFO4" s="215"/>
      <c r="PFP4" s="215"/>
      <c r="PFQ4" s="215"/>
      <c r="PFR4" s="215"/>
      <c r="PFS4" s="215"/>
      <c r="PFT4" s="215"/>
      <c r="PFU4" s="215"/>
      <c r="PFV4" s="215"/>
      <c r="PFW4" s="215"/>
      <c r="PFX4" s="215"/>
      <c r="PFY4" s="215"/>
      <c r="PFZ4" s="215"/>
      <c r="PGA4" s="215"/>
      <c r="PGB4" s="215"/>
      <c r="PGC4" s="215"/>
      <c r="PGD4" s="215"/>
      <c r="PGE4" s="215"/>
      <c r="PGF4" s="215"/>
      <c r="PGG4" s="215"/>
      <c r="PGH4" s="215"/>
      <c r="PGI4" s="215"/>
      <c r="PGJ4" s="215"/>
      <c r="PGK4" s="215"/>
      <c r="PGL4" s="215"/>
      <c r="PGM4" s="215"/>
      <c r="PGN4" s="215"/>
      <c r="PGO4" s="215"/>
      <c r="PGP4" s="215"/>
      <c r="PGQ4" s="215"/>
      <c r="PGR4" s="215"/>
      <c r="PGS4" s="215"/>
      <c r="PGT4" s="215"/>
      <c r="PGU4" s="215"/>
      <c r="PGV4" s="215"/>
      <c r="PGW4" s="215"/>
      <c r="PGX4" s="215"/>
      <c r="PGY4" s="215"/>
      <c r="PGZ4" s="215"/>
      <c r="PHA4" s="215"/>
      <c r="PHB4" s="215"/>
      <c r="PHC4" s="215"/>
      <c r="PHD4" s="215"/>
      <c r="PHE4" s="215"/>
      <c r="PHF4" s="215"/>
      <c r="PHG4" s="215"/>
      <c r="PHH4" s="215"/>
      <c r="PHI4" s="215"/>
      <c r="PHJ4" s="215"/>
      <c r="PHK4" s="215"/>
      <c r="PHL4" s="215"/>
      <c r="PHM4" s="215"/>
      <c r="PHN4" s="215"/>
      <c r="PHO4" s="215"/>
      <c r="PHP4" s="215"/>
      <c r="PHQ4" s="215"/>
      <c r="PHR4" s="215"/>
      <c r="PHS4" s="215"/>
      <c r="PHT4" s="215"/>
      <c r="PHU4" s="215"/>
      <c r="PHV4" s="215"/>
      <c r="PHW4" s="215"/>
      <c r="PHX4" s="215"/>
      <c r="PHY4" s="215"/>
      <c r="PHZ4" s="215"/>
      <c r="PIA4" s="215"/>
      <c r="PIB4" s="215"/>
      <c r="PIC4" s="215"/>
      <c r="PID4" s="215"/>
      <c r="PIE4" s="215"/>
      <c r="PIF4" s="215"/>
      <c r="PIG4" s="215"/>
      <c r="PIH4" s="215"/>
      <c r="PII4" s="215"/>
      <c r="PIJ4" s="215"/>
      <c r="PIK4" s="215"/>
      <c r="PIL4" s="215"/>
      <c r="PIM4" s="215"/>
      <c r="PIN4" s="215"/>
      <c r="PIO4" s="215"/>
      <c r="PIP4" s="215"/>
      <c r="PIQ4" s="215"/>
      <c r="PIR4" s="215"/>
      <c r="PIS4" s="215"/>
      <c r="PIT4" s="215"/>
      <c r="PIU4" s="215"/>
      <c r="PIV4" s="215"/>
      <c r="PIW4" s="215"/>
      <c r="PIX4" s="215"/>
      <c r="PIY4" s="215"/>
      <c r="PIZ4" s="215"/>
      <c r="PJA4" s="215"/>
      <c r="PJB4" s="215"/>
      <c r="PJC4" s="215"/>
      <c r="PJD4" s="215"/>
      <c r="PJE4" s="215"/>
      <c r="PJF4" s="215"/>
      <c r="PJG4" s="215"/>
      <c r="PJH4" s="215"/>
      <c r="PJI4" s="215"/>
      <c r="PJJ4" s="215"/>
      <c r="PJK4" s="215"/>
      <c r="PJL4" s="215"/>
      <c r="PJM4" s="215"/>
      <c r="PJN4" s="215"/>
      <c r="PJO4" s="215"/>
      <c r="PJP4" s="215"/>
      <c r="PJQ4" s="215"/>
      <c r="PJR4" s="215"/>
      <c r="PJS4" s="215"/>
      <c r="PJT4" s="215"/>
      <c r="PJU4" s="215"/>
      <c r="PJV4" s="215"/>
      <c r="PJW4" s="215"/>
      <c r="PJX4" s="215"/>
      <c r="PJY4" s="215"/>
      <c r="PJZ4" s="215"/>
      <c r="PKA4" s="215"/>
      <c r="PKB4" s="215"/>
      <c r="PKC4" s="215"/>
      <c r="PKD4" s="215"/>
      <c r="PKE4" s="215"/>
      <c r="PKF4" s="215"/>
      <c r="PKG4" s="215"/>
      <c r="PKH4" s="215"/>
      <c r="PKI4" s="215"/>
      <c r="PKJ4" s="215"/>
      <c r="PKK4" s="215"/>
      <c r="PKL4" s="215"/>
      <c r="PKM4" s="215"/>
      <c r="PKN4" s="215"/>
      <c r="PKO4" s="215"/>
      <c r="PKP4" s="215"/>
      <c r="PKQ4" s="215"/>
      <c r="PKR4" s="215"/>
      <c r="PKS4" s="215"/>
      <c r="PKT4" s="215"/>
      <c r="PKU4" s="215"/>
      <c r="PKV4" s="215"/>
      <c r="PKW4" s="215"/>
      <c r="PKX4" s="215"/>
      <c r="PKY4" s="215"/>
      <c r="PKZ4" s="215"/>
      <c r="PLA4" s="215"/>
      <c r="PLB4" s="215"/>
      <c r="PLC4" s="215"/>
      <c r="PLD4" s="215"/>
      <c r="PLE4" s="215"/>
      <c r="PLF4" s="215"/>
      <c r="PLG4" s="215"/>
      <c r="PLH4" s="215"/>
      <c r="PLI4" s="215"/>
      <c r="PLJ4" s="215"/>
      <c r="PLK4" s="215"/>
      <c r="PLL4" s="215"/>
      <c r="PLM4" s="215"/>
      <c r="PLN4" s="215"/>
      <c r="PLO4" s="215"/>
      <c r="PLP4" s="215"/>
      <c r="PLQ4" s="215"/>
      <c r="PLR4" s="215"/>
      <c r="PLS4" s="215"/>
      <c r="PLT4" s="215"/>
      <c r="PLU4" s="215"/>
      <c r="PLV4" s="215"/>
      <c r="PLW4" s="215"/>
      <c r="PLX4" s="215"/>
      <c r="PLY4" s="215"/>
      <c r="PLZ4" s="215"/>
      <c r="PMA4" s="215"/>
      <c r="PMB4" s="215"/>
      <c r="PMC4" s="215"/>
      <c r="PMD4" s="215"/>
      <c r="PME4" s="215"/>
      <c r="PMF4" s="215"/>
      <c r="PMG4" s="215"/>
      <c r="PMH4" s="215"/>
      <c r="PMI4" s="215"/>
      <c r="PMJ4" s="215"/>
      <c r="PMK4" s="215"/>
      <c r="PML4" s="215"/>
      <c r="PMM4" s="215"/>
      <c r="PMN4" s="215"/>
      <c r="PMO4" s="215"/>
      <c r="PMP4" s="215"/>
      <c r="PMQ4" s="215"/>
      <c r="PMR4" s="215"/>
      <c r="PMS4" s="215"/>
      <c r="PMT4" s="215"/>
      <c r="PMU4" s="215"/>
      <c r="PMV4" s="215"/>
      <c r="PMW4" s="215"/>
      <c r="PMX4" s="215"/>
      <c r="PMY4" s="215"/>
      <c r="PMZ4" s="215"/>
      <c r="PNA4" s="215"/>
      <c r="PNB4" s="215"/>
      <c r="PNC4" s="215"/>
      <c r="PND4" s="215"/>
      <c r="PNE4" s="215"/>
      <c r="PNF4" s="215"/>
      <c r="PNG4" s="215"/>
      <c r="PNH4" s="215"/>
      <c r="PNI4" s="215"/>
      <c r="PNJ4" s="215"/>
      <c r="PNK4" s="215"/>
      <c r="PNL4" s="215"/>
      <c r="PNM4" s="215"/>
      <c r="PNN4" s="215"/>
      <c r="PNO4" s="215"/>
      <c r="PNP4" s="215"/>
      <c r="PNQ4" s="215"/>
      <c r="PNR4" s="215"/>
      <c r="PNS4" s="215"/>
      <c r="PNT4" s="215"/>
      <c r="PNU4" s="215"/>
      <c r="PNV4" s="215"/>
      <c r="PNW4" s="215"/>
      <c r="PNX4" s="215"/>
      <c r="PNY4" s="215"/>
      <c r="PNZ4" s="215"/>
      <c r="POA4" s="215"/>
      <c r="POB4" s="215"/>
      <c r="POC4" s="215"/>
      <c r="POD4" s="215"/>
      <c r="POE4" s="215"/>
      <c r="POF4" s="215"/>
      <c r="POG4" s="215"/>
      <c r="POH4" s="215"/>
      <c r="POI4" s="215"/>
      <c r="POJ4" s="215"/>
      <c r="POK4" s="215"/>
      <c r="POL4" s="215"/>
      <c r="POM4" s="215"/>
      <c r="PON4" s="215"/>
      <c r="POO4" s="215"/>
      <c r="POP4" s="215"/>
      <c r="POQ4" s="215"/>
      <c r="POR4" s="215"/>
      <c r="POS4" s="215"/>
      <c r="POT4" s="215"/>
      <c r="POU4" s="215"/>
      <c r="POV4" s="215"/>
      <c r="POW4" s="215"/>
      <c r="POX4" s="215"/>
      <c r="POY4" s="215"/>
      <c r="POZ4" s="215"/>
      <c r="PPA4" s="215"/>
      <c r="PPB4" s="215"/>
      <c r="PPC4" s="215"/>
      <c r="PPD4" s="215"/>
      <c r="PPE4" s="215"/>
      <c r="PPF4" s="215"/>
      <c r="PPG4" s="215"/>
      <c r="PPH4" s="215"/>
      <c r="PPI4" s="215"/>
      <c r="PPJ4" s="215"/>
      <c r="PPK4" s="215"/>
      <c r="PPL4" s="215"/>
      <c r="PPM4" s="215"/>
      <c r="PPN4" s="215"/>
      <c r="PPO4" s="215"/>
      <c r="PPP4" s="215"/>
      <c r="PPQ4" s="215"/>
      <c r="PPR4" s="215"/>
      <c r="PPS4" s="215"/>
      <c r="PPT4" s="215"/>
      <c r="PPU4" s="215"/>
      <c r="PPV4" s="215"/>
      <c r="PPW4" s="215"/>
      <c r="PPX4" s="215"/>
      <c r="PPY4" s="215"/>
      <c r="PPZ4" s="215"/>
      <c r="PQA4" s="215"/>
      <c r="PQB4" s="215"/>
      <c r="PQC4" s="215"/>
      <c r="PQD4" s="215"/>
      <c r="PQE4" s="215"/>
      <c r="PQF4" s="215"/>
      <c r="PQG4" s="215"/>
      <c r="PQH4" s="215"/>
      <c r="PQI4" s="215"/>
      <c r="PQJ4" s="215"/>
      <c r="PQK4" s="215"/>
      <c r="PQL4" s="215"/>
      <c r="PQM4" s="215"/>
      <c r="PQN4" s="215"/>
      <c r="PQO4" s="215"/>
      <c r="PQP4" s="215"/>
      <c r="PQQ4" s="215"/>
      <c r="PQR4" s="215"/>
      <c r="PQS4" s="215"/>
      <c r="PQT4" s="215"/>
      <c r="PQU4" s="215"/>
      <c r="PQV4" s="215"/>
      <c r="PQW4" s="215"/>
      <c r="PQX4" s="215"/>
      <c r="PQY4" s="215"/>
      <c r="PQZ4" s="215"/>
      <c r="PRA4" s="215"/>
      <c r="PRB4" s="215"/>
      <c r="PRC4" s="215"/>
      <c r="PRD4" s="215"/>
      <c r="PRE4" s="215"/>
      <c r="PRF4" s="215"/>
      <c r="PRG4" s="215"/>
      <c r="PRH4" s="215"/>
      <c r="PRI4" s="215"/>
      <c r="PRJ4" s="215"/>
      <c r="PRK4" s="215"/>
      <c r="PRL4" s="215"/>
      <c r="PRM4" s="215"/>
      <c r="PRN4" s="215"/>
      <c r="PRO4" s="215"/>
      <c r="PRP4" s="215"/>
      <c r="PRQ4" s="215"/>
      <c r="PRR4" s="215"/>
      <c r="PRS4" s="215"/>
      <c r="PRT4" s="215"/>
      <c r="PRU4" s="215"/>
      <c r="PRV4" s="215"/>
      <c r="PRW4" s="215"/>
      <c r="PRX4" s="215"/>
      <c r="PRY4" s="215"/>
      <c r="PRZ4" s="215"/>
      <c r="PSA4" s="215"/>
      <c r="PSB4" s="215"/>
      <c r="PSC4" s="215"/>
      <c r="PSD4" s="215"/>
      <c r="PSE4" s="215"/>
      <c r="PSF4" s="215"/>
      <c r="PSG4" s="215"/>
      <c r="PSH4" s="215"/>
      <c r="PSI4" s="215"/>
      <c r="PSJ4" s="215"/>
      <c r="PSK4" s="215"/>
      <c r="PSL4" s="215"/>
      <c r="PSM4" s="215"/>
      <c r="PSN4" s="215"/>
      <c r="PSO4" s="215"/>
      <c r="PSP4" s="215"/>
      <c r="PSQ4" s="215"/>
      <c r="PSR4" s="215"/>
      <c r="PSS4" s="215"/>
      <c r="PST4" s="215"/>
      <c r="PSU4" s="215"/>
      <c r="PSV4" s="215"/>
      <c r="PSW4" s="215"/>
      <c r="PSX4" s="215"/>
      <c r="PSY4" s="215"/>
      <c r="PSZ4" s="215"/>
      <c r="PTA4" s="215"/>
      <c r="PTB4" s="215"/>
      <c r="PTC4" s="215"/>
      <c r="PTD4" s="215"/>
      <c r="PTE4" s="215"/>
      <c r="PTF4" s="215"/>
      <c r="PTG4" s="215"/>
      <c r="PTH4" s="215"/>
      <c r="PTI4" s="215"/>
      <c r="PTJ4" s="215"/>
      <c r="PTK4" s="215"/>
      <c r="PTL4" s="215"/>
      <c r="PTM4" s="215"/>
      <c r="PTN4" s="215"/>
      <c r="PTO4" s="215"/>
      <c r="PTP4" s="215"/>
      <c r="PTQ4" s="215"/>
      <c r="PTR4" s="215"/>
      <c r="PTS4" s="215"/>
      <c r="PTT4" s="215"/>
      <c r="PTU4" s="215"/>
      <c r="PTV4" s="215"/>
      <c r="PTW4" s="215"/>
      <c r="PTX4" s="215"/>
      <c r="PTY4" s="215"/>
      <c r="PTZ4" s="215"/>
      <c r="PUA4" s="215"/>
      <c r="PUB4" s="215"/>
      <c r="PUC4" s="215"/>
      <c r="PUD4" s="215"/>
      <c r="PUE4" s="215"/>
      <c r="PUF4" s="215"/>
      <c r="PUG4" s="215"/>
      <c r="PUH4" s="215"/>
      <c r="PUI4" s="215"/>
      <c r="PUJ4" s="215"/>
      <c r="PUK4" s="215"/>
      <c r="PUL4" s="215"/>
      <c r="PUM4" s="215"/>
      <c r="PUN4" s="215"/>
      <c r="PUO4" s="215"/>
      <c r="PUP4" s="215"/>
      <c r="PUQ4" s="215"/>
      <c r="PUR4" s="215"/>
      <c r="PUS4" s="215"/>
      <c r="PUT4" s="215"/>
      <c r="PUU4" s="215"/>
      <c r="PUV4" s="215"/>
      <c r="PUW4" s="215"/>
      <c r="PUX4" s="215"/>
      <c r="PUY4" s="215"/>
      <c r="PUZ4" s="215"/>
      <c r="PVA4" s="215"/>
      <c r="PVB4" s="215"/>
      <c r="PVC4" s="215"/>
      <c r="PVD4" s="215"/>
      <c r="PVE4" s="215"/>
      <c r="PVF4" s="215"/>
      <c r="PVG4" s="215"/>
      <c r="PVH4" s="215"/>
      <c r="PVI4" s="215"/>
      <c r="PVJ4" s="215"/>
      <c r="PVK4" s="215"/>
      <c r="PVL4" s="215"/>
      <c r="PVM4" s="215"/>
      <c r="PVN4" s="215"/>
      <c r="PVO4" s="215"/>
      <c r="PVP4" s="215"/>
      <c r="PVQ4" s="215"/>
      <c r="PVR4" s="215"/>
      <c r="PVS4" s="215"/>
      <c r="PVT4" s="215"/>
      <c r="PVU4" s="215"/>
      <c r="PVV4" s="215"/>
      <c r="PVW4" s="215"/>
      <c r="PVX4" s="215"/>
      <c r="PVY4" s="215"/>
      <c r="PVZ4" s="215"/>
      <c r="PWA4" s="215"/>
      <c r="PWB4" s="215"/>
      <c r="PWC4" s="215"/>
      <c r="PWD4" s="215"/>
      <c r="PWE4" s="215"/>
      <c r="PWF4" s="215"/>
      <c r="PWG4" s="215"/>
      <c r="PWH4" s="215"/>
      <c r="PWI4" s="215"/>
      <c r="PWJ4" s="215"/>
      <c r="PWK4" s="215"/>
      <c r="PWL4" s="215"/>
      <c r="PWM4" s="215"/>
      <c r="PWN4" s="215"/>
      <c r="PWO4" s="215"/>
      <c r="PWP4" s="215"/>
      <c r="PWQ4" s="215"/>
      <c r="PWR4" s="215"/>
      <c r="PWS4" s="215"/>
      <c r="PWT4" s="215"/>
      <c r="PWU4" s="215"/>
      <c r="PWV4" s="215"/>
      <c r="PWW4" s="215"/>
      <c r="PWX4" s="215"/>
      <c r="PWY4" s="215"/>
      <c r="PWZ4" s="215"/>
      <c r="PXA4" s="215"/>
      <c r="PXB4" s="215"/>
      <c r="PXC4" s="215"/>
      <c r="PXD4" s="215"/>
      <c r="PXE4" s="215"/>
      <c r="PXF4" s="215"/>
      <c r="PXG4" s="215"/>
      <c r="PXH4" s="215"/>
      <c r="PXI4" s="215"/>
      <c r="PXJ4" s="215"/>
      <c r="PXK4" s="215"/>
      <c r="PXL4" s="215"/>
      <c r="PXM4" s="215"/>
      <c r="PXN4" s="215"/>
      <c r="PXO4" s="215"/>
      <c r="PXP4" s="215"/>
      <c r="PXQ4" s="215"/>
      <c r="PXR4" s="215"/>
      <c r="PXS4" s="215"/>
      <c r="PXT4" s="215"/>
      <c r="PXU4" s="215"/>
      <c r="PXV4" s="215"/>
      <c r="PXW4" s="215"/>
      <c r="PXX4" s="215"/>
      <c r="PXY4" s="215"/>
      <c r="PXZ4" s="215"/>
      <c r="PYA4" s="215"/>
      <c r="PYB4" s="215"/>
      <c r="PYC4" s="215"/>
      <c r="PYD4" s="215"/>
      <c r="PYE4" s="215"/>
      <c r="PYF4" s="215"/>
      <c r="PYG4" s="215"/>
      <c r="PYH4" s="215"/>
      <c r="PYI4" s="215"/>
      <c r="PYJ4" s="215"/>
      <c r="PYK4" s="215"/>
      <c r="PYL4" s="215"/>
      <c r="PYM4" s="215"/>
      <c r="PYN4" s="215"/>
      <c r="PYO4" s="215"/>
      <c r="PYP4" s="215"/>
      <c r="PYQ4" s="215"/>
      <c r="PYR4" s="215"/>
      <c r="PYS4" s="215"/>
      <c r="PYT4" s="215"/>
      <c r="PYU4" s="215"/>
      <c r="PYV4" s="215"/>
      <c r="PYW4" s="215"/>
      <c r="PYX4" s="215"/>
      <c r="PYY4" s="215"/>
      <c r="PYZ4" s="215"/>
      <c r="PZA4" s="215"/>
      <c r="PZB4" s="215"/>
      <c r="PZC4" s="215"/>
      <c r="PZD4" s="215"/>
      <c r="PZE4" s="215"/>
      <c r="PZF4" s="215"/>
      <c r="PZG4" s="215"/>
      <c r="PZH4" s="215"/>
      <c r="PZI4" s="215"/>
      <c r="PZJ4" s="215"/>
      <c r="PZK4" s="215"/>
      <c r="PZL4" s="215"/>
      <c r="PZM4" s="215"/>
      <c r="PZN4" s="215"/>
      <c r="PZO4" s="215"/>
      <c r="PZP4" s="215"/>
      <c r="PZQ4" s="215"/>
      <c r="PZR4" s="215"/>
      <c r="PZS4" s="215"/>
      <c r="PZT4" s="215"/>
      <c r="PZU4" s="215"/>
      <c r="PZV4" s="215"/>
      <c r="PZW4" s="215"/>
      <c r="PZX4" s="215"/>
      <c r="PZY4" s="215"/>
      <c r="PZZ4" s="215"/>
      <c r="QAA4" s="215"/>
      <c r="QAB4" s="215"/>
      <c r="QAC4" s="215"/>
      <c r="QAD4" s="215"/>
      <c r="QAE4" s="215"/>
      <c r="QAF4" s="215"/>
      <c r="QAG4" s="215"/>
      <c r="QAH4" s="215"/>
      <c r="QAI4" s="215"/>
      <c r="QAJ4" s="215"/>
      <c r="QAK4" s="215"/>
      <c r="QAL4" s="215"/>
      <c r="QAM4" s="215"/>
      <c r="QAN4" s="215"/>
      <c r="QAO4" s="215"/>
      <c r="QAP4" s="215"/>
      <c r="QAQ4" s="215"/>
      <c r="QAR4" s="215"/>
      <c r="QAS4" s="215"/>
      <c r="QAT4" s="215"/>
      <c r="QAU4" s="215"/>
      <c r="QAV4" s="215"/>
      <c r="QAW4" s="215"/>
      <c r="QAX4" s="215"/>
      <c r="QAY4" s="215"/>
      <c r="QAZ4" s="215"/>
      <c r="QBA4" s="215"/>
      <c r="QBB4" s="215"/>
      <c r="QBC4" s="215"/>
      <c r="QBD4" s="215"/>
      <c r="QBE4" s="215"/>
      <c r="QBF4" s="215"/>
      <c r="QBG4" s="215"/>
      <c r="QBH4" s="215"/>
      <c r="QBI4" s="215"/>
      <c r="QBJ4" s="215"/>
      <c r="QBK4" s="215"/>
      <c r="QBL4" s="215"/>
      <c r="QBM4" s="215"/>
      <c r="QBN4" s="215"/>
      <c r="QBO4" s="215"/>
      <c r="QBP4" s="215"/>
      <c r="QBQ4" s="215"/>
      <c r="QBR4" s="215"/>
      <c r="QBS4" s="215"/>
      <c r="QBT4" s="215"/>
      <c r="QBU4" s="215"/>
      <c r="QBV4" s="215"/>
      <c r="QBW4" s="215"/>
      <c r="QBX4" s="215"/>
      <c r="QBY4" s="215"/>
      <c r="QBZ4" s="215"/>
      <c r="QCA4" s="215"/>
      <c r="QCB4" s="215"/>
      <c r="QCC4" s="215"/>
      <c r="QCD4" s="215"/>
      <c r="QCE4" s="215"/>
      <c r="QCF4" s="215"/>
      <c r="QCG4" s="215"/>
      <c r="QCH4" s="215"/>
      <c r="QCI4" s="215"/>
      <c r="QCJ4" s="215"/>
      <c r="QCK4" s="215"/>
      <c r="QCL4" s="215"/>
      <c r="QCM4" s="215"/>
      <c r="QCN4" s="215"/>
      <c r="QCO4" s="215"/>
      <c r="QCP4" s="215"/>
      <c r="QCQ4" s="215"/>
      <c r="QCR4" s="215"/>
      <c r="QCS4" s="215"/>
      <c r="QCT4" s="215"/>
      <c r="QCU4" s="215"/>
      <c r="QCV4" s="215"/>
      <c r="QCW4" s="215"/>
      <c r="QCX4" s="215"/>
      <c r="QCY4" s="215"/>
      <c r="QCZ4" s="215"/>
      <c r="QDA4" s="215"/>
      <c r="QDB4" s="215"/>
      <c r="QDC4" s="215"/>
      <c r="QDD4" s="215"/>
      <c r="QDE4" s="215"/>
      <c r="QDF4" s="215"/>
      <c r="QDG4" s="215"/>
      <c r="QDH4" s="215"/>
      <c r="QDI4" s="215"/>
      <c r="QDJ4" s="215"/>
      <c r="QDK4" s="215"/>
      <c r="QDL4" s="215"/>
      <c r="QDM4" s="215"/>
      <c r="QDN4" s="215"/>
      <c r="QDO4" s="215"/>
      <c r="QDP4" s="215"/>
      <c r="QDQ4" s="215"/>
      <c r="QDR4" s="215"/>
      <c r="QDS4" s="215"/>
      <c r="QDT4" s="215"/>
      <c r="QDU4" s="215"/>
      <c r="QDV4" s="215"/>
      <c r="QDW4" s="215"/>
      <c r="QDX4" s="215"/>
      <c r="QDY4" s="215"/>
      <c r="QDZ4" s="215"/>
      <c r="QEA4" s="215"/>
      <c r="QEB4" s="215"/>
      <c r="QEC4" s="215"/>
      <c r="QED4" s="215"/>
      <c r="QEE4" s="215"/>
      <c r="QEF4" s="215"/>
      <c r="QEG4" s="215"/>
      <c r="QEH4" s="215"/>
      <c r="QEI4" s="215"/>
      <c r="QEJ4" s="215"/>
      <c r="QEK4" s="215"/>
      <c r="QEL4" s="215"/>
      <c r="QEM4" s="215"/>
      <c r="QEN4" s="215"/>
      <c r="QEO4" s="215"/>
      <c r="QEP4" s="215"/>
      <c r="QEQ4" s="215"/>
      <c r="QER4" s="215"/>
      <c r="QES4" s="215"/>
      <c r="QET4" s="215"/>
      <c r="QEU4" s="215"/>
      <c r="QEV4" s="215"/>
      <c r="QEW4" s="215"/>
      <c r="QEX4" s="215"/>
      <c r="QEY4" s="215"/>
      <c r="QEZ4" s="215"/>
      <c r="QFA4" s="215"/>
      <c r="QFB4" s="215"/>
      <c r="QFC4" s="215"/>
      <c r="QFD4" s="215"/>
      <c r="QFE4" s="215"/>
      <c r="QFF4" s="215"/>
      <c r="QFG4" s="215"/>
      <c r="QFH4" s="215"/>
      <c r="QFI4" s="215"/>
      <c r="QFJ4" s="215"/>
      <c r="QFK4" s="215"/>
      <c r="QFL4" s="215"/>
      <c r="QFM4" s="215"/>
      <c r="QFN4" s="215"/>
      <c r="QFO4" s="215"/>
      <c r="QFP4" s="215"/>
      <c r="QFQ4" s="215"/>
      <c r="QFR4" s="215"/>
      <c r="QFS4" s="215"/>
      <c r="QFT4" s="215"/>
      <c r="QFU4" s="215"/>
      <c r="QFV4" s="215"/>
      <c r="QFW4" s="215"/>
      <c r="QFX4" s="215"/>
      <c r="QFY4" s="215"/>
      <c r="QFZ4" s="215"/>
      <c r="QGA4" s="215"/>
      <c r="QGB4" s="215"/>
      <c r="QGC4" s="215"/>
      <c r="QGD4" s="215"/>
      <c r="QGE4" s="215"/>
      <c r="QGF4" s="215"/>
      <c r="QGG4" s="215"/>
      <c r="QGH4" s="215"/>
      <c r="QGI4" s="215"/>
      <c r="QGJ4" s="215"/>
      <c r="QGK4" s="215"/>
      <c r="QGL4" s="215"/>
      <c r="QGM4" s="215"/>
      <c r="QGN4" s="215"/>
      <c r="QGO4" s="215"/>
      <c r="QGP4" s="215"/>
      <c r="QGQ4" s="215"/>
      <c r="QGR4" s="215"/>
      <c r="QGS4" s="215"/>
      <c r="QGT4" s="215"/>
      <c r="QGU4" s="215"/>
      <c r="QGV4" s="215"/>
      <c r="QGW4" s="215"/>
      <c r="QGX4" s="215"/>
      <c r="QGY4" s="215"/>
      <c r="QGZ4" s="215"/>
      <c r="QHA4" s="215"/>
      <c r="QHB4" s="215"/>
      <c r="QHC4" s="215"/>
      <c r="QHD4" s="215"/>
      <c r="QHE4" s="215"/>
      <c r="QHF4" s="215"/>
      <c r="QHG4" s="215"/>
      <c r="QHH4" s="215"/>
      <c r="QHI4" s="215"/>
      <c r="QHJ4" s="215"/>
      <c r="QHK4" s="215"/>
      <c r="QHL4" s="215"/>
      <c r="QHM4" s="215"/>
      <c r="QHN4" s="215"/>
      <c r="QHO4" s="215"/>
      <c r="QHP4" s="215"/>
      <c r="QHQ4" s="215"/>
      <c r="QHR4" s="215"/>
      <c r="QHS4" s="215"/>
      <c r="QHT4" s="215"/>
      <c r="QHU4" s="215"/>
      <c r="QHV4" s="215"/>
      <c r="QHW4" s="215"/>
      <c r="QHX4" s="215"/>
      <c r="QHY4" s="215"/>
      <c r="QHZ4" s="215"/>
      <c r="QIA4" s="215"/>
      <c r="QIB4" s="215"/>
      <c r="QIC4" s="215"/>
      <c r="QID4" s="215"/>
      <c r="QIE4" s="215"/>
      <c r="QIF4" s="215"/>
      <c r="QIG4" s="215"/>
      <c r="QIH4" s="215"/>
      <c r="QII4" s="215"/>
      <c r="QIJ4" s="215"/>
      <c r="QIK4" s="215"/>
      <c r="QIL4" s="215"/>
      <c r="QIM4" s="215"/>
      <c r="QIN4" s="215"/>
      <c r="QIO4" s="215"/>
      <c r="QIP4" s="215"/>
      <c r="QIQ4" s="215"/>
      <c r="QIR4" s="215"/>
      <c r="QIS4" s="215"/>
      <c r="QIT4" s="215"/>
      <c r="QIU4" s="215"/>
      <c r="QIV4" s="215"/>
      <c r="QIW4" s="215"/>
      <c r="QIX4" s="215"/>
      <c r="QIY4" s="215"/>
      <c r="QIZ4" s="215"/>
      <c r="QJA4" s="215"/>
      <c r="QJB4" s="215"/>
      <c r="QJC4" s="215"/>
      <c r="QJD4" s="215"/>
      <c r="QJE4" s="215"/>
      <c r="QJF4" s="215"/>
      <c r="QJG4" s="215"/>
      <c r="QJH4" s="215"/>
      <c r="QJI4" s="215"/>
      <c r="QJJ4" s="215"/>
      <c r="QJK4" s="215"/>
      <c r="QJL4" s="215"/>
      <c r="QJM4" s="215"/>
      <c r="QJN4" s="215"/>
      <c r="QJO4" s="215"/>
      <c r="QJP4" s="215"/>
      <c r="QJQ4" s="215"/>
      <c r="QJR4" s="215"/>
      <c r="QJS4" s="215"/>
      <c r="QJT4" s="215"/>
      <c r="QJU4" s="215"/>
      <c r="QJV4" s="215"/>
      <c r="QJW4" s="215"/>
      <c r="QJX4" s="215"/>
      <c r="QJY4" s="215"/>
      <c r="QJZ4" s="215"/>
      <c r="QKA4" s="215"/>
      <c r="QKB4" s="215"/>
      <c r="QKC4" s="215"/>
      <c r="QKD4" s="215"/>
      <c r="QKE4" s="215"/>
      <c r="QKF4" s="215"/>
      <c r="QKG4" s="215"/>
      <c r="QKH4" s="215"/>
      <c r="QKI4" s="215"/>
      <c r="QKJ4" s="215"/>
      <c r="QKK4" s="215"/>
      <c r="QKL4" s="215"/>
      <c r="QKM4" s="215"/>
      <c r="QKN4" s="215"/>
      <c r="QKO4" s="215"/>
      <c r="QKP4" s="215"/>
      <c r="QKQ4" s="215"/>
      <c r="QKR4" s="215"/>
      <c r="QKS4" s="215"/>
      <c r="QKT4" s="215"/>
      <c r="QKU4" s="215"/>
      <c r="QKV4" s="215"/>
      <c r="QKW4" s="215"/>
      <c r="QKX4" s="215"/>
      <c r="QKY4" s="215"/>
      <c r="QKZ4" s="215"/>
      <c r="QLA4" s="215"/>
      <c r="QLB4" s="215"/>
      <c r="QLC4" s="215"/>
      <c r="QLD4" s="215"/>
      <c r="QLE4" s="215"/>
      <c r="QLF4" s="215"/>
      <c r="QLG4" s="215"/>
      <c r="QLH4" s="215"/>
      <c r="QLI4" s="215"/>
      <c r="QLJ4" s="215"/>
      <c r="QLK4" s="215"/>
      <c r="QLL4" s="215"/>
      <c r="QLM4" s="215"/>
      <c r="QLN4" s="215"/>
      <c r="QLO4" s="215"/>
      <c r="QLP4" s="215"/>
      <c r="QLQ4" s="215"/>
      <c r="QLR4" s="215"/>
      <c r="QLS4" s="215"/>
      <c r="QLT4" s="215"/>
      <c r="QLU4" s="215"/>
      <c r="QLV4" s="215"/>
      <c r="QLW4" s="215"/>
      <c r="QLX4" s="215"/>
      <c r="QLY4" s="215"/>
      <c r="QLZ4" s="215"/>
      <c r="QMA4" s="215"/>
      <c r="QMB4" s="215"/>
      <c r="QMC4" s="215"/>
      <c r="QMD4" s="215"/>
      <c r="QME4" s="215"/>
      <c r="QMF4" s="215"/>
      <c r="QMG4" s="215"/>
      <c r="QMH4" s="215"/>
      <c r="QMI4" s="215"/>
      <c r="QMJ4" s="215"/>
      <c r="QMK4" s="215"/>
      <c r="QML4" s="215"/>
      <c r="QMM4" s="215"/>
      <c r="QMN4" s="215"/>
      <c r="QMO4" s="215"/>
      <c r="QMP4" s="215"/>
      <c r="QMQ4" s="215"/>
      <c r="QMR4" s="215"/>
      <c r="QMS4" s="215"/>
      <c r="QMT4" s="215"/>
      <c r="QMU4" s="215"/>
      <c r="QMV4" s="215"/>
      <c r="QMW4" s="215"/>
      <c r="QMX4" s="215"/>
      <c r="QMY4" s="215"/>
      <c r="QMZ4" s="215"/>
      <c r="QNA4" s="215"/>
      <c r="QNB4" s="215"/>
      <c r="QNC4" s="215"/>
      <c r="QND4" s="215"/>
      <c r="QNE4" s="215"/>
      <c r="QNF4" s="215"/>
      <c r="QNG4" s="215"/>
      <c r="QNH4" s="215"/>
      <c r="QNI4" s="215"/>
      <c r="QNJ4" s="215"/>
      <c r="QNK4" s="215"/>
      <c r="QNL4" s="215"/>
      <c r="QNM4" s="215"/>
      <c r="QNN4" s="215"/>
      <c r="QNO4" s="215"/>
      <c r="QNP4" s="215"/>
      <c r="QNQ4" s="215"/>
      <c r="QNR4" s="215"/>
      <c r="QNS4" s="215"/>
      <c r="QNT4" s="215"/>
      <c r="QNU4" s="215"/>
      <c r="QNV4" s="215"/>
      <c r="QNW4" s="215"/>
      <c r="QNX4" s="215"/>
      <c r="QNY4" s="215"/>
      <c r="QNZ4" s="215"/>
      <c r="QOA4" s="215"/>
      <c r="QOB4" s="215"/>
      <c r="QOC4" s="215"/>
      <c r="QOD4" s="215"/>
      <c r="QOE4" s="215"/>
      <c r="QOF4" s="215"/>
      <c r="QOG4" s="215"/>
      <c r="QOH4" s="215"/>
      <c r="QOI4" s="215"/>
      <c r="QOJ4" s="215"/>
      <c r="QOK4" s="215"/>
      <c r="QOL4" s="215"/>
      <c r="QOM4" s="215"/>
      <c r="QON4" s="215"/>
      <c r="QOO4" s="215"/>
      <c r="QOP4" s="215"/>
      <c r="QOQ4" s="215"/>
      <c r="QOR4" s="215"/>
      <c r="QOS4" s="215"/>
      <c r="QOT4" s="215"/>
      <c r="QOU4" s="215"/>
      <c r="QOV4" s="215"/>
      <c r="QOW4" s="215"/>
      <c r="QOX4" s="215"/>
      <c r="QOY4" s="215"/>
      <c r="QOZ4" s="215"/>
      <c r="QPA4" s="215"/>
      <c r="QPB4" s="215"/>
      <c r="QPC4" s="215"/>
      <c r="QPD4" s="215"/>
      <c r="QPE4" s="215"/>
      <c r="QPF4" s="215"/>
      <c r="QPG4" s="215"/>
      <c r="QPH4" s="215"/>
      <c r="QPI4" s="215"/>
      <c r="QPJ4" s="215"/>
      <c r="QPK4" s="215"/>
      <c r="QPL4" s="215"/>
      <c r="QPM4" s="215"/>
      <c r="QPN4" s="215"/>
      <c r="QPO4" s="215"/>
      <c r="QPP4" s="215"/>
      <c r="QPQ4" s="215"/>
      <c r="QPR4" s="215"/>
      <c r="QPS4" s="215"/>
      <c r="QPT4" s="215"/>
      <c r="QPU4" s="215"/>
      <c r="QPV4" s="215"/>
      <c r="QPW4" s="215"/>
      <c r="QPX4" s="215"/>
      <c r="QPY4" s="215"/>
      <c r="QPZ4" s="215"/>
      <c r="QQA4" s="215"/>
      <c r="QQB4" s="215"/>
      <c r="QQC4" s="215"/>
      <c r="QQD4" s="215"/>
      <c r="QQE4" s="215"/>
      <c r="QQF4" s="215"/>
      <c r="QQG4" s="215"/>
      <c r="QQH4" s="215"/>
      <c r="QQI4" s="215"/>
      <c r="QQJ4" s="215"/>
      <c r="QQK4" s="215"/>
      <c r="QQL4" s="215"/>
      <c r="QQM4" s="215"/>
      <c r="QQN4" s="215"/>
      <c r="QQO4" s="215"/>
      <c r="QQP4" s="215"/>
      <c r="QQQ4" s="215"/>
      <c r="QQR4" s="215"/>
      <c r="QQS4" s="215"/>
      <c r="QQT4" s="215"/>
      <c r="QQU4" s="215"/>
      <c r="QQV4" s="215"/>
      <c r="QQW4" s="215"/>
      <c r="QQX4" s="215"/>
      <c r="QQY4" s="215"/>
      <c r="QQZ4" s="215"/>
      <c r="QRA4" s="215"/>
      <c r="QRB4" s="215"/>
      <c r="QRC4" s="215"/>
      <c r="QRD4" s="215"/>
      <c r="QRE4" s="215"/>
      <c r="QRF4" s="215"/>
      <c r="QRG4" s="215"/>
      <c r="QRH4" s="215"/>
      <c r="QRI4" s="215"/>
      <c r="QRJ4" s="215"/>
      <c r="QRK4" s="215"/>
      <c r="QRL4" s="215"/>
      <c r="QRM4" s="215"/>
      <c r="QRN4" s="215"/>
      <c r="QRO4" s="215"/>
      <c r="QRP4" s="215"/>
      <c r="QRQ4" s="215"/>
      <c r="QRR4" s="215"/>
      <c r="QRS4" s="215"/>
      <c r="QRT4" s="215"/>
      <c r="QRU4" s="215"/>
      <c r="QRV4" s="215"/>
      <c r="QRW4" s="215"/>
      <c r="QRX4" s="215"/>
      <c r="QRY4" s="215"/>
      <c r="QRZ4" s="215"/>
      <c r="QSA4" s="215"/>
      <c r="QSB4" s="215"/>
      <c r="QSC4" s="215"/>
      <c r="QSD4" s="215"/>
      <c r="QSE4" s="215"/>
      <c r="QSF4" s="215"/>
      <c r="QSG4" s="215"/>
      <c r="QSH4" s="215"/>
      <c r="QSI4" s="215"/>
      <c r="QSJ4" s="215"/>
      <c r="QSK4" s="215"/>
      <c r="QSL4" s="215"/>
      <c r="QSM4" s="215"/>
      <c r="QSN4" s="215"/>
      <c r="QSO4" s="215"/>
      <c r="QSP4" s="215"/>
      <c r="QSQ4" s="215"/>
      <c r="QSR4" s="215"/>
      <c r="QSS4" s="215"/>
      <c r="QST4" s="215"/>
      <c r="QSU4" s="215"/>
      <c r="QSV4" s="215"/>
      <c r="QSW4" s="215"/>
      <c r="QSX4" s="215"/>
      <c r="QSY4" s="215"/>
      <c r="QSZ4" s="215"/>
      <c r="QTA4" s="215"/>
      <c r="QTB4" s="215"/>
      <c r="QTC4" s="215"/>
      <c r="QTD4" s="215"/>
      <c r="QTE4" s="215"/>
      <c r="QTF4" s="215"/>
      <c r="QTG4" s="215"/>
      <c r="QTH4" s="215"/>
      <c r="QTI4" s="215"/>
      <c r="QTJ4" s="215"/>
      <c r="QTK4" s="215"/>
      <c r="QTL4" s="215"/>
      <c r="QTM4" s="215"/>
      <c r="QTN4" s="215"/>
      <c r="QTO4" s="215"/>
      <c r="QTP4" s="215"/>
      <c r="QTQ4" s="215"/>
      <c r="QTR4" s="215"/>
      <c r="QTS4" s="215"/>
      <c r="QTT4" s="215"/>
      <c r="QTU4" s="215"/>
      <c r="QTV4" s="215"/>
      <c r="QTW4" s="215"/>
      <c r="QTX4" s="215"/>
      <c r="QTY4" s="215"/>
      <c r="QTZ4" s="215"/>
      <c r="QUA4" s="215"/>
      <c r="QUB4" s="215"/>
      <c r="QUC4" s="215"/>
      <c r="QUD4" s="215"/>
      <c r="QUE4" s="215"/>
      <c r="QUF4" s="215"/>
      <c r="QUG4" s="215"/>
      <c r="QUH4" s="215"/>
      <c r="QUI4" s="215"/>
      <c r="QUJ4" s="215"/>
      <c r="QUK4" s="215"/>
      <c r="QUL4" s="215"/>
      <c r="QUM4" s="215"/>
      <c r="QUN4" s="215"/>
      <c r="QUO4" s="215"/>
      <c r="QUP4" s="215"/>
      <c r="QUQ4" s="215"/>
      <c r="QUR4" s="215"/>
      <c r="QUS4" s="215"/>
      <c r="QUT4" s="215"/>
      <c r="QUU4" s="215"/>
      <c r="QUV4" s="215"/>
      <c r="QUW4" s="215"/>
      <c r="QUX4" s="215"/>
      <c r="QUY4" s="215"/>
      <c r="QUZ4" s="215"/>
      <c r="QVA4" s="215"/>
      <c r="QVB4" s="215"/>
      <c r="QVC4" s="215"/>
      <c r="QVD4" s="215"/>
      <c r="QVE4" s="215"/>
      <c r="QVF4" s="215"/>
      <c r="QVG4" s="215"/>
      <c r="QVH4" s="215"/>
      <c r="QVI4" s="215"/>
      <c r="QVJ4" s="215"/>
      <c r="QVK4" s="215"/>
      <c r="QVL4" s="215"/>
      <c r="QVM4" s="215"/>
      <c r="QVN4" s="215"/>
      <c r="QVO4" s="215"/>
      <c r="QVP4" s="215"/>
      <c r="QVQ4" s="215"/>
      <c r="QVR4" s="215"/>
      <c r="QVS4" s="215"/>
      <c r="QVT4" s="215"/>
      <c r="QVU4" s="215"/>
      <c r="QVV4" s="215"/>
      <c r="QVW4" s="215"/>
      <c r="QVX4" s="215"/>
      <c r="QVY4" s="215"/>
      <c r="QVZ4" s="215"/>
      <c r="QWA4" s="215"/>
      <c r="QWB4" s="215"/>
      <c r="QWC4" s="215"/>
      <c r="QWD4" s="215"/>
      <c r="QWE4" s="215"/>
      <c r="QWF4" s="215"/>
      <c r="QWG4" s="215"/>
      <c r="QWH4" s="215"/>
      <c r="QWI4" s="215"/>
      <c r="QWJ4" s="215"/>
      <c r="QWK4" s="215"/>
      <c r="QWL4" s="215"/>
      <c r="QWM4" s="215"/>
      <c r="QWN4" s="215"/>
      <c r="QWO4" s="215"/>
      <c r="QWP4" s="215"/>
      <c r="QWQ4" s="215"/>
      <c r="QWR4" s="215"/>
      <c r="QWS4" s="215"/>
      <c r="QWT4" s="215"/>
      <c r="QWU4" s="215"/>
      <c r="QWV4" s="215"/>
      <c r="QWW4" s="215"/>
      <c r="QWX4" s="215"/>
      <c r="QWY4" s="215"/>
      <c r="QWZ4" s="215"/>
      <c r="QXA4" s="215"/>
      <c r="QXB4" s="215"/>
      <c r="QXC4" s="215"/>
      <c r="QXD4" s="215"/>
      <c r="QXE4" s="215"/>
      <c r="QXF4" s="215"/>
      <c r="QXG4" s="215"/>
      <c r="QXH4" s="215"/>
      <c r="QXI4" s="215"/>
      <c r="QXJ4" s="215"/>
      <c r="QXK4" s="215"/>
      <c r="QXL4" s="215"/>
      <c r="QXM4" s="215"/>
      <c r="QXN4" s="215"/>
      <c r="QXO4" s="215"/>
      <c r="QXP4" s="215"/>
      <c r="QXQ4" s="215"/>
      <c r="QXR4" s="215"/>
      <c r="QXS4" s="215"/>
      <c r="QXT4" s="215"/>
      <c r="QXU4" s="215"/>
      <c r="QXV4" s="215"/>
      <c r="QXW4" s="215"/>
      <c r="QXX4" s="215"/>
      <c r="QXY4" s="215"/>
      <c r="QXZ4" s="215"/>
      <c r="QYA4" s="215"/>
      <c r="QYB4" s="215"/>
      <c r="QYC4" s="215"/>
      <c r="QYD4" s="215"/>
      <c r="QYE4" s="215"/>
      <c r="QYF4" s="215"/>
      <c r="QYG4" s="215"/>
      <c r="QYH4" s="215"/>
      <c r="QYI4" s="215"/>
      <c r="QYJ4" s="215"/>
      <c r="QYK4" s="215"/>
      <c r="QYL4" s="215"/>
      <c r="QYM4" s="215"/>
      <c r="QYN4" s="215"/>
      <c r="QYO4" s="215"/>
      <c r="QYP4" s="215"/>
      <c r="QYQ4" s="215"/>
      <c r="QYR4" s="215"/>
      <c r="QYS4" s="215"/>
      <c r="QYT4" s="215"/>
      <c r="QYU4" s="215"/>
      <c r="QYV4" s="215"/>
      <c r="QYW4" s="215"/>
      <c r="QYX4" s="215"/>
      <c r="QYY4" s="215"/>
      <c r="QYZ4" s="215"/>
      <c r="QZA4" s="215"/>
      <c r="QZB4" s="215"/>
      <c r="QZC4" s="215"/>
      <c r="QZD4" s="215"/>
      <c r="QZE4" s="215"/>
      <c r="QZF4" s="215"/>
      <c r="QZG4" s="215"/>
      <c r="QZH4" s="215"/>
      <c r="QZI4" s="215"/>
      <c r="QZJ4" s="215"/>
      <c r="QZK4" s="215"/>
      <c r="QZL4" s="215"/>
      <c r="QZM4" s="215"/>
      <c r="QZN4" s="215"/>
      <c r="QZO4" s="215"/>
      <c r="QZP4" s="215"/>
      <c r="QZQ4" s="215"/>
      <c r="QZR4" s="215"/>
      <c r="QZS4" s="215"/>
      <c r="QZT4" s="215"/>
      <c r="QZU4" s="215"/>
      <c r="QZV4" s="215"/>
      <c r="QZW4" s="215"/>
      <c r="QZX4" s="215"/>
      <c r="QZY4" s="215"/>
      <c r="QZZ4" s="215"/>
      <c r="RAA4" s="215"/>
      <c r="RAB4" s="215"/>
      <c r="RAC4" s="215"/>
      <c r="RAD4" s="215"/>
      <c r="RAE4" s="215"/>
      <c r="RAF4" s="215"/>
      <c r="RAG4" s="215"/>
      <c r="RAH4" s="215"/>
      <c r="RAI4" s="215"/>
      <c r="RAJ4" s="215"/>
      <c r="RAK4" s="215"/>
      <c r="RAL4" s="215"/>
      <c r="RAM4" s="215"/>
      <c r="RAN4" s="215"/>
      <c r="RAO4" s="215"/>
      <c r="RAP4" s="215"/>
      <c r="RAQ4" s="215"/>
      <c r="RAR4" s="215"/>
      <c r="RAS4" s="215"/>
      <c r="RAT4" s="215"/>
      <c r="RAU4" s="215"/>
      <c r="RAV4" s="215"/>
      <c r="RAW4" s="215"/>
      <c r="RAX4" s="215"/>
      <c r="RAY4" s="215"/>
      <c r="RAZ4" s="215"/>
      <c r="RBA4" s="215"/>
      <c r="RBB4" s="215"/>
      <c r="RBC4" s="215"/>
      <c r="RBD4" s="215"/>
      <c r="RBE4" s="215"/>
      <c r="RBF4" s="215"/>
      <c r="RBG4" s="215"/>
      <c r="RBH4" s="215"/>
      <c r="RBI4" s="215"/>
      <c r="RBJ4" s="215"/>
      <c r="RBK4" s="215"/>
      <c r="RBL4" s="215"/>
      <c r="RBM4" s="215"/>
      <c r="RBN4" s="215"/>
      <c r="RBO4" s="215"/>
      <c r="RBP4" s="215"/>
      <c r="RBQ4" s="215"/>
      <c r="RBR4" s="215"/>
      <c r="RBS4" s="215"/>
      <c r="RBT4" s="215"/>
      <c r="RBU4" s="215"/>
      <c r="RBV4" s="215"/>
      <c r="RBW4" s="215"/>
      <c r="RBX4" s="215"/>
      <c r="RBY4" s="215"/>
      <c r="RBZ4" s="215"/>
      <c r="RCA4" s="215"/>
      <c r="RCB4" s="215"/>
      <c r="RCC4" s="215"/>
      <c r="RCD4" s="215"/>
      <c r="RCE4" s="215"/>
      <c r="RCF4" s="215"/>
      <c r="RCG4" s="215"/>
      <c r="RCH4" s="215"/>
      <c r="RCI4" s="215"/>
      <c r="RCJ4" s="215"/>
      <c r="RCK4" s="215"/>
      <c r="RCL4" s="215"/>
      <c r="RCM4" s="215"/>
      <c r="RCN4" s="215"/>
      <c r="RCO4" s="215"/>
      <c r="RCP4" s="215"/>
      <c r="RCQ4" s="215"/>
      <c r="RCR4" s="215"/>
      <c r="RCS4" s="215"/>
      <c r="RCT4" s="215"/>
      <c r="RCU4" s="215"/>
      <c r="RCV4" s="215"/>
      <c r="RCW4" s="215"/>
      <c r="RCX4" s="215"/>
      <c r="RCY4" s="215"/>
      <c r="RCZ4" s="215"/>
      <c r="RDA4" s="215"/>
      <c r="RDB4" s="215"/>
      <c r="RDC4" s="215"/>
      <c r="RDD4" s="215"/>
      <c r="RDE4" s="215"/>
      <c r="RDF4" s="215"/>
      <c r="RDG4" s="215"/>
      <c r="RDH4" s="215"/>
      <c r="RDI4" s="215"/>
      <c r="RDJ4" s="215"/>
      <c r="RDK4" s="215"/>
      <c r="RDL4" s="215"/>
      <c r="RDM4" s="215"/>
      <c r="RDN4" s="215"/>
      <c r="RDO4" s="215"/>
      <c r="RDP4" s="215"/>
      <c r="RDQ4" s="215"/>
      <c r="RDR4" s="215"/>
      <c r="RDS4" s="215"/>
      <c r="RDT4" s="215"/>
      <c r="RDU4" s="215"/>
      <c r="RDV4" s="215"/>
      <c r="RDW4" s="215"/>
      <c r="RDX4" s="215"/>
      <c r="RDY4" s="215"/>
      <c r="RDZ4" s="215"/>
      <c r="REA4" s="215"/>
      <c r="REB4" s="215"/>
      <c r="REC4" s="215"/>
      <c r="RED4" s="215"/>
      <c r="REE4" s="215"/>
      <c r="REF4" s="215"/>
      <c r="REG4" s="215"/>
      <c r="REH4" s="215"/>
      <c r="REI4" s="215"/>
      <c r="REJ4" s="215"/>
      <c r="REK4" s="215"/>
      <c r="REL4" s="215"/>
      <c r="REM4" s="215"/>
      <c r="REN4" s="215"/>
      <c r="REO4" s="215"/>
      <c r="REP4" s="215"/>
      <c r="REQ4" s="215"/>
      <c r="RER4" s="215"/>
      <c r="RES4" s="215"/>
      <c r="RET4" s="215"/>
      <c r="REU4" s="215"/>
      <c r="REV4" s="215"/>
      <c r="REW4" s="215"/>
      <c r="REX4" s="215"/>
      <c r="REY4" s="215"/>
      <c r="REZ4" s="215"/>
      <c r="RFA4" s="215"/>
      <c r="RFB4" s="215"/>
      <c r="RFC4" s="215"/>
      <c r="RFD4" s="215"/>
      <c r="RFE4" s="215"/>
      <c r="RFF4" s="215"/>
      <c r="RFG4" s="215"/>
      <c r="RFH4" s="215"/>
      <c r="RFI4" s="215"/>
      <c r="RFJ4" s="215"/>
      <c r="RFK4" s="215"/>
      <c r="RFL4" s="215"/>
      <c r="RFM4" s="215"/>
      <c r="RFN4" s="215"/>
      <c r="RFO4" s="215"/>
      <c r="RFP4" s="215"/>
      <c r="RFQ4" s="215"/>
      <c r="RFR4" s="215"/>
      <c r="RFS4" s="215"/>
      <c r="RFT4" s="215"/>
      <c r="RFU4" s="215"/>
      <c r="RFV4" s="215"/>
      <c r="RFW4" s="215"/>
      <c r="RFX4" s="215"/>
      <c r="RFY4" s="215"/>
      <c r="RFZ4" s="215"/>
      <c r="RGA4" s="215"/>
      <c r="RGB4" s="215"/>
      <c r="RGC4" s="215"/>
      <c r="RGD4" s="215"/>
      <c r="RGE4" s="215"/>
      <c r="RGF4" s="215"/>
      <c r="RGG4" s="215"/>
      <c r="RGH4" s="215"/>
      <c r="RGI4" s="215"/>
      <c r="RGJ4" s="215"/>
      <c r="RGK4" s="215"/>
      <c r="RGL4" s="215"/>
      <c r="RGM4" s="215"/>
      <c r="RGN4" s="215"/>
      <c r="RGO4" s="215"/>
      <c r="RGP4" s="215"/>
      <c r="RGQ4" s="215"/>
      <c r="RGR4" s="215"/>
      <c r="RGS4" s="215"/>
      <c r="RGT4" s="215"/>
      <c r="RGU4" s="215"/>
      <c r="RGV4" s="215"/>
      <c r="RGW4" s="215"/>
      <c r="RGX4" s="215"/>
      <c r="RGY4" s="215"/>
      <c r="RGZ4" s="215"/>
      <c r="RHA4" s="215"/>
      <c r="RHB4" s="215"/>
      <c r="RHC4" s="215"/>
      <c r="RHD4" s="215"/>
      <c r="RHE4" s="215"/>
      <c r="RHF4" s="215"/>
      <c r="RHG4" s="215"/>
      <c r="RHH4" s="215"/>
      <c r="RHI4" s="215"/>
      <c r="RHJ4" s="215"/>
      <c r="RHK4" s="215"/>
      <c r="RHL4" s="215"/>
      <c r="RHM4" s="215"/>
      <c r="RHN4" s="215"/>
      <c r="RHO4" s="215"/>
      <c r="RHP4" s="215"/>
      <c r="RHQ4" s="215"/>
      <c r="RHR4" s="215"/>
      <c r="RHS4" s="215"/>
      <c r="RHT4" s="215"/>
      <c r="RHU4" s="215"/>
      <c r="RHV4" s="215"/>
      <c r="RHW4" s="215"/>
      <c r="RHX4" s="215"/>
      <c r="RHY4" s="215"/>
      <c r="RHZ4" s="215"/>
      <c r="RIA4" s="215"/>
      <c r="RIB4" s="215"/>
      <c r="RIC4" s="215"/>
      <c r="RID4" s="215"/>
      <c r="RIE4" s="215"/>
      <c r="RIF4" s="215"/>
      <c r="RIG4" s="215"/>
      <c r="RIH4" s="215"/>
      <c r="RII4" s="215"/>
      <c r="RIJ4" s="215"/>
      <c r="RIK4" s="215"/>
      <c r="RIL4" s="215"/>
      <c r="RIM4" s="215"/>
      <c r="RIN4" s="215"/>
      <c r="RIO4" s="215"/>
      <c r="RIP4" s="215"/>
      <c r="RIQ4" s="215"/>
      <c r="RIR4" s="215"/>
      <c r="RIS4" s="215"/>
      <c r="RIT4" s="215"/>
      <c r="RIU4" s="215"/>
      <c r="RIV4" s="215"/>
      <c r="RIW4" s="215"/>
      <c r="RIX4" s="215"/>
      <c r="RIY4" s="215"/>
      <c r="RIZ4" s="215"/>
      <c r="RJA4" s="215"/>
      <c r="RJB4" s="215"/>
      <c r="RJC4" s="215"/>
      <c r="RJD4" s="215"/>
      <c r="RJE4" s="215"/>
      <c r="RJF4" s="215"/>
      <c r="RJG4" s="215"/>
      <c r="RJH4" s="215"/>
      <c r="RJI4" s="215"/>
      <c r="RJJ4" s="215"/>
      <c r="RJK4" s="215"/>
      <c r="RJL4" s="215"/>
      <c r="RJM4" s="215"/>
      <c r="RJN4" s="215"/>
      <c r="RJO4" s="215"/>
      <c r="RJP4" s="215"/>
      <c r="RJQ4" s="215"/>
      <c r="RJR4" s="215"/>
      <c r="RJS4" s="215"/>
      <c r="RJT4" s="215"/>
      <c r="RJU4" s="215"/>
      <c r="RJV4" s="215"/>
      <c r="RJW4" s="215"/>
      <c r="RJX4" s="215"/>
      <c r="RJY4" s="215"/>
      <c r="RJZ4" s="215"/>
      <c r="RKA4" s="215"/>
      <c r="RKB4" s="215"/>
      <c r="RKC4" s="215"/>
      <c r="RKD4" s="215"/>
      <c r="RKE4" s="215"/>
      <c r="RKF4" s="215"/>
      <c r="RKG4" s="215"/>
      <c r="RKH4" s="215"/>
      <c r="RKI4" s="215"/>
      <c r="RKJ4" s="215"/>
      <c r="RKK4" s="215"/>
      <c r="RKL4" s="215"/>
      <c r="RKM4" s="215"/>
      <c r="RKN4" s="215"/>
      <c r="RKO4" s="215"/>
      <c r="RKP4" s="215"/>
      <c r="RKQ4" s="215"/>
      <c r="RKR4" s="215"/>
      <c r="RKS4" s="215"/>
      <c r="RKT4" s="215"/>
      <c r="RKU4" s="215"/>
      <c r="RKV4" s="215"/>
      <c r="RKW4" s="215"/>
      <c r="RKX4" s="215"/>
      <c r="RKY4" s="215"/>
      <c r="RKZ4" s="215"/>
      <c r="RLA4" s="215"/>
      <c r="RLB4" s="215"/>
      <c r="RLC4" s="215"/>
      <c r="RLD4" s="215"/>
      <c r="RLE4" s="215"/>
      <c r="RLF4" s="215"/>
      <c r="RLG4" s="215"/>
      <c r="RLH4" s="215"/>
      <c r="RLI4" s="215"/>
      <c r="RLJ4" s="215"/>
      <c r="RLK4" s="215"/>
      <c r="RLL4" s="215"/>
      <c r="RLM4" s="215"/>
      <c r="RLN4" s="215"/>
      <c r="RLO4" s="215"/>
      <c r="RLP4" s="215"/>
      <c r="RLQ4" s="215"/>
      <c r="RLR4" s="215"/>
      <c r="RLS4" s="215"/>
      <c r="RLT4" s="215"/>
      <c r="RLU4" s="215"/>
      <c r="RLV4" s="215"/>
      <c r="RLW4" s="215"/>
      <c r="RLX4" s="215"/>
      <c r="RLY4" s="215"/>
      <c r="RLZ4" s="215"/>
      <c r="RMA4" s="215"/>
      <c r="RMB4" s="215"/>
      <c r="RMC4" s="215"/>
      <c r="RMD4" s="215"/>
      <c r="RME4" s="215"/>
      <c r="RMF4" s="215"/>
      <c r="RMG4" s="215"/>
      <c r="RMH4" s="215"/>
      <c r="RMI4" s="215"/>
      <c r="RMJ4" s="215"/>
      <c r="RMK4" s="215"/>
      <c r="RML4" s="215"/>
      <c r="RMM4" s="215"/>
      <c r="RMN4" s="215"/>
      <c r="RMO4" s="215"/>
      <c r="RMP4" s="215"/>
      <c r="RMQ4" s="215"/>
      <c r="RMR4" s="215"/>
      <c r="RMS4" s="215"/>
      <c r="RMT4" s="215"/>
      <c r="RMU4" s="215"/>
      <c r="RMV4" s="215"/>
      <c r="RMW4" s="215"/>
      <c r="RMX4" s="215"/>
      <c r="RMY4" s="215"/>
      <c r="RMZ4" s="215"/>
      <c r="RNA4" s="215"/>
      <c r="RNB4" s="215"/>
      <c r="RNC4" s="215"/>
      <c r="RND4" s="215"/>
      <c r="RNE4" s="215"/>
      <c r="RNF4" s="215"/>
      <c r="RNG4" s="215"/>
      <c r="RNH4" s="215"/>
      <c r="RNI4" s="215"/>
      <c r="RNJ4" s="215"/>
      <c r="RNK4" s="215"/>
      <c r="RNL4" s="215"/>
      <c r="RNM4" s="215"/>
      <c r="RNN4" s="215"/>
      <c r="RNO4" s="215"/>
      <c r="RNP4" s="215"/>
      <c r="RNQ4" s="215"/>
      <c r="RNR4" s="215"/>
      <c r="RNS4" s="215"/>
      <c r="RNT4" s="215"/>
      <c r="RNU4" s="215"/>
      <c r="RNV4" s="215"/>
      <c r="RNW4" s="215"/>
      <c r="RNX4" s="215"/>
      <c r="RNY4" s="215"/>
      <c r="RNZ4" s="215"/>
      <c r="ROA4" s="215"/>
      <c r="ROB4" s="215"/>
      <c r="ROC4" s="215"/>
      <c r="ROD4" s="215"/>
      <c r="ROE4" s="215"/>
      <c r="ROF4" s="215"/>
      <c r="ROG4" s="215"/>
      <c r="ROH4" s="215"/>
      <c r="ROI4" s="215"/>
      <c r="ROJ4" s="215"/>
      <c r="ROK4" s="215"/>
      <c r="ROL4" s="215"/>
      <c r="ROM4" s="215"/>
      <c r="RON4" s="215"/>
      <c r="ROO4" s="215"/>
      <c r="ROP4" s="215"/>
      <c r="ROQ4" s="215"/>
      <c r="ROR4" s="215"/>
      <c r="ROS4" s="215"/>
      <c r="ROT4" s="215"/>
      <c r="ROU4" s="215"/>
      <c r="ROV4" s="215"/>
      <c r="ROW4" s="215"/>
      <c r="ROX4" s="215"/>
      <c r="ROY4" s="215"/>
      <c r="ROZ4" s="215"/>
      <c r="RPA4" s="215"/>
      <c r="RPB4" s="215"/>
      <c r="RPC4" s="215"/>
      <c r="RPD4" s="215"/>
      <c r="RPE4" s="215"/>
      <c r="RPF4" s="215"/>
      <c r="RPG4" s="215"/>
      <c r="RPH4" s="215"/>
      <c r="RPI4" s="215"/>
      <c r="RPJ4" s="215"/>
      <c r="RPK4" s="215"/>
      <c r="RPL4" s="215"/>
      <c r="RPM4" s="215"/>
      <c r="RPN4" s="215"/>
      <c r="RPO4" s="215"/>
      <c r="RPP4" s="215"/>
      <c r="RPQ4" s="215"/>
      <c r="RPR4" s="215"/>
      <c r="RPS4" s="215"/>
      <c r="RPT4" s="215"/>
      <c r="RPU4" s="215"/>
      <c r="RPV4" s="215"/>
      <c r="RPW4" s="215"/>
      <c r="RPX4" s="215"/>
      <c r="RPY4" s="215"/>
      <c r="RPZ4" s="215"/>
      <c r="RQA4" s="215"/>
      <c r="RQB4" s="215"/>
      <c r="RQC4" s="215"/>
      <c r="RQD4" s="215"/>
      <c r="RQE4" s="215"/>
      <c r="RQF4" s="215"/>
      <c r="RQG4" s="215"/>
      <c r="RQH4" s="215"/>
      <c r="RQI4" s="215"/>
      <c r="RQJ4" s="215"/>
      <c r="RQK4" s="215"/>
      <c r="RQL4" s="215"/>
      <c r="RQM4" s="215"/>
      <c r="RQN4" s="215"/>
      <c r="RQO4" s="215"/>
      <c r="RQP4" s="215"/>
      <c r="RQQ4" s="215"/>
      <c r="RQR4" s="215"/>
      <c r="RQS4" s="215"/>
      <c r="RQT4" s="215"/>
      <c r="RQU4" s="215"/>
      <c r="RQV4" s="215"/>
      <c r="RQW4" s="215"/>
      <c r="RQX4" s="215"/>
      <c r="RQY4" s="215"/>
      <c r="RQZ4" s="215"/>
      <c r="RRA4" s="215"/>
      <c r="RRB4" s="215"/>
      <c r="RRC4" s="215"/>
      <c r="RRD4" s="215"/>
      <c r="RRE4" s="215"/>
      <c r="RRF4" s="215"/>
      <c r="RRG4" s="215"/>
      <c r="RRH4" s="215"/>
      <c r="RRI4" s="215"/>
      <c r="RRJ4" s="215"/>
      <c r="RRK4" s="215"/>
      <c r="RRL4" s="215"/>
      <c r="RRM4" s="215"/>
      <c r="RRN4" s="215"/>
      <c r="RRO4" s="215"/>
      <c r="RRP4" s="215"/>
      <c r="RRQ4" s="215"/>
      <c r="RRR4" s="215"/>
      <c r="RRS4" s="215"/>
      <c r="RRT4" s="215"/>
      <c r="RRU4" s="215"/>
      <c r="RRV4" s="215"/>
      <c r="RRW4" s="215"/>
      <c r="RRX4" s="215"/>
      <c r="RRY4" s="215"/>
      <c r="RRZ4" s="215"/>
      <c r="RSA4" s="215"/>
      <c r="RSB4" s="215"/>
      <c r="RSC4" s="215"/>
      <c r="RSD4" s="215"/>
      <c r="RSE4" s="215"/>
      <c r="RSF4" s="215"/>
      <c r="RSG4" s="215"/>
      <c r="RSH4" s="215"/>
      <c r="RSI4" s="215"/>
      <c r="RSJ4" s="215"/>
      <c r="RSK4" s="215"/>
      <c r="RSL4" s="215"/>
      <c r="RSM4" s="215"/>
      <c r="RSN4" s="215"/>
      <c r="RSO4" s="215"/>
      <c r="RSP4" s="215"/>
      <c r="RSQ4" s="215"/>
      <c r="RSR4" s="215"/>
      <c r="RSS4" s="215"/>
      <c r="RST4" s="215"/>
      <c r="RSU4" s="215"/>
      <c r="RSV4" s="215"/>
      <c r="RSW4" s="215"/>
      <c r="RSX4" s="215"/>
      <c r="RSY4" s="215"/>
      <c r="RSZ4" s="215"/>
      <c r="RTA4" s="215"/>
      <c r="RTB4" s="215"/>
      <c r="RTC4" s="215"/>
      <c r="RTD4" s="215"/>
      <c r="RTE4" s="215"/>
      <c r="RTF4" s="215"/>
      <c r="RTG4" s="215"/>
      <c r="RTH4" s="215"/>
      <c r="RTI4" s="215"/>
      <c r="RTJ4" s="215"/>
      <c r="RTK4" s="215"/>
      <c r="RTL4" s="215"/>
      <c r="RTM4" s="215"/>
      <c r="RTN4" s="215"/>
      <c r="RTO4" s="215"/>
      <c r="RTP4" s="215"/>
      <c r="RTQ4" s="215"/>
      <c r="RTR4" s="215"/>
      <c r="RTS4" s="215"/>
      <c r="RTT4" s="215"/>
      <c r="RTU4" s="215"/>
      <c r="RTV4" s="215"/>
      <c r="RTW4" s="215"/>
      <c r="RTX4" s="215"/>
      <c r="RTY4" s="215"/>
      <c r="RTZ4" s="215"/>
      <c r="RUA4" s="215"/>
      <c r="RUB4" s="215"/>
      <c r="RUC4" s="215"/>
      <c r="RUD4" s="215"/>
      <c r="RUE4" s="215"/>
      <c r="RUF4" s="215"/>
      <c r="RUG4" s="215"/>
      <c r="RUH4" s="215"/>
      <c r="RUI4" s="215"/>
      <c r="RUJ4" s="215"/>
      <c r="RUK4" s="215"/>
      <c r="RUL4" s="215"/>
      <c r="RUM4" s="215"/>
      <c r="RUN4" s="215"/>
      <c r="RUO4" s="215"/>
      <c r="RUP4" s="215"/>
      <c r="RUQ4" s="215"/>
      <c r="RUR4" s="215"/>
      <c r="RUS4" s="215"/>
      <c r="RUT4" s="215"/>
      <c r="RUU4" s="215"/>
      <c r="RUV4" s="215"/>
      <c r="RUW4" s="215"/>
      <c r="RUX4" s="215"/>
      <c r="RUY4" s="215"/>
      <c r="RUZ4" s="215"/>
      <c r="RVA4" s="215"/>
      <c r="RVB4" s="215"/>
      <c r="RVC4" s="215"/>
      <c r="RVD4" s="215"/>
      <c r="RVE4" s="215"/>
      <c r="RVF4" s="215"/>
      <c r="RVG4" s="215"/>
      <c r="RVH4" s="215"/>
      <c r="RVI4" s="215"/>
      <c r="RVJ4" s="215"/>
      <c r="RVK4" s="215"/>
      <c r="RVL4" s="215"/>
      <c r="RVM4" s="215"/>
      <c r="RVN4" s="215"/>
      <c r="RVO4" s="215"/>
      <c r="RVP4" s="215"/>
      <c r="RVQ4" s="215"/>
      <c r="RVR4" s="215"/>
      <c r="RVS4" s="215"/>
      <c r="RVT4" s="215"/>
      <c r="RVU4" s="215"/>
      <c r="RVV4" s="215"/>
      <c r="RVW4" s="215"/>
      <c r="RVX4" s="215"/>
      <c r="RVY4" s="215"/>
      <c r="RVZ4" s="215"/>
      <c r="RWA4" s="215"/>
      <c r="RWB4" s="215"/>
      <c r="RWC4" s="215"/>
      <c r="RWD4" s="215"/>
      <c r="RWE4" s="215"/>
      <c r="RWF4" s="215"/>
      <c r="RWG4" s="215"/>
      <c r="RWH4" s="215"/>
      <c r="RWI4" s="215"/>
      <c r="RWJ4" s="215"/>
      <c r="RWK4" s="215"/>
      <c r="RWL4" s="215"/>
      <c r="RWM4" s="215"/>
      <c r="RWN4" s="215"/>
      <c r="RWO4" s="215"/>
      <c r="RWP4" s="215"/>
      <c r="RWQ4" s="215"/>
      <c r="RWR4" s="215"/>
      <c r="RWS4" s="215"/>
      <c r="RWT4" s="215"/>
      <c r="RWU4" s="215"/>
      <c r="RWV4" s="215"/>
      <c r="RWW4" s="215"/>
      <c r="RWX4" s="215"/>
      <c r="RWY4" s="215"/>
      <c r="RWZ4" s="215"/>
      <c r="RXA4" s="215"/>
      <c r="RXB4" s="215"/>
      <c r="RXC4" s="215"/>
      <c r="RXD4" s="215"/>
      <c r="RXE4" s="215"/>
      <c r="RXF4" s="215"/>
      <c r="RXG4" s="215"/>
      <c r="RXH4" s="215"/>
      <c r="RXI4" s="215"/>
      <c r="RXJ4" s="215"/>
      <c r="RXK4" s="215"/>
      <c r="RXL4" s="215"/>
      <c r="RXM4" s="215"/>
      <c r="RXN4" s="215"/>
      <c r="RXO4" s="215"/>
      <c r="RXP4" s="215"/>
      <c r="RXQ4" s="215"/>
      <c r="RXR4" s="215"/>
      <c r="RXS4" s="215"/>
      <c r="RXT4" s="215"/>
      <c r="RXU4" s="215"/>
      <c r="RXV4" s="215"/>
      <c r="RXW4" s="215"/>
      <c r="RXX4" s="215"/>
      <c r="RXY4" s="215"/>
      <c r="RXZ4" s="215"/>
      <c r="RYA4" s="215"/>
      <c r="RYB4" s="215"/>
      <c r="RYC4" s="215"/>
      <c r="RYD4" s="215"/>
      <c r="RYE4" s="215"/>
      <c r="RYF4" s="215"/>
      <c r="RYG4" s="215"/>
      <c r="RYH4" s="215"/>
      <c r="RYI4" s="215"/>
      <c r="RYJ4" s="215"/>
      <c r="RYK4" s="215"/>
      <c r="RYL4" s="215"/>
      <c r="RYM4" s="215"/>
      <c r="RYN4" s="215"/>
      <c r="RYO4" s="215"/>
      <c r="RYP4" s="215"/>
      <c r="RYQ4" s="215"/>
      <c r="RYR4" s="215"/>
      <c r="RYS4" s="215"/>
      <c r="RYT4" s="215"/>
      <c r="RYU4" s="215"/>
      <c r="RYV4" s="215"/>
      <c r="RYW4" s="215"/>
      <c r="RYX4" s="215"/>
      <c r="RYY4" s="215"/>
      <c r="RYZ4" s="215"/>
      <c r="RZA4" s="215"/>
      <c r="RZB4" s="215"/>
      <c r="RZC4" s="215"/>
      <c r="RZD4" s="215"/>
      <c r="RZE4" s="215"/>
      <c r="RZF4" s="215"/>
      <c r="RZG4" s="215"/>
      <c r="RZH4" s="215"/>
      <c r="RZI4" s="215"/>
      <c r="RZJ4" s="215"/>
      <c r="RZK4" s="215"/>
      <c r="RZL4" s="215"/>
      <c r="RZM4" s="215"/>
      <c r="RZN4" s="215"/>
      <c r="RZO4" s="215"/>
      <c r="RZP4" s="215"/>
      <c r="RZQ4" s="215"/>
      <c r="RZR4" s="215"/>
      <c r="RZS4" s="215"/>
      <c r="RZT4" s="215"/>
      <c r="RZU4" s="215"/>
      <c r="RZV4" s="215"/>
      <c r="RZW4" s="215"/>
      <c r="RZX4" s="215"/>
      <c r="RZY4" s="215"/>
      <c r="RZZ4" s="215"/>
      <c r="SAA4" s="215"/>
      <c r="SAB4" s="215"/>
      <c r="SAC4" s="215"/>
      <c r="SAD4" s="215"/>
      <c r="SAE4" s="215"/>
      <c r="SAF4" s="215"/>
      <c r="SAG4" s="215"/>
      <c r="SAH4" s="215"/>
      <c r="SAI4" s="215"/>
      <c r="SAJ4" s="215"/>
      <c r="SAK4" s="215"/>
      <c r="SAL4" s="215"/>
      <c r="SAM4" s="215"/>
      <c r="SAN4" s="215"/>
      <c r="SAO4" s="215"/>
      <c r="SAP4" s="215"/>
      <c r="SAQ4" s="215"/>
      <c r="SAR4" s="215"/>
      <c r="SAS4" s="215"/>
      <c r="SAT4" s="215"/>
      <c r="SAU4" s="215"/>
      <c r="SAV4" s="215"/>
      <c r="SAW4" s="215"/>
      <c r="SAX4" s="215"/>
      <c r="SAY4" s="215"/>
      <c r="SAZ4" s="215"/>
      <c r="SBA4" s="215"/>
      <c r="SBB4" s="215"/>
      <c r="SBC4" s="215"/>
      <c r="SBD4" s="215"/>
      <c r="SBE4" s="215"/>
      <c r="SBF4" s="215"/>
      <c r="SBG4" s="215"/>
      <c r="SBH4" s="215"/>
      <c r="SBI4" s="215"/>
      <c r="SBJ4" s="215"/>
      <c r="SBK4" s="215"/>
      <c r="SBL4" s="215"/>
      <c r="SBM4" s="215"/>
      <c r="SBN4" s="215"/>
      <c r="SBO4" s="215"/>
      <c r="SBP4" s="215"/>
      <c r="SBQ4" s="215"/>
      <c r="SBR4" s="215"/>
      <c r="SBS4" s="215"/>
      <c r="SBT4" s="215"/>
      <c r="SBU4" s="215"/>
      <c r="SBV4" s="215"/>
      <c r="SBW4" s="215"/>
      <c r="SBX4" s="215"/>
      <c r="SBY4" s="215"/>
      <c r="SBZ4" s="215"/>
      <c r="SCA4" s="215"/>
      <c r="SCB4" s="215"/>
      <c r="SCC4" s="215"/>
      <c r="SCD4" s="215"/>
      <c r="SCE4" s="215"/>
      <c r="SCF4" s="215"/>
      <c r="SCG4" s="215"/>
      <c r="SCH4" s="215"/>
      <c r="SCI4" s="215"/>
      <c r="SCJ4" s="215"/>
      <c r="SCK4" s="215"/>
      <c r="SCL4" s="215"/>
      <c r="SCM4" s="215"/>
      <c r="SCN4" s="215"/>
      <c r="SCO4" s="215"/>
      <c r="SCP4" s="215"/>
      <c r="SCQ4" s="215"/>
      <c r="SCR4" s="215"/>
      <c r="SCS4" s="215"/>
      <c r="SCT4" s="215"/>
      <c r="SCU4" s="215"/>
      <c r="SCV4" s="215"/>
      <c r="SCW4" s="215"/>
      <c r="SCX4" s="215"/>
      <c r="SCY4" s="215"/>
      <c r="SCZ4" s="215"/>
      <c r="SDA4" s="215"/>
      <c r="SDB4" s="215"/>
      <c r="SDC4" s="215"/>
      <c r="SDD4" s="215"/>
      <c r="SDE4" s="215"/>
      <c r="SDF4" s="215"/>
      <c r="SDG4" s="215"/>
      <c r="SDH4" s="215"/>
      <c r="SDI4" s="215"/>
      <c r="SDJ4" s="215"/>
      <c r="SDK4" s="215"/>
      <c r="SDL4" s="215"/>
      <c r="SDM4" s="215"/>
      <c r="SDN4" s="215"/>
      <c r="SDO4" s="215"/>
      <c r="SDP4" s="215"/>
      <c r="SDQ4" s="215"/>
      <c r="SDR4" s="215"/>
      <c r="SDS4" s="215"/>
      <c r="SDT4" s="215"/>
      <c r="SDU4" s="215"/>
      <c r="SDV4" s="215"/>
      <c r="SDW4" s="215"/>
      <c r="SDX4" s="215"/>
      <c r="SDY4" s="215"/>
      <c r="SDZ4" s="215"/>
      <c r="SEA4" s="215"/>
      <c r="SEB4" s="215"/>
      <c r="SEC4" s="215"/>
      <c r="SED4" s="215"/>
      <c r="SEE4" s="215"/>
      <c r="SEF4" s="215"/>
      <c r="SEG4" s="215"/>
      <c r="SEH4" s="215"/>
      <c r="SEI4" s="215"/>
      <c r="SEJ4" s="215"/>
      <c r="SEK4" s="215"/>
      <c r="SEL4" s="215"/>
      <c r="SEM4" s="215"/>
      <c r="SEN4" s="215"/>
      <c r="SEO4" s="215"/>
      <c r="SEP4" s="215"/>
      <c r="SEQ4" s="215"/>
      <c r="SER4" s="215"/>
      <c r="SES4" s="215"/>
      <c r="SET4" s="215"/>
      <c r="SEU4" s="215"/>
      <c r="SEV4" s="215"/>
      <c r="SEW4" s="215"/>
      <c r="SEX4" s="215"/>
      <c r="SEY4" s="215"/>
      <c r="SEZ4" s="215"/>
      <c r="SFA4" s="215"/>
      <c r="SFB4" s="215"/>
      <c r="SFC4" s="215"/>
      <c r="SFD4" s="215"/>
      <c r="SFE4" s="215"/>
      <c r="SFF4" s="215"/>
      <c r="SFG4" s="215"/>
      <c r="SFH4" s="215"/>
      <c r="SFI4" s="215"/>
      <c r="SFJ4" s="215"/>
      <c r="SFK4" s="215"/>
      <c r="SFL4" s="215"/>
      <c r="SFM4" s="215"/>
      <c r="SFN4" s="215"/>
      <c r="SFO4" s="215"/>
      <c r="SFP4" s="215"/>
      <c r="SFQ4" s="215"/>
      <c r="SFR4" s="215"/>
      <c r="SFS4" s="215"/>
      <c r="SFT4" s="215"/>
      <c r="SFU4" s="215"/>
      <c r="SFV4" s="215"/>
      <c r="SFW4" s="215"/>
      <c r="SFX4" s="215"/>
      <c r="SFY4" s="215"/>
      <c r="SFZ4" s="215"/>
      <c r="SGA4" s="215"/>
      <c r="SGB4" s="215"/>
      <c r="SGC4" s="215"/>
      <c r="SGD4" s="215"/>
      <c r="SGE4" s="215"/>
      <c r="SGF4" s="215"/>
      <c r="SGG4" s="215"/>
      <c r="SGH4" s="215"/>
      <c r="SGI4" s="215"/>
      <c r="SGJ4" s="215"/>
      <c r="SGK4" s="215"/>
      <c r="SGL4" s="215"/>
      <c r="SGM4" s="215"/>
      <c r="SGN4" s="215"/>
      <c r="SGO4" s="215"/>
      <c r="SGP4" s="215"/>
      <c r="SGQ4" s="215"/>
      <c r="SGR4" s="215"/>
      <c r="SGS4" s="215"/>
      <c r="SGT4" s="215"/>
      <c r="SGU4" s="215"/>
      <c r="SGV4" s="215"/>
      <c r="SGW4" s="215"/>
      <c r="SGX4" s="215"/>
      <c r="SGY4" s="215"/>
      <c r="SGZ4" s="215"/>
      <c r="SHA4" s="215"/>
      <c r="SHB4" s="215"/>
      <c r="SHC4" s="215"/>
      <c r="SHD4" s="215"/>
      <c r="SHE4" s="215"/>
      <c r="SHF4" s="215"/>
      <c r="SHG4" s="215"/>
      <c r="SHH4" s="215"/>
      <c r="SHI4" s="215"/>
      <c r="SHJ4" s="215"/>
      <c r="SHK4" s="215"/>
      <c r="SHL4" s="215"/>
      <c r="SHM4" s="215"/>
      <c r="SHN4" s="215"/>
      <c r="SHO4" s="215"/>
      <c r="SHP4" s="215"/>
      <c r="SHQ4" s="215"/>
      <c r="SHR4" s="215"/>
      <c r="SHS4" s="215"/>
      <c r="SHT4" s="215"/>
      <c r="SHU4" s="215"/>
      <c r="SHV4" s="215"/>
      <c r="SHW4" s="215"/>
      <c r="SHX4" s="215"/>
      <c r="SHY4" s="215"/>
      <c r="SHZ4" s="215"/>
      <c r="SIA4" s="215"/>
      <c r="SIB4" s="215"/>
      <c r="SIC4" s="215"/>
      <c r="SID4" s="215"/>
      <c r="SIE4" s="215"/>
      <c r="SIF4" s="215"/>
      <c r="SIG4" s="215"/>
      <c r="SIH4" s="215"/>
      <c r="SII4" s="215"/>
      <c r="SIJ4" s="215"/>
      <c r="SIK4" s="215"/>
      <c r="SIL4" s="215"/>
      <c r="SIM4" s="215"/>
      <c r="SIN4" s="215"/>
      <c r="SIO4" s="215"/>
      <c r="SIP4" s="215"/>
      <c r="SIQ4" s="215"/>
      <c r="SIR4" s="215"/>
      <c r="SIS4" s="215"/>
      <c r="SIT4" s="215"/>
      <c r="SIU4" s="215"/>
      <c r="SIV4" s="215"/>
      <c r="SIW4" s="215"/>
      <c r="SIX4" s="215"/>
      <c r="SIY4" s="215"/>
      <c r="SIZ4" s="215"/>
      <c r="SJA4" s="215"/>
      <c r="SJB4" s="215"/>
      <c r="SJC4" s="215"/>
      <c r="SJD4" s="215"/>
      <c r="SJE4" s="215"/>
      <c r="SJF4" s="215"/>
      <c r="SJG4" s="215"/>
      <c r="SJH4" s="215"/>
      <c r="SJI4" s="215"/>
      <c r="SJJ4" s="215"/>
      <c r="SJK4" s="215"/>
      <c r="SJL4" s="215"/>
      <c r="SJM4" s="215"/>
      <c r="SJN4" s="215"/>
      <c r="SJO4" s="215"/>
      <c r="SJP4" s="215"/>
      <c r="SJQ4" s="215"/>
      <c r="SJR4" s="215"/>
      <c r="SJS4" s="215"/>
      <c r="SJT4" s="215"/>
      <c r="SJU4" s="215"/>
      <c r="SJV4" s="215"/>
      <c r="SJW4" s="215"/>
      <c r="SJX4" s="215"/>
      <c r="SJY4" s="215"/>
      <c r="SJZ4" s="215"/>
      <c r="SKA4" s="215"/>
      <c r="SKB4" s="215"/>
      <c r="SKC4" s="215"/>
      <c r="SKD4" s="215"/>
      <c r="SKE4" s="215"/>
      <c r="SKF4" s="215"/>
      <c r="SKG4" s="215"/>
      <c r="SKH4" s="215"/>
      <c r="SKI4" s="215"/>
      <c r="SKJ4" s="215"/>
      <c r="SKK4" s="215"/>
      <c r="SKL4" s="215"/>
      <c r="SKM4" s="215"/>
      <c r="SKN4" s="215"/>
      <c r="SKO4" s="215"/>
      <c r="SKP4" s="215"/>
      <c r="SKQ4" s="215"/>
      <c r="SKR4" s="215"/>
      <c r="SKS4" s="215"/>
      <c r="SKT4" s="215"/>
      <c r="SKU4" s="215"/>
      <c r="SKV4" s="215"/>
      <c r="SKW4" s="215"/>
      <c r="SKX4" s="215"/>
      <c r="SKY4" s="215"/>
      <c r="SKZ4" s="215"/>
      <c r="SLA4" s="215"/>
      <c r="SLB4" s="215"/>
      <c r="SLC4" s="215"/>
      <c r="SLD4" s="215"/>
      <c r="SLE4" s="215"/>
      <c r="SLF4" s="215"/>
      <c r="SLG4" s="215"/>
      <c r="SLH4" s="215"/>
      <c r="SLI4" s="215"/>
      <c r="SLJ4" s="215"/>
      <c r="SLK4" s="215"/>
      <c r="SLL4" s="215"/>
      <c r="SLM4" s="215"/>
      <c r="SLN4" s="215"/>
      <c r="SLO4" s="215"/>
      <c r="SLP4" s="215"/>
      <c r="SLQ4" s="215"/>
      <c r="SLR4" s="215"/>
      <c r="SLS4" s="215"/>
      <c r="SLT4" s="215"/>
      <c r="SLU4" s="215"/>
      <c r="SLV4" s="215"/>
      <c r="SLW4" s="215"/>
      <c r="SLX4" s="215"/>
      <c r="SLY4" s="215"/>
      <c r="SLZ4" s="215"/>
      <c r="SMA4" s="215"/>
      <c r="SMB4" s="215"/>
      <c r="SMC4" s="215"/>
      <c r="SMD4" s="215"/>
      <c r="SME4" s="215"/>
      <c r="SMF4" s="215"/>
      <c r="SMG4" s="215"/>
      <c r="SMH4" s="215"/>
      <c r="SMI4" s="215"/>
      <c r="SMJ4" s="215"/>
      <c r="SMK4" s="215"/>
      <c r="SML4" s="215"/>
      <c r="SMM4" s="215"/>
      <c r="SMN4" s="215"/>
      <c r="SMO4" s="215"/>
      <c r="SMP4" s="215"/>
      <c r="SMQ4" s="215"/>
      <c r="SMR4" s="215"/>
      <c r="SMS4" s="215"/>
      <c r="SMT4" s="215"/>
      <c r="SMU4" s="215"/>
      <c r="SMV4" s="215"/>
      <c r="SMW4" s="215"/>
      <c r="SMX4" s="215"/>
      <c r="SMY4" s="215"/>
      <c r="SMZ4" s="215"/>
      <c r="SNA4" s="215"/>
      <c r="SNB4" s="215"/>
      <c r="SNC4" s="215"/>
      <c r="SND4" s="215"/>
      <c r="SNE4" s="215"/>
      <c r="SNF4" s="215"/>
      <c r="SNG4" s="215"/>
      <c r="SNH4" s="215"/>
      <c r="SNI4" s="215"/>
      <c r="SNJ4" s="215"/>
      <c r="SNK4" s="215"/>
      <c r="SNL4" s="215"/>
      <c r="SNM4" s="215"/>
      <c r="SNN4" s="215"/>
      <c r="SNO4" s="215"/>
      <c r="SNP4" s="215"/>
      <c r="SNQ4" s="215"/>
      <c r="SNR4" s="215"/>
      <c r="SNS4" s="215"/>
      <c r="SNT4" s="215"/>
      <c r="SNU4" s="215"/>
      <c r="SNV4" s="215"/>
      <c r="SNW4" s="215"/>
      <c r="SNX4" s="215"/>
      <c r="SNY4" s="215"/>
      <c r="SNZ4" s="215"/>
      <c r="SOA4" s="215"/>
      <c r="SOB4" s="215"/>
      <c r="SOC4" s="215"/>
      <c r="SOD4" s="215"/>
      <c r="SOE4" s="215"/>
      <c r="SOF4" s="215"/>
      <c r="SOG4" s="215"/>
      <c r="SOH4" s="215"/>
      <c r="SOI4" s="215"/>
      <c r="SOJ4" s="215"/>
      <c r="SOK4" s="215"/>
      <c r="SOL4" s="215"/>
      <c r="SOM4" s="215"/>
      <c r="SON4" s="215"/>
      <c r="SOO4" s="215"/>
      <c r="SOP4" s="215"/>
      <c r="SOQ4" s="215"/>
      <c r="SOR4" s="215"/>
      <c r="SOS4" s="215"/>
      <c r="SOT4" s="215"/>
      <c r="SOU4" s="215"/>
      <c r="SOV4" s="215"/>
      <c r="SOW4" s="215"/>
      <c r="SOX4" s="215"/>
      <c r="SOY4" s="215"/>
      <c r="SOZ4" s="215"/>
      <c r="SPA4" s="215"/>
      <c r="SPB4" s="215"/>
      <c r="SPC4" s="215"/>
      <c r="SPD4" s="215"/>
      <c r="SPE4" s="215"/>
      <c r="SPF4" s="215"/>
      <c r="SPG4" s="215"/>
      <c r="SPH4" s="215"/>
      <c r="SPI4" s="215"/>
      <c r="SPJ4" s="215"/>
      <c r="SPK4" s="215"/>
      <c r="SPL4" s="215"/>
      <c r="SPM4" s="215"/>
      <c r="SPN4" s="215"/>
      <c r="SPO4" s="215"/>
      <c r="SPP4" s="215"/>
      <c r="SPQ4" s="215"/>
      <c r="SPR4" s="215"/>
      <c r="SPS4" s="215"/>
      <c r="SPT4" s="215"/>
      <c r="SPU4" s="215"/>
      <c r="SPV4" s="215"/>
      <c r="SPW4" s="215"/>
      <c r="SPX4" s="215"/>
      <c r="SPY4" s="215"/>
      <c r="SPZ4" s="215"/>
      <c r="SQA4" s="215"/>
      <c r="SQB4" s="215"/>
      <c r="SQC4" s="215"/>
      <c r="SQD4" s="215"/>
      <c r="SQE4" s="215"/>
      <c r="SQF4" s="215"/>
      <c r="SQG4" s="215"/>
      <c r="SQH4" s="215"/>
      <c r="SQI4" s="215"/>
      <c r="SQJ4" s="215"/>
      <c r="SQK4" s="215"/>
      <c r="SQL4" s="215"/>
      <c r="SQM4" s="215"/>
      <c r="SQN4" s="215"/>
      <c r="SQO4" s="215"/>
      <c r="SQP4" s="215"/>
      <c r="SQQ4" s="215"/>
      <c r="SQR4" s="215"/>
      <c r="SQS4" s="215"/>
      <c r="SQT4" s="215"/>
      <c r="SQU4" s="215"/>
      <c r="SQV4" s="215"/>
      <c r="SQW4" s="215"/>
      <c r="SQX4" s="215"/>
      <c r="SQY4" s="215"/>
      <c r="SQZ4" s="215"/>
      <c r="SRA4" s="215"/>
      <c r="SRB4" s="215"/>
      <c r="SRC4" s="215"/>
      <c r="SRD4" s="215"/>
      <c r="SRE4" s="215"/>
      <c r="SRF4" s="215"/>
      <c r="SRG4" s="215"/>
      <c r="SRH4" s="215"/>
      <c r="SRI4" s="215"/>
      <c r="SRJ4" s="215"/>
      <c r="SRK4" s="215"/>
      <c r="SRL4" s="215"/>
      <c r="SRM4" s="215"/>
      <c r="SRN4" s="215"/>
      <c r="SRO4" s="215"/>
      <c r="SRP4" s="215"/>
      <c r="SRQ4" s="215"/>
      <c r="SRR4" s="215"/>
      <c r="SRS4" s="215"/>
      <c r="SRT4" s="215"/>
      <c r="SRU4" s="215"/>
      <c r="SRV4" s="215"/>
      <c r="SRW4" s="215"/>
      <c r="SRX4" s="215"/>
      <c r="SRY4" s="215"/>
      <c r="SRZ4" s="215"/>
      <c r="SSA4" s="215"/>
      <c r="SSB4" s="215"/>
      <c r="SSC4" s="215"/>
      <c r="SSD4" s="215"/>
      <c r="SSE4" s="215"/>
      <c r="SSF4" s="215"/>
      <c r="SSG4" s="215"/>
      <c r="SSH4" s="215"/>
      <c r="SSI4" s="215"/>
      <c r="SSJ4" s="215"/>
      <c r="SSK4" s="215"/>
      <c r="SSL4" s="215"/>
      <c r="SSM4" s="215"/>
      <c r="SSN4" s="215"/>
      <c r="SSO4" s="215"/>
      <c r="SSP4" s="215"/>
      <c r="SSQ4" s="215"/>
      <c r="SSR4" s="215"/>
      <c r="SSS4" s="215"/>
      <c r="SST4" s="215"/>
      <c r="SSU4" s="215"/>
      <c r="SSV4" s="215"/>
      <c r="SSW4" s="215"/>
      <c r="SSX4" s="215"/>
      <c r="SSY4" s="215"/>
      <c r="SSZ4" s="215"/>
      <c r="STA4" s="215"/>
      <c r="STB4" s="215"/>
      <c r="STC4" s="215"/>
      <c r="STD4" s="215"/>
      <c r="STE4" s="215"/>
      <c r="STF4" s="215"/>
      <c r="STG4" s="215"/>
      <c r="STH4" s="215"/>
      <c r="STI4" s="215"/>
      <c r="STJ4" s="215"/>
      <c r="STK4" s="215"/>
      <c r="STL4" s="215"/>
      <c r="STM4" s="215"/>
      <c r="STN4" s="215"/>
      <c r="STO4" s="215"/>
      <c r="STP4" s="215"/>
      <c r="STQ4" s="215"/>
      <c r="STR4" s="215"/>
      <c r="STS4" s="215"/>
      <c r="STT4" s="215"/>
      <c r="STU4" s="215"/>
      <c r="STV4" s="215"/>
      <c r="STW4" s="215"/>
      <c r="STX4" s="215"/>
      <c r="STY4" s="215"/>
      <c r="STZ4" s="215"/>
      <c r="SUA4" s="215"/>
      <c r="SUB4" s="215"/>
      <c r="SUC4" s="215"/>
      <c r="SUD4" s="215"/>
      <c r="SUE4" s="215"/>
      <c r="SUF4" s="215"/>
      <c r="SUG4" s="215"/>
      <c r="SUH4" s="215"/>
      <c r="SUI4" s="215"/>
      <c r="SUJ4" s="215"/>
      <c r="SUK4" s="215"/>
      <c r="SUL4" s="215"/>
      <c r="SUM4" s="215"/>
      <c r="SUN4" s="215"/>
      <c r="SUO4" s="215"/>
      <c r="SUP4" s="215"/>
      <c r="SUQ4" s="215"/>
      <c r="SUR4" s="215"/>
      <c r="SUS4" s="215"/>
      <c r="SUT4" s="215"/>
      <c r="SUU4" s="215"/>
      <c r="SUV4" s="215"/>
      <c r="SUW4" s="215"/>
      <c r="SUX4" s="215"/>
      <c r="SUY4" s="215"/>
      <c r="SUZ4" s="215"/>
      <c r="SVA4" s="215"/>
      <c r="SVB4" s="215"/>
      <c r="SVC4" s="215"/>
      <c r="SVD4" s="215"/>
      <c r="SVE4" s="215"/>
      <c r="SVF4" s="215"/>
      <c r="SVG4" s="215"/>
      <c r="SVH4" s="215"/>
      <c r="SVI4" s="215"/>
      <c r="SVJ4" s="215"/>
      <c r="SVK4" s="215"/>
      <c r="SVL4" s="215"/>
      <c r="SVM4" s="215"/>
      <c r="SVN4" s="215"/>
      <c r="SVO4" s="215"/>
      <c r="SVP4" s="215"/>
      <c r="SVQ4" s="215"/>
      <c r="SVR4" s="215"/>
      <c r="SVS4" s="215"/>
      <c r="SVT4" s="215"/>
      <c r="SVU4" s="215"/>
      <c r="SVV4" s="215"/>
      <c r="SVW4" s="215"/>
      <c r="SVX4" s="215"/>
      <c r="SVY4" s="215"/>
      <c r="SVZ4" s="215"/>
      <c r="SWA4" s="215"/>
      <c r="SWB4" s="215"/>
      <c r="SWC4" s="215"/>
      <c r="SWD4" s="215"/>
      <c r="SWE4" s="215"/>
      <c r="SWF4" s="215"/>
      <c r="SWG4" s="215"/>
      <c r="SWH4" s="215"/>
      <c r="SWI4" s="215"/>
      <c r="SWJ4" s="215"/>
      <c r="SWK4" s="215"/>
      <c r="SWL4" s="215"/>
      <c r="SWM4" s="215"/>
      <c r="SWN4" s="215"/>
      <c r="SWO4" s="215"/>
      <c r="SWP4" s="215"/>
      <c r="SWQ4" s="215"/>
      <c r="SWR4" s="215"/>
      <c r="SWS4" s="215"/>
      <c r="SWT4" s="215"/>
      <c r="SWU4" s="215"/>
      <c r="SWV4" s="215"/>
      <c r="SWW4" s="215"/>
      <c r="SWX4" s="215"/>
      <c r="SWY4" s="215"/>
      <c r="SWZ4" s="215"/>
      <c r="SXA4" s="215"/>
      <c r="SXB4" s="215"/>
      <c r="SXC4" s="215"/>
      <c r="SXD4" s="215"/>
      <c r="SXE4" s="215"/>
      <c r="SXF4" s="215"/>
      <c r="SXG4" s="215"/>
      <c r="SXH4" s="215"/>
      <c r="SXI4" s="215"/>
      <c r="SXJ4" s="215"/>
      <c r="SXK4" s="215"/>
      <c r="SXL4" s="215"/>
      <c r="SXM4" s="215"/>
      <c r="SXN4" s="215"/>
      <c r="SXO4" s="215"/>
      <c r="SXP4" s="215"/>
      <c r="SXQ4" s="215"/>
      <c r="SXR4" s="215"/>
      <c r="SXS4" s="215"/>
      <c r="SXT4" s="215"/>
      <c r="SXU4" s="215"/>
      <c r="SXV4" s="215"/>
      <c r="SXW4" s="215"/>
      <c r="SXX4" s="215"/>
      <c r="SXY4" s="215"/>
      <c r="SXZ4" s="215"/>
      <c r="SYA4" s="215"/>
      <c r="SYB4" s="215"/>
      <c r="SYC4" s="215"/>
      <c r="SYD4" s="215"/>
      <c r="SYE4" s="215"/>
      <c r="SYF4" s="215"/>
      <c r="SYG4" s="215"/>
      <c r="SYH4" s="215"/>
      <c r="SYI4" s="215"/>
      <c r="SYJ4" s="215"/>
      <c r="SYK4" s="215"/>
      <c r="SYL4" s="215"/>
      <c r="SYM4" s="215"/>
      <c r="SYN4" s="215"/>
      <c r="SYO4" s="215"/>
      <c r="SYP4" s="215"/>
      <c r="SYQ4" s="215"/>
      <c r="SYR4" s="215"/>
      <c r="SYS4" s="215"/>
      <c r="SYT4" s="215"/>
      <c r="SYU4" s="215"/>
      <c r="SYV4" s="215"/>
      <c r="SYW4" s="215"/>
      <c r="SYX4" s="215"/>
      <c r="SYY4" s="215"/>
      <c r="SYZ4" s="215"/>
      <c r="SZA4" s="215"/>
      <c r="SZB4" s="215"/>
      <c r="SZC4" s="215"/>
      <c r="SZD4" s="215"/>
      <c r="SZE4" s="215"/>
      <c r="SZF4" s="215"/>
      <c r="SZG4" s="215"/>
      <c r="SZH4" s="215"/>
      <c r="SZI4" s="215"/>
      <c r="SZJ4" s="215"/>
      <c r="SZK4" s="215"/>
      <c r="SZL4" s="215"/>
      <c r="SZM4" s="215"/>
      <c r="SZN4" s="215"/>
      <c r="SZO4" s="215"/>
      <c r="SZP4" s="215"/>
      <c r="SZQ4" s="215"/>
      <c r="SZR4" s="215"/>
      <c r="SZS4" s="215"/>
      <c r="SZT4" s="215"/>
      <c r="SZU4" s="215"/>
      <c r="SZV4" s="215"/>
      <c r="SZW4" s="215"/>
      <c r="SZX4" s="215"/>
      <c r="SZY4" s="215"/>
      <c r="SZZ4" s="215"/>
      <c r="TAA4" s="215"/>
      <c r="TAB4" s="215"/>
      <c r="TAC4" s="215"/>
      <c r="TAD4" s="215"/>
      <c r="TAE4" s="215"/>
      <c r="TAF4" s="215"/>
      <c r="TAG4" s="215"/>
      <c r="TAH4" s="215"/>
      <c r="TAI4" s="215"/>
      <c r="TAJ4" s="215"/>
      <c r="TAK4" s="215"/>
      <c r="TAL4" s="215"/>
      <c r="TAM4" s="215"/>
      <c r="TAN4" s="215"/>
      <c r="TAO4" s="215"/>
      <c r="TAP4" s="215"/>
      <c r="TAQ4" s="215"/>
      <c r="TAR4" s="215"/>
      <c r="TAS4" s="215"/>
      <c r="TAT4" s="215"/>
      <c r="TAU4" s="215"/>
      <c r="TAV4" s="215"/>
      <c r="TAW4" s="215"/>
      <c r="TAX4" s="215"/>
      <c r="TAY4" s="215"/>
      <c r="TAZ4" s="215"/>
      <c r="TBA4" s="215"/>
      <c r="TBB4" s="215"/>
      <c r="TBC4" s="215"/>
      <c r="TBD4" s="215"/>
      <c r="TBE4" s="215"/>
      <c r="TBF4" s="215"/>
      <c r="TBG4" s="215"/>
      <c r="TBH4" s="215"/>
      <c r="TBI4" s="215"/>
      <c r="TBJ4" s="215"/>
      <c r="TBK4" s="215"/>
      <c r="TBL4" s="215"/>
      <c r="TBM4" s="215"/>
      <c r="TBN4" s="215"/>
      <c r="TBO4" s="215"/>
      <c r="TBP4" s="215"/>
      <c r="TBQ4" s="215"/>
      <c r="TBR4" s="215"/>
      <c r="TBS4" s="215"/>
      <c r="TBT4" s="215"/>
      <c r="TBU4" s="215"/>
      <c r="TBV4" s="215"/>
      <c r="TBW4" s="215"/>
      <c r="TBX4" s="215"/>
      <c r="TBY4" s="215"/>
      <c r="TBZ4" s="215"/>
      <c r="TCA4" s="215"/>
      <c r="TCB4" s="215"/>
      <c r="TCC4" s="215"/>
      <c r="TCD4" s="215"/>
      <c r="TCE4" s="215"/>
      <c r="TCF4" s="215"/>
      <c r="TCG4" s="215"/>
      <c r="TCH4" s="215"/>
      <c r="TCI4" s="215"/>
      <c r="TCJ4" s="215"/>
      <c r="TCK4" s="215"/>
      <c r="TCL4" s="215"/>
      <c r="TCM4" s="215"/>
      <c r="TCN4" s="215"/>
      <c r="TCO4" s="215"/>
      <c r="TCP4" s="215"/>
      <c r="TCQ4" s="215"/>
      <c r="TCR4" s="215"/>
      <c r="TCS4" s="215"/>
      <c r="TCT4" s="215"/>
      <c r="TCU4" s="215"/>
      <c r="TCV4" s="215"/>
      <c r="TCW4" s="215"/>
      <c r="TCX4" s="215"/>
      <c r="TCY4" s="215"/>
      <c r="TCZ4" s="215"/>
      <c r="TDA4" s="215"/>
      <c r="TDB4" s="215"/>
      <c r="TDC4" s="215"/>
      <c r="TDD4" s="215"/>
      <c r="TDE4" s="215"/>
      <c r="TDF4" s="215"/>
      <c r="TDG4" s="215"/>
      <c r="TDH4" s="215"/>
      <c r="TDI4" s="215"/>
      <c r="TDJ4" s="215"/>
      <c r="TDK4" s="215"/>
      <c r="TDL4" s="215"/>
      <c r="TDM4" s="215"/>
      <c r="TDN4" s="215"/>
      <c r="TDO4" s="215"/>
      <c r="TDP4" s="215"/>
      <c r="TDQ4" s="215"/>
      <c r="TDR4" s="215"/>
      <c r="TDS4" s="215"/>
      <c r="TDT4" s="215"/>
      <c r="TDU4" s="215"/>
      <c r="TDV4" s="215"/>
      <c r="TDW4" s="215"/>
      <c r="TDX4" s="215"/>
      <c r="TDY4" s="215"/>
      <c r="TDZ4" s="215"/>
      <c r="TEA4" s="215"/>
      <c r="TEB4" s="215"/>
      <c r="TEC4" s="215"/>
      <c r="TED4" s="215"/>
      <c r="TEE4" s="215"/>
      <c r="TEF4" s="215"/>
      <c r="TEG4" s="215"/>
      <c r="TEH4" s="215"/>
      <c r="TEI4" s="215"/>
      <c r="TEJ4" s="215"/>
      <c r="TEK4" s="215"/>
      <c r="TEL4" s="215"/>
      <c r="TEM4" s="215"/>
      <c r="TEN4" s="215"/>
      <c r="TEO4" s="215"/>
      <c r="TEP4" s="215"/>
      <c r="TEQ4" s="215"/>
      <c r="TER4" s="215"/>
      <c r="TES4" s="215"/>
      <c r="TET4" s="215"/>
      <c r="TEU4" s="215"/>
      <c r="TEV4" s="215"/>
      <c r="TEW4" s="215"/>
      <c r="TEX4" s="215"/>
      <c r="TEY4" s="215"/>
      <c r="TEZ4" s="215"/>
      <c r="TFA4" s="215"/>
      <c r="TFB4" s="215"/>
      <c r="TFC4" s="215"/>
      <c r="TFD4" s="215"/>
      <c r="TFE4" s="215"/>
      <c r="TFF4" s="215"/>
      <c r="TFG4" s="215"/>
      <c r="TFH4" s="215"/>
      <c r="TFI4" s="215"/>
      <c r="TFJ4" s="215"/>
      <c r="TFK4" s="215"/>
      <c r="TFL4" s="215"/>
      <c r="TFM4" s="215"/>
      <c r="TFN4" s="215"/>
      <c r="TFO4" s="215"/>
      <c r="TFP4" s="215"/>
      <c r="TFQ4" s="215"/>
      <c r="TFR4" s="215"/>
      <c r="TFS4" s="215"/>
      <c r="TFT4" s="215"/>
      <c r="TFU4" s="215"/>
      <c r="TFV4" s="215"/>
      <c r="TFW4" s="215"/>
      <c r="TFX4" s="215"/>
      <c r="TFY4" s="215"/>
      <c r="TFZ4" s="215"/>
      <c r="TGA4" s="215"/>
      <c r="TGB4" s="215"/>
      <c r="TGC4" s="215"/>
      <c r="TGD4" s="215"/>
      <c r="TGE4" s="215"/>
      <c r="TGF4" s="215"/>
      <c r="TGG4" s="215"/>
      <c r="TGH4" s="215"/>
      <c r="TGI4" s="215"/>
      <c r="TGJ4" s="215"/>
      <c r="TGK4" s="215"/>
      <c r="TGL4" s="215"/>
      <c r="TGM4" s="215"/>
      <c r="TGN4" s="215"/>
      <c r="TGO4" s="215"/>
      <c r="TGP4" s="215"/>
      <c r="TGQ4" s="215"/>
      <c r="TGR4" s="215"/>
      <c r="TGS4" s="215"/>
      <c r="TGT4" s="215"/>
      <c r="TGU4" s="215"/>
      <c r="TGV4" s="215"/>
      <c r="TGW4" s="215"/>
      <c r="TGX4" s="215"/>
      <c r="TGY4" s="215"/>
      <c r="TGZ4" s="215"/>
      <c r="THA4" s="215"/>
      <c r="THB4" s="215"/>
      <c r="THC4" s="215"/>
      <c r="THD4" s="215"/>
      <c r="THE4" s="215"/>
      <c r="THF4" s="215"/>
      <c r="THG4" s="215"/>
      <c r="THH4" s="215"/>
      <c r="THI4" s="215"/>
      <c r="THJ4" s="215"/>
      <c r="THK4" s="215"/>
      <c r="THL4" s="215"/>
      <c r="THM4" s="215"/>
      <c r="THN4" s="215"/>
      <c r="THO4" s="215"/>
      <c r="THP4" s="215"/>
      <c r="THQ4" s="215"/>
      <c r="THR4" s="215"/>
      <c r="THS4" s="215"/>
      <c r="THT4" s="215"/>
      <c r="THU4" s="215"/>
      <c r="THV4" s="215"/>
      <c r="THW4" s="215"/>
      <c r="THX4" s="215"/>
      <c r="THY4" s="215"/>
      <c r="THZ4" s="215"/>
      <c r="TIA4" s="215"/>
      <c r="TIB4" s="215"/>
      <c r="TIC4" s="215"/>
      <c r="TID4" s="215"/>
      <c r="TIE4" s="215"/>
      <c r="TIF4" s="215"/>
      <c r="TIG4" s="215"/>
      <c r="TIH4" s="215"/>
      <c r="TII4" s="215"/>
      <c r="TIJ4" s="215"/>
      <c r="TIK4" s="215"/>
      <c r="TIL4" s="215"/>
      <c r="TIM4" s="215"/>
      <c r="TIN4" s="215"/>
      <c r="TIO4" s="215"/>
      <c r="TIP4" s="215"/>
      <c r="TIQ4" s="215"/>
      <c r="TIR4" s="215"/>
      <c r="TIS4" s="215"/>
      <c r="TIT4" s="215"/>
      <c r="TIU4" s="215"/>
      <c r="TIV4" s="215"/>
      <c r="TIW4" s="215"/>
      <c r="TIX4" s="215"/>
      <c r="TIY4" s="215"/>
      <c r="TIZ4" s="215"/>
      <c r="TJA4" s="215"/>
      <c r="TJB4" s="215"/>
      <c r="TJC4" s="215"/>
      <c r="TJD4" s="215"/>
      <c r="TJE4" s="215"/>
      <c r="TJF4" s="215"/>
      <c r="TJG4" s="215"/>
      <c r="TJH4" s="215"/>
      <c r="TJI4" s="215"/>
      <c r="TJJ4" s="215"/>
      <c r="TJK4" s="215"/>
      <c r="TJL4" s="215"/>
      <c r="TJM4" s="215"/>
      <c r="TJN4" s="215"/>
      <c r="TJO4" s="215"/>
      <c r="TJP4" s="215"/>
      <c r="TJQ4" s="215"/>
      <c r="TJR4" s="215"/>
      <c r="TJS4" s="215"/>
      <c r="TJT4" s="215"/>
      <c r="TJU4" s="215"/>
      <c r="TJV4" s="215"/>
      <c r="TJW4" s="215"/>
      <c r="TJX4" s="215"/>
      <c r="TJY4" s="215"/>
      <c r="TJZ4" s="215"/>
      <c r="TKA4" s="215"/>
      <c r="TKB4" s="215"/>
      <c r="TKC4" s="215"/>
      <c r="TKD4" s="215"/>
      <c r="TKE4" s="215"/>
      <c r="TKF4" s="215"/>
      <c r="TKG4" s="215"/>
      <c r="TKH4" s="215"/>
      <c r="TKI4" s="215"/>
      <c r="TKJ4" s="215"/>
      <c r="TKK4" s="215"/>
      <c r="TKL4" s="215"/>
      <c r="TKM4" s="215"/>
      <c r="TKN4" s="215"/>
      <c r="TKO4" s="215"/>
      <c r="TKP4" s="215"/>
      <c r="TKQ4" s="215"/>
      <c r="TKR4" s="215"/>
      <c r="TKS4" s="215"/>
      <c r="TKT4" s="215"/>
      <c r="TKU4" s="215"/>
      <c r="TKV4" s="215"/>
      <c r="TKW4" s="215"/>
      <c r="TKX4" s="215"/>
      <c r="TKY4" s="215"/>
      <c r="TKZ4" s="215"/>
      <c r="TLA4" s="215"/>
      <c r="TLB4" s="215"/>
      <c r="TLC4" s="215"/>
      <c r="TLD4" s="215"/>
      <c r="TLE4" s="215"/>
      <c r="TLF4" s="215"/>
      <c r="TLG4" s="215"/>
      <c r="TLH4" s="215"/>
      <c r="TLI4" s="215"/>
      <c r="TLJ4" s="215"/>
      <c r="TLK4" s="215"/>
      <c r="TLL4" s="215"/>
      <c r="TLM4" s="215"/>
      <c r="TLN4" s="215"/>
      <c r="TLO4" s="215"/>
      <c r="TLP4" s="215"/>
      <c r="TLQ4" s="215"/>
      <c r="TLR4" s="215"/>
      <c r="TLS4" s="215"/>
      <c r="TLT4" s="215"/>
      <c r="TLU4" s="215"/>
      <c r="TLV4" s="215"/>
      <c r="TLW4" s="215"/>
      <c r="TLX4" s="215"/>
      <c r="TLY4" s="215"/>
      <c r="TLZ4" s="215"/>
      <c r="TMA4" s="215"/>
      <c r="TMB4" s="215"/>
      <c r="TMC4" s="215"/>
      <c r="TMD4" s="215"/>
      <c r="TME4" s="215"/>
      <c r="TMF4" s="215"/>
      <c r="TMG4" s="215"/>
      <c r="TMH4" s="215"/>
      <c r="TMI4" s="215"/>
      <c r="TMJ4" s="215"/>
      <c r="TMK4" s="215"/>
      <c r="TML4" s="215"/>
      <c r="TMM4" s="215"/>
      <c r="TMN4" s="215"/>
      <c r="TMO4" s="215"/>
      <c r="TMP4" s="215"/>
      <c r="TMQ4" s="215"/>
      <c r="TMR4" s="215"/>
      <c r="TMS4" s="215"/>
      <c r="TMT4" s="215"/>
      <c r="TMU4" s="215"/>
      <c r="TMV4" s="215"/>
      <c r="TMW4" s="215"/>
      <c r="TMX4" s="215"/>
      <c r="TMY4" s="215"/>
      <c r="TMZ4" s="215"/>
      <c r="TNA4" s="215"/>
      <c r="TNB4" s="215"/>
      <c r="TNC4" s="215"/>
      <c r="TND4" s="215"/>
      <c r="TNE4" s="215"/>
      <c r="TNF4" s="215"/>
      <c r="TNG4" s="215"/>
      <c r="TNH4" s="215"/>
      <c r="TNI4" s="215"/>
      <c r="TNJ4" s="215"/>
      <c r="TNK4" s="215"/>
      <c r="TNL4" s="215"/>
      <c r="TNM4" s="215"/>
      <c r="TNN4" s="215"/>
      <c r="TNO4" s="215"/>
      <c r="TNP4" s="215"/>
      <c r="TNQ4" s="215"/>
      <c r="TNR4" s="215"/>
      <c r="TNS4" s="215"/>
      <c r="TNT4" s="215"/>
      <c r="TNU4" s="215"/>
      <c r="TNV4" s="215"/>
      <c r="TNW4" s="215"/>
      <c r="TNX4" s="215"/>
      <c r="TNY4" s="215"/>
      <c r="TNZ4" s="215"/>
      <c r="TOA4" s="215"/>
      <c r="TOB4" s="215"/>
      <c r="TOC4" s="215"/>
      <c r="TOD4" s="215"/>
      <c r="TOE4" s="215"/>
      <c r="TOF4" s="215"/>
      <c r="TOG4" s="215"/>
      <c r="TOH4" s="215"/>
      <c r="TOI4" s="215"/>
      <c r="TOJ4" s="215"/>
      <c r="TOK4" s="215"/>
      <c r="TOL4" s="215"/>
      <c r="TOM4" s="215"/>
      <c r="TON4" s="215"/>
      <c r="TOO4" s="215"/>
      <c r="TOP4" s="215"/>
      <c r="TOQ4" s="215"/>
      <c r="TOR4" s="215"/>
      <c r="TOS4" s="215"/>
      <c r="TOT4" s="215"/>
      <c r="TOU4" s="215"/>
      <c r="TOV4" s="215"/>
      <c r="TOW4" s="215"/>
      <c r="TOX4" s="215"/>
      <c r="TOY4" s="215"/>
      <c r="TOZ4" s="215"/>
      <c r="TPA4" s="215"/>
      <c r="TPB4" s="215"/>
      <c r="TPC4" s="215"/>
      <c r="TPD4" s="215"/>
      <c r="TPE4" s="215"/>
      <c r="TPF4" s="215"/>
      <c r="TPG4" s="215"/>
      <c r="TPH4" s="215"/>
      <c r="TPI4" s="215"/>
      <c r="TPJ4" s="215"/>
      <c r="TPK4" s="215"/>
      <c r="TPL4" s="215"/>
      <c r="TPM4" s="215"/>
      <c r="TPN4" s="215"/>
      <c r="TPO4" s="215"/>
      <c r="TPP4" s="215"/>
      <c r="TPQ4" s="215"/>
      <c r="TPR4" s="215"/>
      <c r="TPS4" s="215"/>
      <c r="TPT4" s="215"/>
      <c r="TPU4" s="215"/>
      <c r="TPV4" s="215"/>
      <c r="TPW4" s="215"/>
      <c r="TPX4" s="215"/>
      <c r="TPY4" s="215"/>
      <c r="TPZ4" s="215"/>
      <c r="TQA4" s="215"/>
      <c r="TQB4" s="215"/>
      <c r="TQC4" s="215"/>
      <c r="TQD4" s="215"/>
      <c r="TQE4" s="215"/>
      <c r="TQF4" s="215"/>
      <c r="TQG4" s="215"/>
      <c r="TQH4" s="215"/>
      <c r="TQI4" s="215"/>
      <c r="TQJ4" s="215"/>
      <c r="TQK4" s="215"/>
      <c r="TQL4" s="215"/>
      <c r="TQM4" s="215"/>
      <c r="TQN4" s="215"/>
      <c r="TQO4" s="215"/>
      <c r="TQP4" s="215"/>
      <c r="TQQ4" s="215"/>
      <c r="TQR4" s="215"/>
      <c r="TQS4" s="215"/>
      <c r="TQT4" s="215"/>
      <c r="TQU4" s="215"/>
      <c r="TQV4" s="215"/>
      <c r="TQW4" s="215"/>
      <c r="TQX4" s="215"/>
      <c r="TQY4" s="215"/>
      <c r="TQZ4" s="215"/>
      <c r="TRA4" s="215"/>
      <c r="TRB4" s="215"/>
      <c r="TRC4" s="215"/>
      <c r="TRD4" s="215"/>
      <c r="TRE4" s="215"/>
      <c r="TRF4" s="215"/>
      <c r="TRG4" s="215"/>
      <c r="TRH4" s="215"/>
      <c r="TRI4" s="215"/>
      <c r="TRJ4" s="215"/>
      <c r="TRK4" s="215"/>
      <c r="TRL4" s="215"/>
      <c r="TRM4" s="215"/>
      <c r="TRN4" s="215"/>
      <c r="TRO4" s="215"/>
      <c r="TRP4" s="215"/>
      <c r="TRQ4" s="215"/>
      <c r="TRR4" s="215"/>
      <c r="TRS4" s="215"/>
      <c r="TRT4" s="215"/>
      <c r="TRU4" s="215"/>
      <c r="TRV4" s="215"/>
      <c r="TRW4" s="215"/>
      <c r="TRX4" s="215"/>
      <c r="TRY4" s="215"/>
      <c r="TRZ4" s="215"/>
      <c r="TSA4" s="215"/>
      <c r="TSB4" s="215"/>
      <c r="TSC4" s="215"/>
      <c r="TSD4" s="215"/>
      <c r="TSE4" s="215"/>
      <c r="TSF4" s="215"/>
      <c r="TSG4" s="215"/>
      <c r="TSH4" s="215"/>
      <c r="TSI4" s="215"/>
      <c r="TSJ4" s="215"/>
      <c r="TSK4" s="215"/>
      <c r="TSL4" s="215"/>
      <c r="TSM4" s="215"/>
      <c r="TSN4" s="215"/>
      <c r="TSO4" s="215"/>
      <c r="TSP4" s="215"/>
      <c r="TSQ4" s="215"/>
      <c r="TSR4" s="215"/>
      <c r="TSS4" s="215"/>
      <c r="TST4" s="215"/>
      <c r="TSU4" s="215"/>
      <c r="TSV4" s="215"/>
      <c r="TSW4" s="215"/>
      <c r="TSX4" s="215"/>
      <c r="TSY4" s="215"/>
      <c r="TSZ4" s="215"/>
      <c r="TTA4" s="215"/>
      <c r="TTB4" s="215"/>
      <c r="TTC4" s="215"/>
      <c r="TTD4" s="215"/>
      <c r="TTE4" s="215"/>
      <c r="TTF4" s="215"/>
      <c r="TTG4" s="215"/>
      <c r="TTH4" s="215"/>
      <c r="TTI4" s="215"/>
      <c r="TTJ4" s="215"/>
      <c r="TTK4" s="215"/>
      <c r="TTL4" s="215"/>
      <c r="TTM4" s="215"/>
      <c r="TTN4" s="215"/>
      <c r="TTO4" s="215"/>
      <c r="TTP4" s="215"/>
      <c r="TTQ4" s="215"/>
      <c r="TTR4" s="215"/>
      <c r="TTS4" s="215"/>
      <c r="TTT4" s="215"/>
      <c r="TTU4" s="215"/>
      <c r="TTV4" s="215"/>
      <c r="TTW4" s="215"/>
      <c r="TTX4" s="215"/>
      <c r="TTY4" s="215"/>
      <c r="TTZ4" s="215"/>
      <c r="TUA4" s="215"/>
      <c r="TUB4" s="215"/>
      <c r="TUC4" s="215"/>
      <c r="TUD4" s="215"/>
      <c r="TUE4" s="215"/>
      <c r="TUF4" s="215"/>
      <c r="TUG4" s="215"/>
      <c r="TUH4" s="215"/>
      <c r="TUI4" s="215"/>
      <c r="TUJ4" s="215"/>
      <c r="TUK4" s="215"/>
      <c r="TUL4" s="215"/>
      <c r="TUM4" s="215"/>
      <c r="TUN4" s="215"/>
      <c r="TUO4" s="215"/>
      <c r="TUP4" s="215"/>
      <c r="TUQ4" s="215"/>
      <c r="TUR4" s="215"/>
      <c r="TUS4" s="215"/>
      <c r="TUT4" s="215"/>
      <c r="TUU4" s="215"/>
      <c r="TUV4" s="215"/>
      <c r="TUW4" s="215"/>
      <c r="TUX4" s="215"/>
      <c r="TUY4" s="215"/>
      <c r="TUZ4" s="215"/>
      <c r="TVA4" s="215"/>
      <c r="TVB4" s="215"/>
      <c r="TVC4" s="215"/>
      <c r="TVD4" s="215"/>
      <c r="TVE4" s="215"/>
      <c r="TVF4" s="215"/>
      <c r="TVG4" s="215"/>
      <c r="TVH4" s="215"/>
      <c r="TVI4" s="215"/>
      <c r="TVJ4" s="215"/>
      <c r="TVK4" s="215"/>
      <c r="TVL4" s="215"/>
      <c r="TVM4" s="215"/>
      <c r="TVN4" s="215"/>
      <c r="TVO4" s="215"/>
      <c r="TVP4" s="215"/>
      <c r="TVQ4" s="215"/>
      <c r="TVR4" s="215"/>
      <c r="TVS4" s="215"/>
      <c r="TVT4" s="215"/>
      <c r="TVU4" s="215"/>
      <c r="TVV4" s="215"/>
      <c r="TVW4" s="215"/>
      <c r="TVX4" s="215"/>
      <c r="TVY4" s="215"/>
      <c r="TVZ4" s="215"/>
      <c r="TWA4" s="215"/>
      <c r="TWB4" s="215"/>
      <c r="TWC4" s="215"/>
      <c r="TWD4" s="215"/>
      <c r="TWE4" s="215"/>
      <c r="TWF4" s="215"/>
      <c r="TWG4" s="215"/>
      <c r="TWH4" s="215"/>
      <c r="TWI4" s="215"/>
      <c r="TWJ4" s="215"/>
      <c r="TWK4" s="215"/>
      <c r="TWL4" s="215"/>
      <c r="TWM4" s="215"/>
      <c r="TWN4" s="215"/>
      <c r="TWO4" s="215"/>
      <c r="TWP4" s="215"/>
      <c r="TWQ4" s="215"/>
      <c r="TWR4" s="215"/>
      <c r="TWS4" s="215"/>
      <c r="TWT4" s="215"/>
      <c r="TWU4" s="215"/>
      <c r="TWV4" s="215"/>
      <c r="TWW4" s="215"/>
      <c r="TWX4" s="215"/>
      <c r="TWY4" s="215"/>
      <c r="TWZ4" s="215"/>
      <c r="TXA4" s="215"/>
      <c r="TXB4" s="215"/>
      <c r="TXC4" s="215"/>
      <c r="TXD4" s="215"/>
      <c r="TXE4" s="215"/>
      <c r="TXF4" s="215"/>
      <c r="TXG4" s="215"/>
      <c r="TXH4" s="215"/>
      <c r="TXI4" s="215"/>
      <c r="TXJ4" s="215"/>
      <c r="TXK4" s="215"/>
      <c r="TXL4" s="215"/>
      <c r="TXM4" s="215"/>
      <c r="TXN4" s="215"/>
      <c r="TXO4" s="215"/>
      <c r="TXP4" s="215"/>
      <c r="TXQ4" s="215"/>
      <c r="TXR4" s="215"/>
      <c r="TXS4" s="215"/>
      <c r="TXT4" s="215"/>
      <c r="TXU4" s="215"/>
      <c r="TXV4" s="215"/>
      <c r="TXW4" s="215"/>
      <c r="TXX4" s="215"/>
      <c r="TXY4" s="215"/>
      <c r="TXZ4" s="215"/>
      <c r="TYA4" s="215"/>
      <c r="TYB4" s="215"/>
      <c r="TYC4" s="215"/>
      <c r="TYD4" s="215"/>
      <c r="TYE4" s="215"/>
      <c r="TYF4" s="215"/>
      <c r="TYG4" s="215"/>
      <c r="TYH4" s="215"/>
      <c r="TYI4" s="215"/>
      <c r="TYJ4" s="215"/>
      <c r="TYK4" s="215"/>
      <c r="TYL4" s="215"/>
      <c r="TYM4" s="215"/>
      <c r="TYN4" s="215"/>
      <c r="TYO4" s="215"/>
      <c r="TYP4" s="215"/>
      <c r="TYQ4" s="215"/>
      <c r="TYR4" s="215"/>
      <c r="TYS4" s="215"/>
      <c r="TYT4" s="215"/>
      <c r="TYU4" s="215"/>
      <c r="TYV4" s="215"/>
      <c r="TYW4" s="215"/>
      <c r="TYX4" s="215"/>
      <c r="TYY4" s="215"/>
      <c r="TYZ4" s="215"/>
      <c r="TZA4" s="215"/>
      <c r="TZB4" s="215"/>
      <c r="TZC4" s="215"/>
      <c r="TZD4" s="215"/>
      <c r="TZE4" s="215"/>
      <c r="TZF4" s="215"/>
      <c r="TZG4" s="215"/>
      <c r="TZH4" s="215"/>
      <c r="TZI4" s="215"/>
      <c r="TZJ4" s="215"/>
      <c r="TZK4" s="215"/>
      <c r="TZL4" s="215"/>
      <c r="TZM4" s="215"/>
      <c r="TZN4" s="215"/>
      <c r="TZO4" s="215"/>
      <c r="TZP4" s="215"/>
      <c r="TZQ4" s="215"/>
      <c r="TZR4" s="215"/>
      <c r="TZS4" s="215"/>
      <c r="TZT4" s="215"/>
      <c r="TZU4" s="215"/>
      <c r="TZV4" s="215"/>
      <c r="TZW4" s="215"/>
      <c r="TZX4" s="215"/>
      <c r="TZY4" s="215"/>
      <c r="TZZ4" s="215"/>
      <c r="UAA4" s="215"/>
      <c r="UAB4" s="215"/>
      <c r="UAC4" s="215"/>
      <c r="UAD4" s="215"/>
      <c r="UAE4" s="215"/>
      <c r="UAF4" s="215"/>
      <c r="UAG4" s="215"/>
      <c r="UAH4" s="215"/>
      <c r="UAI4" s="215"/>
      <c r="UAJ4" s="215"/>
      <c r="UAK4" s="215"/>
      <c r="UAL4" s="215"/>
      <c r="UAM4" s="215"/>
      <c r="UAN4" s="215"/>
      <c r="UAO4" s="215"/>
      <c r="UAP4" s="215"/>
      <c r="UAQ4" s="215"/>
      <c r="UAR4" s="215"/>
      <c r="UAS4" s="215"/>
      <c r="UAT4" s="215"/>
      <c r="UAU4" s="215"/>
      <c r="UAV4" s="215"/>
      <c r="UAW4" s="215"/>
      <c r="UAX4" s="215"/>
      <c r="UAY4" s="215"/>
      <c r="UAZ4" s="215"/>
      <c r="UBA4" s="215"/>
      <c r="UBB4" s="215"/>
      <c r="UBC4" s="215"/>
      <c r="UBD4" s="215"/>
      <c r="UBE4" s="215"/>
      <c r="UBF4" s="215"/>
      <c r="UBG4" s="215"/>
      <c r="UBH4" s="215"/>
      <c r="UBI4" s="215"/>
      <c r="UBJ4" s="215"/>
      <c r="UBK4" s="215"/>
      <c r="UBL4" s="215"/>
      <c r="UBM4" s="215"/>
      <c r="UBN4" s="215"/>
      <c r="UBO4" s="215"/>
      <c r="UBP4" s="215"/>
      <c r="UBQ4" s="215"/>
      <c r="UBR4" s="215"/>
      <c r="UBS4" s="215"/>
      <c r="UBT4" s="215"/>
      <c r="UBU4" s="215"/>
      <c r="UBV4" s="215"/>
      <c r="UBW4" s="215"/>
      <c r="UBX4" s="215"/>
      <c r="UBY4" s="215"/>
      <c r="UBZ4" s="215"/>
      <c r="UCA4" s="215"/>
      <c r="UCB4" s="215"/>
      <c r="UCC4" s="215"/>
      <c r="UCD4" s="215"/>
      <c r="UCE4" s="215"/>
      <c r="UCF4" s="215"/>
      <c r="UCG4" s="215"/>
      <c r="UCH4" s="215"/>
      <c r="UCI4" s="215"/>
      <c r="UCJ4" s="215"/>
      <c r="UCK4" s="215"/>
      <c r="UCL4" s="215"/>
      <c r="UCM4" s="215"/>
      <c r="UCN4" s="215"/>
      <c r="UCO4" s="215"/>
      <c r="UCP4" s="215"/>
      <c r="UCQ4" s="215"/>
      <c r="UCR4" s="215"/>
      <c r="UCS4" s="215"/>
      <c r="UCT4" s="215"/>
      <c r="UCU4" s="215"/>
      <c r="UCV4" s="215"/>
      <c r="UCW4" s="215"/>
      <c r="UCX4" s="215"/>
      <c r="UCY4" s="215"/>
      <c r="UCZ4" s="215"/>
      <c r="UDA4" s="215"/>
      <c r="UDB4" s="215"/>
      <c r="UDC4" s="215"/>
      <c r="UDD4" s="215"/>
      <c r="UDE4" s="215"/>
      <c r="UDF4" s="215"/>
      <c r="UDG4" s="215"/>
      <c r="UDH4" s="215"/>
      <c r="UDI4" s="215"/>
      <c r="UDJ4" s="215"/>
      <c r="UDK4" s="215"/>
      <c r="UDL4" s="215"/>
      <c r="UDM4" s="215"/>
      <c r="UDN4" s="215"/>
      <c r="UDO4" s="215"/>
      <c r="UDP4" s="215"/>
      <c r="UDQ4" s="215"/>
      <c r="UDR4" s="215"/>
      <c r="UDS4" s="215"/>
      <c r="UDT4" s="215"/>
      <c r="UDU4" s="215"/>
      <c r="UDV4" s="215"/>
      <c r="UDW4" s="215"/>
      <c r="UDX4" s="215"/>
      <c r="UDY4" s="215"/>
      <c r="UDZ4" s="215"/>
      <c r="UEA4" s="215"/>
      <c r="UEB4" s="215"/>
      <c r="UEC4" s="215"/>
      <c r="UED4" s="215"/>
      <c r="UEE4" s="215"/>
      <c r="UEF4" s="215"/>
      <c r="UEG4" s="215"/>
      <c r="UEH4" s="215"/>
      <c r="UEI4" s="215"/>
      <c r="UEJ4" s="215"/>
      <c r="UEK4" s="215"/>
      <c r="UEL4" s="215"/>
      <c r="UEM4" s="215"/>
      <c r="UEN4" s="215"/>
      <c r="UEO4" s="215"/>
      <c r="UEP4" s="215"/>
      <c r="UEQ4" s="215"/>
      <c r="UER4" s="215"/>
      <c r="UES4" s="215"/>
      <c r="UET4" s="215"/>
      <c r="UEU4" s="215"/>
      <c r="UEV4" s="215"/>
      <c r="UEW4" s="215"/>
      <c r="UEX4" s="215"/>
      <c r="UEY4" s="215"/>
      <c r="UEZ4" s="215"/>
      <c r="UFA4" s="215"/>
      <c r="UFB4" s="215"/>
      <c r="UFC4" s="215"/>
      <c r="UFD4" s="215"/>
      <c r="UFE4" s="215"/>
      <c r="UFF4" s="215"/>
      <c r="UFG4" s="215"/>
      <c r="UFH4" s="215"/>
      <c r="UFI4" s="215"/>
      <c r="UFJ4" s="215"/>
      <c r="UFK4" s="215"/>
      <c r="UFL4" s="215"/>
      <c r="UFM4" s="215"/>
      <c r="UFN4" s="215"/>
      <c r="UFO4" s="215"/>
      <c r="UFP4" s="215"/>
      <c r="UFQ4" s="215"/>
      <c r="UFR4" s="215"/>
      <c r="UFS4" s="215"/>
      <c r="UFT4" s="215"/>
      <c r="UFU4" s="215"/>
      <c r="UFV4" s="215"/>
      <c r="UFW4" s="215"/>
      <c r="UFX4" s="215"/>
      <c r="UFY4" s="215"/>
      <c r="UFZ4" s="215"/>
      <c r="UGA4" s="215"/>
      <c r="UGB4" s="215"/>
      <c r="UGC4" s="215"/>
      <c r="UGD4" s="215"/>
      <c r="UGE4" s="215"/>
      <c r="UGF4" s="215"/>
      <c r="UGG4" s="215"/>
      <c r="UGH4" s="215"/>
      <c r="UGI4" s="215"/>
      <c r="UGJ4" s="215"/>
      <c r="UGK4" s="215"/>
      <c r="UGL4" s="215"/>
      <c r="UGM4" s="215"/>
      <c r="UGN4" s="215"/>
      <c r="UGO4" s="215"/>
      <c r="UGP4" s="215"/>
      <c r="UGQ4" s="215"/>
      <c r="UGR4" s="215"/>
      <c r="UGS4" s="215"/>
      <c r="UGT4" s="215"/>
      <c r="UGU4" s="215"/>
      <c r="UGV4" s="215"/>
      <c r="UGW4" s="215"/>
      <c r="UGX4" s="215"/>
      <c r="UGY4" s="215"/>
      <c r="UGZ4" s="215"/>
      <c r="UHA4" s="215"/>
      <c r="UHB4" s="215"/>
      <c r="UHC4" s="215"/>
      <c r="UHD4" s="215"/>
      <c r="UHE4" s="215"/>
      <c r="UHF4" s="215"/>
      <c r="UHG4" s="215"/>
      <c r="UHH4" s="215"/>
      <c r="UHI4" s="215"/>
      <c r="UHJ4" s="215"/>
      <c r="UHK4" s="215"/>
      <c r="UHL4" s="215"/>
      <c r="UHM4" s="215"/>
      <c r="UHN4" s="215"/>
      <c r="UHO4" s="215"/>
      <c r="UHP4" s="215"/>
      <c r="UHQ4" s="215"/>
      <c r="UHR4" s="215"/>
      <c r="UHS4" s="215"/>
      <c r="UHT4" s="215"/>
      <c r="UHU4" s="215"/>
      <c r="UHV4" s="215"/>
      <c r="UHW4" s="215"/>
      <c r="UHX4" s="215"/>
      <c r="UHY4" s="215"/>
      <c r="UHZ4" s="215"/>
      <c r="UIA4" s="215"/>
      <c r="UIB4" s="215"/>
      <c r="UIC4" s="215"/>
      <c r="UID4" s="215"/>
      <c r="UIE4" s="215"/>
      <c r="UIF4" s="215"/>
      <c r="UIG4" s="215"/>
      <c r="UIH4" s="215"/>
      <c r="UII4" s="215"/>
      <c r="UIJ4" s="215"/>
      <c r="UIK4" s="215"/>
      <c r="UIL4" s="215"/>
      <c r="UIM4" s="215"/>
      <c r="UIN4" s="215"/>
      <c r="UIO4" s="215"/>
      <c r="UIP4" s="215"/>
      <c r="UIQ4" s="215"/>
      <c r="UIR4" s="215"/>
      <c r="UIS4" s="215"/>
      <c r="UIT4" s="215"/>
      <c r="UIU4" s="215"/>
      <c r="UIV4" s="215"/>
      <c r="UIW4" s="215"/>
      <c r="UIX4" s="215"/>
      <c r="UIY4" s="215"/>
      <c r="UIZ4" s="215"/>
      <c r="UJA4" s="215"/>
      <c r="UJB4" s="215"/>
      <c r="UJC4" s="215"/>
      <c r="UJD4" s="215"/>
      <c r="UJE4" s="215"/>
      <c r="UJF4" s="215"/>
      <c r="UJG4" s="215"/>
      <c r="UJH4" s="215"/>
      <c r="UJI4" s="215"/>
      <c r="UJJ4" s="215"/>
      <c r="UJK4" s="215"/>
      <c r="UJL4" s="215"/>
      <c r="UJM4" s="215"/>
      <c r="UJN4" s="215"/>
      <c r="UJO4" s="215"/>
      <c r="UJP4" s="215"/>
      <c r="UJQ4" s="215"/>
      <c r="UJR4" s="215"/>
      <c r="UJS4" s="215"/>
      <c r="UJT4" s="215"/>
      <c r="UJU4" s="215"/>
      <c r="UJV4" s="215"/>
      <c r="UJW4" s="215"/>
      <c r="UJX4" s="215"/>
      <c r="UJY4" s="215"/>
      <c r="UJZ4" s="215"/>
      <c r="UKA4" s="215"/>
      <c r="UKB4" s="215"/>
      <c r="UKC4" s="215"/>
      <c r="UKD4" s="215"/>
      <c r="UKE4" s="215"/>
      <c r="UKF4" s="215"/>
      <c r="UKG4" s="215"/>
      <c r="UKH4" s="215"/>
      <c r="UKI4" s="215"/>
      <c r="UKJ4" s="215"/>
      <c r="UKK4" s="215"/>
      <c r="UKL4" s="215"/>
      <c r="UKM4" s="215"/>
      <c r="UKN4" s="215"/>
      <c r="UKO4" s="215"/>
      <c r="UKP4" s="215"/>
      <c r="UKQ4" s="215"/>
      <c r="UKR4" s="215"/>
      <c r="UKS4" s="215"/>
      <c r="UKT4" s="215"/>
      <c r="UKU4" s="215"/>
      <c r="UKV4" s="215"/>
      <c r="UKW4" s="215"/>
      <c r="UKX4" s="215"/>
      <c r="UKY4" s="215"/>
      <c r="UKZ4" s="215"/>
      <c r="ULA4" s="215"/>
      <c r="ULB4" s="215"/>
      <c r="ULC4" s="215"/>
      <c r="ULD4" s="215"/>
      <c r="ULE4" s="215"/>
      <c r="ULF4" s="215"/>
      <c r="ULG4" s="215"/>
      <c r="ULH4" s="215"/>
      <c r="ULI4" s="215"/>
      <c r="ULJ4" s="215"/>
      <c r="ULK4" s="215"/>
      <c r="ULL4" s="215"/>
      <c r="ULM4" s="215"/>
      <c r="ULN4" s="215"/>
      <c r="ULO4" s="215"/>
      <c r="ULP4" s="215"/>
      <c r="ULQ4" s="215"/>
      <c r="ULR4" s="215"/>
      <c r="ULS4" s="215"/>
      <c r="ULT4" s="215"/>
      <c r="ULU4" s="215"/>
      <c r="ULV4" s="215"/>
      <c r="ULW4" s="215"/>
      <c r="ULX4" s="215"/>
      <c r="ULY4" s="215"/>
      <c r="ULZ4" s="215"/>
      <c r="UMA4" s="215"/>
      <c r="UMB4" s="215"/>
      <c r="UMC4" s="215"/>
      <c r="UMD4" s="215"/>
      <c r="UME4" s="215"/>
      <c r="UMF4" s="215"/>
      <c r="UMG4" s="215"/>
      <c r="UMH4" s="215"/>
      <c r="UMI4" s="215"/>
      <c r="UMJ4" s="215"/>
      <c r="UMK4" s="215"/>
      <c r="UML4" s="215"/>
      <c r="UMM4" s="215"/>
      <c r="UMN4" s="215"/>
      <c r="UMO4" s="215"/>
      <c r="UMP4" s="215"/>
      <c r="UMQ4" s="215"/>
      <c r="UMR4" s="215"/>
      <c r="UMS4" s="215"/>
      <c r="UMT4" s="215"/>
      <c r="UMU4" s="215"/>
      <c r="UMV4" s="215"/>
      <c r="UMW4" s="215"/>
      <c r="UMX4" s="215"/>
      <c r="UMY4" s="215"/>
      <c r="UMZ4" s="215"/>
      <c r="UNA4" s="215"/>
      <c r="UNB4" s="215"/>
      <c r="UNC4" s="215"/>
      <c r="UND4" s="215"/>
      <c r="UNE4" s="215"/>
      <c r="UNF4" s="215"/>
      <c r="UNG4" s="215"/>
      <c r="UNH4" s="215"/>
      <c r="UNI4" s="215"/>
      <c r="UNJ4" s="215"/>
      <c r="UNK4" s="215"/>
      <c r="UNL4" s="215"/>
      <c r="UNM4" s="215"/>
      <c r="UNN4" s="215"/>
      <c r="UNO4" s="215"/>
      <c r="UNP4" s="215"/>
      <c r="UNQ4" s="215"/>
      <c r="UNR4" s="215"/>
      <c r="UNS4" s="215"/>
      <c r="UNT4" s="215"/>
      <c r="UNU4" s="215"/>
      <c r="UNV4" s="215"/>
      <c r="UNW4" s="215"/>
      <c r="UNX4" s="215"/>
      <c r="UNY4" s="215"/>
      <c r="UNZ4" s="215"/>
      <c r="UOA4" s="215"/>
      <c r="UOB4" s="215"/>
      <c r="UOC4" s="215"/>
      <c r="UOD4" s="215"/>
      <c r="UOE4" s="215"/>
      <c r="UOF4" s="215"/>
      <c r="UOG4" s="215"/>
      <c r="UOH4" s="215"/>
      <c r="UOI4" s="215"/>
      <c r="UOJ4" s="215"/>
      <c r="UOK4" s="215"/>
      <c r="UOL4" s="215"/>
      <c r="UOM4" s="215"/>
      <c r="UON4" s="215"/>
      <c r="UOO4" s="215"/>
      <c r="UOP4" s="215"/>
      <c r="UOQ4" s="215"/>
      <c r="UOR4" s="215"/>
      <c r="UOS4" s="215"/>
      <c r="UOT4" s="215"/>
      <c r="UOU4" s="215"/>
      <c r="UOV4" s="215"/>
      <c r="UOW4" s="215"/>
      <c r="UOX4" s="215"/>
      <c r="UOY4" s="215"/>
      <c r="UOZ4" s="215"/>
      <c r="UPA4" s="215"/>
      <c r="UPB4" s="215"/>
      <c r="UPC4" s="215"/>
      <c r="UPD4" s="215"/>
      <c r="UPE4" s="215"/>
      <c r="UPF4" s="215"/>
      <c r="UPG4" s="215"/>
      <c r="UPH4" s="215"/>
      <c r="UPI4" s="215"/>
      <c r="UPJ4" s="215"/>
      <c r="UPK4" s="215"/>
      <c r="UPL4" s="215"/>
      <c r="UPM4" s="215"/>
      <c r="UPN4" s="215"/>
      <c r="UPO4" s="215"/>
      <c r="UPP4" s="215"/>
      <c r="UPQ4" s="215"/>
      <c r="UPR4" s="215"/>
      <c r="UPS4" s="215"/>
      <c r="UPT4" s="215"/>
      <c r="UPU4" s="215"/>
      <c r="UPV4" s="215"/>
      <c r="UPW4" s="215"/>
      <c r="UPX4" s="215"/>
      <c r="UPY4" s="215"/>
      <c r="UPZ4" s="215"/>
      <c r="UQA4" s="215"/>
      <c r="UQB4" s="215"/>
      <c r="UQC4" s="215"/>
      <c r="UQD4" s="215"/>
      <c r="UQE4" s="215"/>
      <c r="UQF4" s="215"/>
      <c r="UQG4" s="215"/>
      <c r="UQH4" s="215"/>
      <c r="UQI4" s="215"/>
      <c r="UQJ4" s="215"/>
      <c r="UQK4" s="215"/>
      <c r="UQL4" s="215"/>
      <c r="UQM4" s="215"/>
      <c r="UQN4" s="215"/>
      <c r="UQO4" s="215"/>
      <c r="UQP4" s="215"/>
      <c r="UQQ4" s="215"/>
      <c r="UQR4" s="215"/>
      <c r="UQS4" s="215"/>
      <c r="UQT4" s="215"/>
      <c r="UQU4" s="215"/>
      <c r="UQV4" s="215"/>
      <c r="UQW4" s="215"/>
      <c r="UQX4" s="215"/>
      <c r="UQY4" s="215"/>
      <c r="UQZ4" s="215"/>
      <c r="URA4" s="215"/>
      <c r="URB4" s="215"/>
      <c r="URC4" s="215"/>
      <c r="URD4" s="215"/>
      <c r="URE4" s="215"/>
      <c r="URF4" s="215"/>
      <c r="URG4" s="215"/>
      <c r="URH4" s="215"/>
      <c r="URI4" s="215"/>
      <c r="URJ4" s="215"/>
      <c r="URK4" s="215"/>
      <c r="URL4" s="215"/>
      <c r="URM4" s="215"/>
      <c r="URN4" s="215"/>
      <c r="URO4" s="215"/>
      <c r="URP4" s="215"/>
      <c r="URQ4" s="215"/>
      <c r="URR4" s="215"/>
      <c r="URS4" s="215"/>
      <c r="URT4" s="215"/>
      <c r="URU4" s="215"/>
      <c r="URV4" s="215"/>
      <c r="URW4" s="215"/>
      <c r="URX4" s="215"/>
      <c r="URY4" s="215"/>
      <c r="URZ4" s="215"/>
      <c r="USA4" s="215"/>
      <c r="USB4" s="215"/>
      <c r="USC4" s="215"/>
      <c r="USD4" s="215"/>
      <c r="USE4" s="215"/>
      <c r="USF4" s="215"/>
      <c r="USG4" s="215"/>
      <c r="USH4" s="215"/>
      <c r="USI4" s="215"/>
      <c r="USJ4" s="215"/>
      <c r="USK4" s="215"/>
      <c r="USL4" s="215"/>
      <c r="USM4" s="215"/>
      <c r="USN4" s="215"/>
      <c r="USO4" s="215"/>
      <c r="USP4" s="215"/>
      <c r="USQ4" s="215"/>
      <c r="USR4" s="215"/>
      <c r="USS4" s="215"/>
      <c r="UST4" s="215"/>
      <c r="USU4" s="215"/>
      <c r="USV4" s="215"/>
      <c r="USW4" s="215"/>
      <c r="USX4" s="215"/>
      <c r="USY4" s="215"/>
      <c r="USZ4" s="215"/>
      <c r="UTA4" s="215"/>
      <c r="UTB4" s="215"/>
      <c r="UTC4" s="215"/>
      <c r="UTD4" s="215"/>
      <c r="UTE4" s="215"/>
      <c r="UTF4" s="215"/>
      <c r="UTG4" s="215"/>
      <c r="UTH4" s="215"/>
      <c r="UTI4" s="215"/>
      <c r="UTJ4" s="215"/>
      <c r="UTK4" s="215"/>
      <c r="UTL4" s="215"/>
      <c r="UTM4" s="215"/>
      <c r="UTN4" s="215"/>
      <c r="UTO4" s="215"/>
      <c r="UTP4" s="215"/>
      <c r="UTQ4" s="215"/>
      <c r="UTR4" s="215"/>
      <c r="UTS4" s="215"/>
      <c r="UTT4" s="215"/>
      <c r="UTU4" s="215"/>
      <c r="UTV4" s="215"/>
      <c r="UTW4" s="215"/>
      <c r="UTX4" s="215"/>
      <c r="UTY4" s="215"/>
      <c r="UTZ4" s="215"/>
      <c r="UUA4" s="215"/>
      <c r="UUB4" s="215"/>
      <c r="UUC4" s="215"/>
      <c r="UUD4" s="215"/>
      <c r="UUE4" s="215"/>
      <c r="UUF4" s="215"/>
      <c r="UUG4" s="215"/>
      <c r="UUH4" s="215"/>
      <c r="UUI4" s="215"/>
      <c r="UUJ4" s="215"/>
      <c r="UUK4" s="215"/>
      <c r="UUL4" s="215"/>
      <c r="UUM4" s="215"/>
      <c r="UUN4" s="215"/>
      <c r="UUO4" s="215"/>
      <c r="UUP4" s="215"/>
      <c r="UUQ4" s="215"/>
      <c r="UUR4" s="215"/>
      <c r="UUS4" s="215"/>
      <c r="UUT4" s="215"/>
      <c r="UUU4" s="215"/>
      <c r="UUV4" s="215"/>
      <c r="UUW4" s="215"/>
      <c r="UUX4" s="215"/>
      <c r="UUY4" s="215"/>
      <c r="UUZ4" s="215"/>
      <c r="UVA4" s="215"/>
      <c r="UVB4" s="215"/>
      <c r="UVC4" s="215"/>
      <c r="UVD4" s="215"/>
      <c r="UVE4" s="215"/>
      <c r="UVF4" s="215"/>
      <c r="UVG4" s="215"/>
      <c r="UVH4" s="215"/>
      <c r="UVI4" s="215"/>
      <c r="UVJ4" s="215"/>
      <c r="UVK4" s="215"/>
      <c r="UVL4" s="215"/>
      <c r="UVM4" s="215"/>
      <c r="UVN4" s="215"/>
      <c r="UVO4" s="215"/>
      <c r="UVP4" s="215"/>
      <c r="UVQ4" s="215"/>
      <c r="UVR4" s="215"/>
      <c r="UVS4" s="215"/>
      <c r="UVT4" s="215"/>
      <c r="UVU4" s="215"/>
      <c r="UVV4" s="215"/>
      <c r="UVW4" s="215"/>
      <c r="UVX4" s="215"/>
      <c r="UVY4" s="215"/>
      <c r="UVZ4" s="215"/>
      <c r="UWA4" s="215"/>
      <c r="UWB4" s="215"/>
      <c r="UWC4" s="215"/>
      <c r="UWD4" s="215"/>
      <c r="UWE4" s="215"/>
      <c r="UWF4" s="215"/>
      <c r="UWG4" s="215"/>
      <c r="UWH4" s="215"/>
      <c r="UWI4" s="215"/>
      <c r="UWJ4" s="215"/>
      <c r="UWK4" s="215"/>
      <c r="UWL4" s="215"/>
      <c r="UWM4" s="215"/>
      <c r="UWN4" s="215"/>
      <c r="UWO4" s="215"/>
      <c r="UWP4" s="215"/>
      <c r="UWQ4" s="215"/>
      <c r="UWR4" s="215"/>
      <c r="UWS4" s="215"/>
      <c r="UWT4" s="215"/>
      <c r="UWU4" s="215"/>
      <c r="UWV4" s="215"/>
      <c r="UWW4" s="215"/>
      <c r="UWX4" s="215"/>
      <c r="UWY4" s="215"/>
      <c r="UWZ4" s="215"/>
      <c r="UXA4" s="215"/>
      <c r="UXB4" s="215"/>
      <c r="UXC4" s="215"/>
      <c r="UXD4" s="215"/>
      <c r="UXE4" s="215"/>
      <c r="UXF4" s="215"/>
      <c r="UXG4" s="215"/>
      <c r="UXH4" s="215"/>
      <c r="UXI4" s="215"/>
      <c r="UXJ4" s="215"/>
      <c r="UXK4" s="215"/>
      <c r="UXL4" s="215"/>
      <c r="UXM4" s="215"/>
      <c r="UXN4" s="215"/>
      <c r="UXO4" s="215"/>
      <c r="UXP4" s="215"/>
      <c r="UXQ4" s="215"/>
      <c r="UXR4" s="215"/>
      <c r="UXS4" s="215"/>
      <c r="UXT4" s="215"/>
      <c r="UXU4" s="215"/>
      <c r="UXV4" s="215"/>
      <c r="UXW4" s="215"/>
      <c r="UXX4" s="215"/>
      <c r="UXY4" s="215"/>
      <c r="UXZ4" s="215"/>
      <c r="UYA4" s="215"/>
      <c r="UYB4" s="215"/>
      <c r="UYC4" s="215"/>
      <c r="UYD4" s="215"/>
      <c r="UYE4" s="215"/>
      <c r="UYF4" s="215"/>
      <c r="UYG4" s="215"/>
      <c r="UYH4" s="215"/>
      <c r="UYI4" s="215"/>
      <c r="UYJ4" s="215"/>
      <c r="UYK4" s="215"/>
      <c r="UYL4" s="215"/>
      <c r="UYM4" s="215"/>
      <c r="UYN4" s="215"/>
      <c r="UYO4" s="215"/>
      <c r="UYP4" s="215"/>
      <c r="UYQ4" s="215"/>
      <c r="UYR4" s="215"/>
      <c r="UYS4" s="215"/>
      <c r="UYT4" s="215"/>
      <c r="UYU4" s="215"/>
      <c r="UYV4" s="215"/>
      <c r="UYW4" s="215"/>
      <c r="UYX4" s="215"/>
      <c r="UYY4" s="215"/>
      <c r="UYZ4" s="215"/>
      <c r="UZA4" s="215"/>
      <c r="UZB4" s="215"/>
      <c r="UZC4" s="215"/>
      <c r="UZD4" s="215"/>
      <c r="UZE4" s="215"/>
      <c r="UZF4" s="215"/>
      <c r="UZG4" s="215"/>
      <c r="UZH4" s="215"/>
      <c r="UZI4" s="215"/>
      <c r="UZJ4" s="215"/>
      <c r="UZK4" s="215"/>
      <c r="UZL4" s="215"/>
      <c r="UZM4" s="215"/>
      <c r="UZN4" s="215"/>
      <c r="UZO4" s="215"/>
      <c r="UZP4" s="215"/>
      <c r="UZQ4" s="215"/>
      <c r="UZR4" s="215"/>
      <c r="UZS4" s="215"/>
      <c r="UZT4" s="215"/>
      <c r="UZU4" s="215"/>
      <c r="UZV4" s="215"/>
      <c r="UZW4" s="215"/>
      <c r="UZX4" s="215"/>
      <c r="UZY4" s="215"/>
      <c r="UZZ4" s="215"/>
      <c r="VAA4" s="215"/>
      <c r="VAB4" s="215"/>
      <c r="VAC4" s="215"/>
      <c r="VAD4" s="215"/>
      <c r="VAE4" s="215"/>
      <c r="VAF4" s="215"/>
      <c r="VAG4" s="215"/>
      <c r="VAH4" s="215"/>
      <c r="VAI4" s="215"/>
      <c r="VAJ4" s="215"/>
      <c r="VAK4" s="215"/>
      <c r="VAL4" s="215"/>
      <c r="VAM4" s="215"/>
      <c r="VAN4" s="215"/>
      <c r="VAO4" s="215"/>
      <c r="VAP4" s="215"/>
      <c r="VAQ4" s="215"/>
      <c r="VAR4" s="215"/>
      <c r="VAS4" s="215"/>
      <c r="VAT4" s="215"/>
      <c r="VAU4" s="215"/>
      <c r="VAV4" s="215"/>
      <c r="VAW4" s="215"/>
      <c r="VAX4" s="215"/>
      <c r="VAY4" s="215"/>
      <c r="VAZ4" s="215"/>
      <c r="VBA4" s="215"/>
      <c r="VBB4" s="215"/>
      <c r="VBC4" s="215"/>
      <c r="VBD4" s="215"/>
      <c r="VBE4" s="215"/>
      <c r="VBF4" s="215"/>
      <c r="VBG4" s="215"/>
      <c r="VBH4" s="215"/>
      <c r="VBI4" s="215"/>
      <c r="VBJ4" s="215"/>
      <c r="VBK4" s="215"/>
      <c r="VBL4" s="215"/>
      <c r="VBM4" s="215"/>
      <c r="VBN4" s="215"/>
      <c r="VBO4" s="215"/>
      <c r="VBP4" s="215"/>
      <c r="VBQ4" s="215"/>
      <c r="VBR4" s="215"/>
      <c r="VBS4" s="215"/>
      <c r="VBT4" s="215"/>
      <c r="VBU4" s="215"/>
      <c r="VBV4" s="215"/>
      <c r="VBW4" s="215"/>
      <c r="VBX4" s="215"/>
      <c r="VBY4" s="215"/>
      <c r="VBZ4" s="215"/>
      <c r="VCA4" s="215"/>
      <c r="VCB4" s="215"/>
      <c r="VCC4" s="215"/>
      <c r="VCD4" s="215"/>
      <c r="VCE4" s="215"/>
      <c r="VCF4" s="215"/>
      <c r="VCG4" s="215"/>
      <c r="VCH4" s="215"/>
      <c r="VCI4" s="215"/>
      <c r="VCJ4" s="215"/>
      <c r="VCK4" s="215"/>
      <c r="VCL4" s="215"/>
      <c r="VCM4" s="215"/>
      <c r="VCN4" s="215"/>
      <c r="VCO4" s="215"/>
      <c r="VCP4" s="215"/>
      <c r="VCQ4" s="215"/>
      <c r="VCR4" s="215"/>
      <c r="VCS4" s="215"/>
      <c r="VCT4" s="215"/>
      <c r="VCU4" s="215"/>
      <c r="VCV4" s="215"/>
      <c r="VCW4" s="215"/>
      <c r="VCX4" s="215"/>
      <c r="VCY4" s="215"/>
      <c r="VCZ4" s="215"/>
      <c r="VDA4" s="215"/>
      <c r="VDB4" s="215"/>
      <c r="VDC4" s="215"/>
      <c r="VDD4" s="215"/>
      <c r="VDE4" s="215"/>
      <c r="VDF4" s="215"/>
      <c r="VDG4" s="215"/>
      <c r="VDH4" s="215"/>
      <c r="VDI4" s="215"/>
      <c r="VDJ4" s="215"/>
      <c r="VDK4" s="215"/>
      <c r="VDL4" s="215"/>
      <c r="VDM4" s="215"/>
      <c r="VDN4" s="215"/>
      <c r="VDO4" s="215"/>
      <c r="VDP4" s="215"/>
      <c r="VDQ4" s="215"/>
      <c r="VDR4" s="215"/>
      <c r="VDS4" s="215"/>
      <c r="VDT4" s="215"/>
      <c r="VDU4" s="215"/>
      <c r="VDV4" s="215"/>
      <c r="VDW4" s="215"/>
      <c r="VDX4" s="215"/>
      <c r="VDY4" s="215"/>
      <c r="VDZ4" s="215"/>
      <c r="VEA4" s="215"/>
      <c r="VEB4" s="215"/>
      <c r="VEC4" s="215"/>
      <c r="VED4" s="215"/>
      <c r="VEE4" s="215"/>
      <c r="VEF4" s="215"/>
      <c r="VEG4" s="215"/>
      <c r="VEH4" s="215"/>
      <c r="VEI4" s="215"/>
      <c r="VEJ4" s="215"/>
      <c r="VEK4" s="215"/>
      <c r="VEL4" s="215"/>
      <c r="VEM4" s="215"/>
      <c r="VEN4" s="215"/>
      <c r="VEO4" s="215"/>
      <c r="VEP4" s="215"/>
      <c r="VEQ4" s="215"/>
      <c r="VER4" s="215"/>
      <c r="VES4" s="215"/>
      <c r="VET4" s="215"/>
      <c r="VEU4" s="215"/>
      <c r="VEV4" s="215"/>
      <c r="VEW4" s="215"/>
      <c r="VEX4" s="215"/>
      <c r="VEY4" s="215"/>
      <c r="VEZ4" s="215"/>
      <c r="VFA4" s="215"/>
      <c r="VFB4" s="215"/>
      <c r="VFC4" s="215"/>
      <c r="VFD4" s="215"/>
      <c r="VFE4" s="215"/>
      <c r="VFF4" s="215"/>
      <c r="VFG4" s="215"/>
      <c r="VFH4" s="215"/>
      <c r="VFI4" s="215"/>
      <c r="VFJ4" s="215"/>
      <c r="VFK4" s="215"/>
      <c r="VFL4" s="215"/>
      <c r="VFM4" s="215"/>
      <c r="VFN4" s="215"/>
      <c r="VFO4" s="215"/>
      <c r="VFP4" s="215"/>
      <c r="VFQ4" s="215"/>
      <c r="VFR4" s="215"/>
      <c r="VFS4" s="215"/>
      <c r="VFT4" s="215"/>
      <c r="VFU4" s="215"/>
      <c r="VFV4" s="215"/>
      <c r="VFW4" s="215"/>
      <c r="VFX4" s="215"/>
      <c r="VFY4" s="215"/>
      <c r="VFZ4" s="215"/>
      <c r="VGA4" s="215"/>
      <c r="VGB4" s="215"/>
      <c r="VGC4" s="215"/>
      <c r="VGD4" s="215"/>
      <c r="VGE4" s="215"/>
      <c r="VGF4" s="215"/>
      <c r="VGG4" s="215"/>
      <c r="VGH4" s="215"/>
      <c r="VGI4" s="215"/>
      <c r="VGJ4" s="215"/>
      <c r="VGK4" s="215"/>
      <c r="VGL4" s="215"/>
      <c r="VGM4" s="215"/>
      <c r="VGN4" s="215"/>
      <c r="VGO4" s="215"/>
      <c r="VGP4" s="215"/>
      <c r="VGQ4" s="215"/>
      <c r="VGR4" s="215"/>
      <c r="VGS4" s="215"/>
      <c r="VGT4" s="215"/>
      <c r="VGU4" s="215"/>
      <c r="VGV4" s="215"/>
      <c r="VGW4" s="215"/>
      <c r="VGX4" s="215"/>
      <c r="VGY4" s="215"/>
      <c r="VGZ4" s="215"/>
      <c r="VHA4" s="215"/>
      <c r="VHB4" s="215"/>
      <c r="VHC4" s="215"/>
      <c r="VHD4" s="215"/>
      <c r="VHE4" s="215"/>
      <c r="VHF4" s="215"/>
      <c r="VHG4" s="215"/>
      <c r="VHH4" s="215"/>
      <c r="VHI4" s="215"/>
      <c r="VHJ4" s="215"/>
      <c r="VHK4" s="215"/>
      <c r="VHL4" s="215"/>
      <c r="VHM4" s="215"/>
      <c r="VHN4" s="215"/>
      <c r="VHO4" s="215"/>
      <c r="VHP4" s="215"/>
      <c r="VHQ4" s="215"/>
      <c r="VHR4" s="215"/>
      <c r="VHS4" s="215"/>
      <c r="VHT4" s="215"/>
      <c r="VHU4" s="215"/>
      <c r="VHV4" s="215"/>
      <c r="VHW4" s="215"/>
      <c r="VHX4" s="215"/>
      <c r="VHY4" s="215"/>
      <c r="VHZ4" s="215"/>
      <c r="VIA4" s="215"/>
      <c r="VIB4" s="215"/>
      <c r="VIC4" s="215"/>
      <c r="VID4" s="215"/>
      <c r="VIE4" s="215"/>
      <c r="VIF4" s="215"/>
      <c r="VIG4" s="215"/>
      <c r="VIH4" s="215"/>
      <c r="VII4" s="215"/>
      <c r="VIJ4" s="215"/>
      <c r="VIK4" s="215"/>
      <c r="VIL4" s="215"/>
      <c r="VIM4" s="215"/>
      <c r="VIN4" s="215"/>
      <c r="VIO4" s="215"/>
      <c r="VIP4" s="215"/>
      <c r="VIQ4" s="215"/>
      <c r="VIR4" s="215"/>
      <c r="VIS4" s="215"/>
      <c r="VIT4" s="215"/>
      <c r="VIU4" s="215"/>
      <c r="VIV4" s="215"/>
      <c r="VIW4" s="215"/>
      <c r="VIX4" s="215"/>
      <c r="VIY4" s="215"/>
      <c r="VIZ4" s="215"/>
      <c r="VJA4" s="215"/>
      <c r="VJB4" s="215"/>
      <c r="VJC4" s="215"/>
      <c r="VJD4" s="215"/>
      <c r="VJE4" s="215"/>
      <c r="VJF4" s="215"/>
      <c r="VJG4" s="215"/>
      <c r="VJH4" s="215"/>
      <c r="VJI4" s="215"/>
      <c r="VJJ4" s="215"/>
      <c r="VJK4" s="215"/>
      <c r="VJL4" s="215"/>
      <c r="VJM4" s="215"/>
      <c r="VJN4" s="215"/>
      <c r="VJO4" s="215"/>
      <c r="VJP4" s="215"/>
      <c r="VJQ4" s="215"/>
      <c r="VJR4" s="215"/>
      <c r="VJS4" s="215"/>
      <c r="VJT4" s="215"/>
      <c r="VJU4" s="215"/>
      <c r="VJV4" s="215"/>
      <c r="VJW4" s="215"/>
      <c r="VJX4" s="215"/>
      <c r="VJY4" s="215"/>
      <c r="VJZ4" s="215"/>
      <c r="VKA4" s="215"/>
      <c r="VKB4" s="215"/>
      <c r="VKC4" s="215"/>
      <c r="VKD4" s="215"/>
      <c r="VKE4" s="215"/>
      <c r="VKF4" s="215"/>
      <c r="VKG4" s="215"/>
      <c r="VKH4" s="215"/>
      <c r="VKI4" s="215"/>
      <c r="VKJ4" s="215"/>
      <c r="VKK4" s="215"/>
      <c r="VKL4" s="215"/>
      <c r="VKM4" s="215"/>
      <c r="VKN4" s="215"/>
      <c r="VKO4" s="215"/>
      <c r="VKP4" s="215"/>
      <c r="VKQ4" s="215"/>
      <c r="VKR4" s="215"/>
      <c r="VKS4" s="215"/>
      <c r="VKT4" s="215"/>
      <c r="VKU4" s="215"/>
      <c r="VKV4" s="215"/>
      <c r="VKW4" s="215"/>
      <c r="VKX4" s="215"/>
      <c r="VKY4" s="215"/>
      <c r="VKZ4" s="215"/>
      <c r="VLA4" s="215"/>
      <c r="VLB4" s="215"/>
      <c r="VLC4" s="215"/>
      <c r="VLD4" s="215"/>
      <c r="VLE4" s="215"/>
      <c r="VLF4" s="215"/>
      <c r="VLG4" s="215"/>
      <c r="VLH4" s="215"/>
      <c r="VLI4" s="215"/>
      <c r="VLJ4" s="215"/>
      <c r="VLK4" s="215"/>
      <c r="VLL4" s="215"/>
      <c r="VLM4" s="215"/>
      <c r="VLN4" s="215"/>
      <c r="VLO4" s="215"/>
      <c r="VLP4" s="215"/>
      <c r="VLQ4" s="215"/>
      <c r="VLR4" s="215"/>
      <c r="VLS4" s="215"/>
      <c r="VLT4" s="215"/>
      <c r="VLU4" s="215"/>
      <c r="VLV4" s="215"/>
      <c r="VLW4" s="215"/>
      <c r="VLX4" s="215"/>
      <c r="VLY4" s="215"/>
      <c r="VLZ4" s="215"/>
      <c r="VMA4" s="215"/>
      <c r="VMB4" s="215"/>
      <c r="VMC4" s="215"/>
      <c r="VMD4" s="215"/>
      <c r="VME4" s="215"/>
      <c r="VMF4" s="215"/>
      <c r="VMG4" s="215"/>
      <c r="VMH4" s="215"/>
      <c r="VMI4" s="215"/>
      <c r="VMJ4" s="215"/>
      <c r="VMK4" s="215"/>
      <c r="VML4" s="215"/>
      <c r="VMM4" s="215"/>
      <c r="VMN4" s="215"/>
      <c r="VMO4" s="215"/>
      <c r="VMP4" s="215"/>
      <c r="VMQ4" s="215"/>
      <c r="VMR4" s="215"/>
      <c r="VMS4" s="215"/>
      <c r="VMT4" s="215"/>
      <c r="VMU4" s="215"/>
      <c r="VMV4" s="215"/>
      <c r="VMW4" s="215"/>
      <c r="VMX4" s="215"/>
      <c r="VMY4" s="215"/>
      <c r="VMZ4" s="215"/>
      <c r="VNA4" s="215"/>
      <c r="VNB4" s="215"/>
      <c r="VNC4" s="215"/>
      <c r="VND4" s="215"/>
      <c r="VNE4" s="215"/>
      <c r="VNF4" s="215"/>
      <c r="VNG4" s="215"/>
      <c r="VNH4" s="215"/>
      <c r="VNI4" s="215"/>
      <c r="VNJ4" s="215"/>
      <c r="VNK4" s="215"/>
      <c r="VNL4" s="215"/>
      <c r="VNM4" s="215"/>
      <c r="VNN4" s="215"/>
      <c r="VNO4" s="215"/>
      <c r="VNP4" s="215"/>
      <c r="VNQ4" s="215"/>
      <c r="VNR4" s="215"/>
      <c r="VNS4" s="215"/>
      <c r="VNT4" s="215"/>
      <c r="VNU4" s="215"/>
      <c r="VNV4" s="215"/>
      <c r="VNW4" s="215"/>
      <c r="VNX4" s="215"/>
      <c r="VNY4" s="215"/>
      <c r="VNZ4" s="215"/>
      <c r="VOA4" s="215"/>
      <c r="VOB4" s="215"/>
      <c r="VOC4" s="215"/>
      <c r="VOD4" s="215"/>
      <c r="VOE4" s="215"/>
      <c r="VOF4" s="215"/>
      <c r="VOG4" s="215"/>
      <c r="VOH4" s="215"/>
      <c r="VOI4" s="215"/>
      <c r="VOJ4" s="215"/>
      <c r="VOK4" s="215"/>
      <c r="VOL4" s="215"/>
      <c r="VOM4" s="215"/>
      <c r="VON4" s="215"/>
      <c r="VOO4" s="215"/>
      <c r="VOP4" s="215"/>
      <c r="VOQ4" s="215"/>
      <c r="VOR4" s="215"/>
      <c r="VOS4" s="215"/>
      <c r="VOT4" s="215"/>
      <c r="VOU4" s="215"/>
      <c r="VOV4" s="215"/>
      <c r="VOW4" s="215"/>
      <c r="VOX4" s="215"/>
      <c r="VOY4" s="215"/>
      <c r="VOZ4" s="215"/>
      <c r="VPA4" s="215"/>
      <c r="VPB4" s="215"/>
      <c r="VPC4" s="215"/>
      <c r="VPD4" s="215"/>
      <c r="VPE4" s="215"/>
      <c r="VPF4" s="215"/>
      <c r="VPG4" s="215"/>
      <c r="VPH4" s="215"/>
      <c r="VPI4" s="215"/>
      <c r="VPJ4" s="215"/>
      <c r="VPK4" s="215"/>
      <c r="VPL4" s="215"/>
      <c r="VPM4" s="215"/>
      <c r="VPN4" s="215"/>
      <c r="VPO4" s="215"/>
      <c r="VPP4" s="215"/>
      <c r="VPQ4" s="215"/>
      <c r="VPR4" s="215"/>
      <c r="VPS4" s="215"/>
      <c r="VPT4" s="215"/>
      <c r="VPU4" s="215"/>
      <c r="VPV4" s="215"/>
      <c r="VPW4" s="215"/>
      <c r="VPX4" s="215"/>
      <c r="VPY4" s="215"/>
      <c r="VPZ4" s="215"/>
      <c r="VQA4" s="215"/>
      <c r="VQB4" s="215"/>
      <c r="VQC4" s="215"/>
      <c r="VQD4" s="215"/>
      <c r="VQE4" s="215"/>
      <c r="VQF4" s="215"/>
      <c r="VQG4" s="215"/>
      <c r="VQH4" s="215"/>
      <c r="VQI4" s="215"/>
      <c r="VQJ4" s="215"/>
      <c r="VQK4" s="215"/>
      <c r="VQL4" s="215"/>
      <c r="VQM4" s="215"/>
      <c r="VQN4" s="215"/>
      <c r="VQO4" s="215"/>
      <c r="VQP4" s="215"/>
      <c r="VQQ4" s="215"/>
      <c r="VQR4" s="215"/>
      <c r="VQS4" s="215"/>
      <c r="VQT4" s="215"/>
      <c r="VQU4" s="215"/>
      <c r="VQV4" s="215"/>
      <c r="VQW4" s="215"/>
      <c r="VQX4" s="215"/>
      <c r="VQY4" s="215"/>
      <c r="VQZ4" s="215"/>
      <c r="VRA4" s="215"/>
      <c r="VRB4" s="215"/>
      <c r="VRC4" s="215"/>
      <c r="VRD4" s="215"/>
      <c r="VRE4" s="215"/>
      <c r="VRF4" s="215"/>
      <c r="VRG4" s="215"/>
      <c r="VRH4" s="215"/>
      <c r="VRI4" s="215"/>
      <c r="VRJ4" s="215"/>
      <c r="VRK4" s="215"/>
      <c r="VRL4" s="215"/>
      <c r="VRM4" s="215"/>
      <c r="VRN4" s="215"/>
      <c r="VRO4" s="215"/>
      <c r="VRP4" s="215"/>
      <c r="VRQ4" s="215"/>
      <c r="VRR4" s="215"/>
      <c r="VRS4" s="215"/>
      <c r="VRT4" s="215"/>
      <c r="VRU4" s="215"/>
      <c r="VRV4" s="215"/>
      <c r="VRW4" s="215"/>
      <c r="VRX4" s="215"/>
      <c r="VRY4" s="215"/>
      <c r="VRZ4" s="215"/>
      <c r="VSA4" s="215"/>
      <c r="VSB4" s="215"/>
      <c r="VSC4" s="215"/>
      <c r="VSD4" s="215"/>
      <c r="VSE4" s="215"/>
      <c r="VSF4" s="215"/>
      <c r="VSG4" s="215"/>
      <c r="VSH4" s="215"/>
      <c r="VSI4" s="215"/>
      <c r="VSJ4" s="215"/>
      <c r="VSK4" s="215"/>
      <c r="VSL4" s="215"/>
      <c r="VSM4" s="215"/>
      <c r="VSN4" s="215"/>
      <c r="VSO4" s="215"/>
      <c r="VSP4" s="215"/>
      <c r="VSQ4" s="215"/>
      <c r="VSR4" s="215"/>
      <c r="VSS4" s="215"/>
      <c r="VST4" s="215"/>
      <c r="VSU4" s="215"/>
      <c r="VSV4" s="215"/>
      <c r="VSW4" s="215"/>
      <c r="VSX4" s="215"/>
      <c r="VSY4" s="215"/>
      <c r="VSZ4" s="215"/>
      <c r="VTA4" s="215"/>
      <c r="VTB4" s="215"/>
      <c r="VTC4" s="215"/>
      <c r="VTD4" s="215"/>
      <c r="VTE4" s="215"/>
      <c r="VTF4" s="215"/>
      <c r="VTG4" s="215"/>
      <c r="VTH4" s="215"/>
      <c r="VTI4" s="215"/>
      <c r="VTJ4" s="215"/>
      <c r="VTK4" s="215"/>
      <c r="VTL4" s="215"/>
      <c r="VTM4" s="215"/>
      <c r="VTN4" s="215"/>
      <c r="VTO4" s="215"/>
      <c r="VTP4" s="215"/>
      <c r="VTQ4" s="215"/>
      <c r="VTR4" s="215"/>
      <c r="VTS4" s="215"/>
      <c r="VTT4" s="215"/>
      <c r="VTU4" s="215"/>
      <c r="VTV4" s="215"/>
      <c r="VTW4" s="215"/>
      <c r="VTX4" s="215"/>
      <c r="VTY4" s="215"/>
      <c r="VTZ4" s="215"/>
      <c r="VUA4" s="215"/>
      <c r="VUB4" s="215"/>
      <c r="VUC4" s="215"/>
      <c r="VUD4" s="215"/>
      <c r="VUE4" s="215"/>
      <c r="VUF4" s="215"/>
      <c r="VUG4" s="215"/>
      <c r="VUH4" s="215"/>
      <c r="VUI4" s="215"/>
      <c r="VUJ4" s="215"/>
      <c r="VUK4" s="215"/>
      <c r="VUL4" s="215"/>
      <c r="VUM4" s="215"/>
      <c r="VUN4" s="215"/>
      <c r="VUO4" s="215"/>
      <c r="VUP4" s="215"/>
      <c r="VUQ4" s="215"/>
      <c r="VUR4" s="215"/>
      <c r="VUS4" s="215"/>
      <c r="VUT4" s="215"/>
      <c r="VUU4" s="215"/>
      <c r="VUV4" s="215"/>
      <c r="VUW4" s="215"/>
      <c r="VUX4" s="215"/>
      <c r="VUY4" s="215"/>
      <c r="VUZ4" s="215"/>
      <c r="VVA4" s="215"/>
      <c r="VVB4" s="215"/>
      <c r="VVC4" s="215"/>
      <c r="VVD4" s="215"/>
      <c r="VVE4" s="215"/>
      <c r="VVF4" s="215"/>
      <c r="VVG4" s="215"/>
      <c r="VVH4" s="215"/>
      <c r="VVI4" s="215"/>
      <c r="VVJ4" s="215"/>
      <c r="VVK4" s="215"/>
      <c r="VVL4" s="215"/>
      <c r="VVM4" s="215"/>
      <c r="VVN4" s="215"/>
      <c r="VVO4" s="215"/>
      <c r="VVP4" s="215"/>
      <c r="VVQ4" s="215"/>
      <c r="VVR4" s="215"/>
      <c r="VVS4" s="215"/>
      <c r="VVT4" s="215"/>
      <c r="VVU4" s="215"/>
      <c r="VVV4" s="215"/>
      <c r="VVW4" s="215"/>
      <c r="VVX4" s="215"/>
      <c r="VVY4" s="215"/>
      <c r="VVZ4" s="215"/>
      <c r="VWA4" s="215"/>
      <c r="VWB4" s="215"/>
      <c r="VWC4" s="215"/>
      <c r="VWD4" s="215"/>
      <c r="VWE4" s="215"/>
      <c r="VWF4" s="215"/>
      <c r="VWG4" s="215"/>
      <c r="VWH4" s="215"/>
      <c r="VWI4" s="215"/>
      <c r="VWJ4" s="215"/>
      <c r="VWK4" s="215"/>
      <c r="VWL4" s="215"/>
      <c r="VWM4" s="215"/>
      <c r="VWN4" s="215"/>
      <c r="VWO4" s="215"/>
      <c r="VWP4" s="215"/>
      <c r="VWQ4" s="215"/>
      <c r="VWR4" s="215"/>
      <c r="VWS4" s="215"/>
      <c r="VWT4" s="215"/>
      <c r="VWU4" s="215"/>
      <c r="VWV4" s="215"/>
      <c r="VWW4" s="215"/>
      <c r="VWX4" s="215"/>
      <c r="VWY4" s="215"/>
      <c r="VWZ4" s="215"/>
      <c r="VXA4" s="215"/>
      <c r="VXB4" s="215"/>
      <c r="VXC4" s="215"/>
      <c r="VXD4" s="215"/>
      <c r="VXE4" s="215"/>
      <c r="VXF4" s="215"/>
      <c r="VXG4" s="215"/>
      <c r="VXH4" s="215"/>
      <c r="VXI4" s="215"/>
      <c r="VXJ4" s="215"/>
      <c r="VXK4" s="215"/>
      <c r="VXL4" s="215"/>
      <c r="VXM4" s="215"/>
      <c r="VXN4" s="215"/>
      <c r="VXO4" s="215"/>
      <c r="VXP4" s="215"/>
      <c r="VXQ4" s="215"/>
      <c r="VXR4" s="215"/>
      <c r="VXS4" s="215"/>
      <c r="VXT4" s="215"/>
      <c r="VXU4" s="215"/>
      <c r="VXV4" s="215"/>
      <c r="VXW4" s="215"/>
      <c r="VXX4" s="215"/>
      <c r="VXY4" s="215"/>
      <c r="VXZ4" s="215"/>
      <c r="VYA4" s="215"/>
      <c r="VYB4" s="215"/>
      <c r="VYC4" s="215"/>
      <c r="VYD4" s="215"/>
      <c r="VYE4" s="215"/>
      <c r="VYF4" s="215"/>
      <c r="VYG4" s="215"/>
      <c r="VYH4" s="215"/>
      <c r="VYI4" s="215"/>
      <c r="VYJ4" s="215"/>
      <c r="VYK4" s="215"/>
      <c r="VYL4" s="215"/>
      <c r="VYM4" s="215"/>
      <c r="VYN4" s="215"/>
      <c r="VYO4" s="215"/>
      <c r="VYP4" s="215"/>
      <c r="VYQ4" s="215"/>
      <c r="VYR4" s="215"/>
      <c r="VYS4" s="215"/>
      <c r="VYT4" s="215"/>
      <c r="VYU4" s="215"/>
      <c r="VYV4" s="215"/>
      <c r="VYW4" s="215"/>
      <c r="VYX4" s="215"/>
      <c r="VYY4" s="215"/>
      <c r="VYZ4" s="215"/>
      <c r="VZA4" s="215"/>
      <c r="VZB4" s="215"/>
      <c r="VZC4" s="215"/>
      <c r="VZD4" s="215"/>
      <c r="VZE4" s="215"/>
      <c r="VZF4" s="215"/>
      <c r="VZG4" s="215"/>
      <c r="VZH4" s="215"/>
      <c r="VZI4" s="215"/>
      <c r="VZJ4" s="215"/>
      <c r="VZK4" s="215"/>
      <c r="VZL4" s="215"/>
      <c r="VZM4" s="215"/>
      <c r="VZN4" s="215"/>
      <c r="VZO4" s="215"/>
      <c r="VZP4" s="215"/>
      <c r="VZQ4" s="215"/>
      <c r="VZR4" s="215"/>
      <c r="VZS4" s="215"/>
      <c r="VZT4" s="215"/>
      <c r="VZU4" s="215"/>
      <c r="VZV4" s="215"/>
      <c r="VZW4" s="215"/>
      <c r="VZX4" s="215"/>
      <c r="VZY4" s="215"/>
      <c r="VZZ4" s="215"/>
      <c r="WAA4" s="215"/>
      <c r="WAB4" s="215"/>
      <c r="WAC4" s="215"/>
      <c r="WAD4" s="215"/>
      <c r="WAE4" s="215"/>
      <c r="WAF4" s="215"/>
      <c r="WAG4" s="215"/>
      <c r="WAH4" s="215"/>
      <c r="WAI4" s="215"/>
      <c r="WAJ4" s="215"/>
      <c r="WAK4" s="215"/>
      <c r="WAL4" s="215"/>
      <c r="WAM4" s="215"/>
      <c r="WAN4" s="215"/>
      <c r="WAO4" s="215"/>
      <c r="WAP4" s="215"/>
      <c r="WAQ4" s="215"/>
      <c r="WAR4" s="215"/>
      <c r="WAS4" s="215"/>
      <c r="WAT4" s="215"/>
      <c r="WAU4" s="215"/>
      <c r="WAV4" s="215"/>
      <c r="WAW4" s="215"/>
      <c r="WAX4" s="215"/>
      <c r="WAY4" s="215"/>
      <c r="WAZ4" s="215"/>
      <c r="WBA4" s="215"/>
      <c r="WBB4" s="215"/>
      <c r="WBC4" s="215"/>
      <c r="WBD4" s="215"/>
      <c r="WBE4" s="215"/>
      <c r="WBF4" s="215"/>
      <c r="WBG4" s="215"/>
      <c r="WBH4" s="215"/>
      <c r="WBI4" s="215"/>
      <c r="WBJ4" s="215"/>
      <c r="WBK4" s="215"/>
      <c r="WBL4" s="215"/>
      <c r="WBM4" s="215"/>
      <c r="WBN4" s="215"/>
      <c r="WBO4" s="215"/>
      <c r="WBP4" s="215"/>
      <c r="WBQ4" s="215"/>
      <c r="WBR4" s="215"/>
      <c r="WBS4" s="215"/>
      <c r="WBT4" s="215"/>
      <c r="WBU4" s="215"/>
      <c r="WBV4" s="215"/>
      <c r="WBW4" s="215"/>
      <c r="WBX4" s="215"/>
      <c r="WBY4" s="215"/>
      <c r="WBZ4" s="215"/>
      <c r="WCA4" s="215"/>
      <c r="WCB4" s="215"/>
      <c r="WCC4" s="215"/>
      <c r="WCD4" s="215"/>
      <c r="WCE4" s="215"/>
      <c r="WCF4" s="215"/>
      <c r="WCG4" s="215"/>
      <c r="WCH4" s="215"/>
      <c r="WCI4" s="215"/>
      <c r="WCJ4" s="215"/>
      <c r="WCK4" s="215"/>
      <c r="WCL4" s="215"/>
      <c r="WCM4" s="215"/>
      <c r="WCN4" s="215"/>
      <c r="WCO4" s="215"/>
      <c r="WCP4" s="215"/>
      <c r="WCQ4" s="215"/>
      <c r="WCR4" s="215"/>
      <c r="WCS4" s="215"/>
      <c r="WCT4" s="215"/>
      <c r="WCU4" s="215"/>
      <c r="WCV4" s="215"/>
      <c r="WCW4" s="215"/>
      <c r="WCX4" s="215"/>
      <c r="WCY4" s="215"/>
      <c r="WCZ4" s="215"/>
      <c r="WDA4" s="215"/>
      <c r="WDB4" s="215"/>
      <c r="WDC4" s="215"/>
      <c r="WDD4" s="215"/>
      <c r="WDE4" s="215"/>
      <c r="WDF4" s="215"/>
      <c r="WDG4" s="215"/>
      <c r="WDH4" s="215"/>
      <c r="WDI4" s="215"/>
      <c r="WDJ4" s="215"/>
      <c r="WDK4" s="215"/>
      <c r="WDL4" s="215"/>
      <c r="WDM4" s="215"/>
      <c r="WDN4" s="215"/>
      <c r="WDO4" s="215"/>
      <c r="WDP4" s="215"/>
      <c r="WDQ4" s="215"/>
      <c r="WDR4" s="215"/>
      <c r="WDS4" s="215"/>
      <c r="WDT4" s="215"/>
      <c r="WDU4" s="215"/>
      <c r="WDV4" s="215"/>
      <c r="WDW4" s="215"/>
      <c r="WDX4" s="215"/>
      <c r="WDY4" s="215"/>
      <c r="WDZ4" s="215"/>
      <c r="WEA4" s="215"/>
      <c r="WEB4" s="215"/>
      <c r="WEC4" s="215"/>
      <c r="WED4" s="215"/>
      <c r="WEE4" s="215"/>
      <c r="WEF4" s="215"/>
      <c r="WEG4" s="215"/>
      <c r="WEH4" s="215"/>
      <c r="WEI4" s="215"/>
      <c r="WEJ4" s="215"/>
      <c r="WEK4" s="215"/>
      <c r="WEL4" s="215"/>
      <c r="WEM4" s="215"/>
      <c r="WEN4" s="215"/>
      <c r="WEO4" s="215"/>
      <c r="WEP4" s="215"/>
      <c r="WEQ4" s="215"/>
      <c r="WER4" s="215"/>
      <c r="WES4" s="215"/>
      <c r="WET4" s="215"/>
      <c r="WEU4" s="215"/>
      <c r="WEV4" s="215"/>
      <c r="WEW4" s="215"/>
      <c r="WEX4" s="215"/>
      <c r="WEY4" s="215"/>
      <c r="WEZ4" s="215"/>
      <c r="WFA4" s="215"/>
      <c r="WFB4" s="215"/>
      <c r="WFC4" s="215"/>
      <c r="WFD4" s="215"/>
      <c r="WFE4" s="215"/>
      <c r="WFF4" s="215"/>
      <c r="WFG4" s="215"/>
      <c r="WFH4" s="215"/>
      <c r="WFI4" s="215"/>
      <c r="WFJ4" s="215"/>
      <c r="WFK4" s="215"/>
      <c r="WFL4" s="215"/>
      <c r="WFM4" s="215"/>
      <c r="WFN4" s="215"/>
      <c r="WFO4" s="215"/>
      <c r="WFP4" s="215"/>
      <c r="WFQ4" s="215"/>
      <c r="WFR4" s="215"/>
      <c r="WFS4" s="215"/>
      <c r="WFT4" s="215"/>
      <c r="WFU4" s="215"/>
      <c r="WFV4" s="215"/>
      <c r="WFW4" s="215"/>
      <c r="WFX4" s="215"/>
      <c r="WFY4" s="215"/>
      <c r="WFZ4" s="215"/>
      <c r="WGA4" s="215"/>
      <c r="WGB4" s="215"/>
      <c r="WGC4" s="215"/>
      <c r="WGD4" s="215"/>
      <c r="WGE4" s="215"/>
      <c r="WGF4" s="215"/>
      <c r="WGG4" s="215"/>
      <c r="WGH4" s="215"/>
      <c r="WGI4" s="215"/>
      <c r="WGJ4" s="215"/>
      <c r="WGK4" s="215"/>
      <c r="WGL4" s="215"/>
      <c r="WGM4" s="215"/>
      <c r="WGN4" s="215"/>
      <c r="WGO4" s="215"/>
      <c r="WGP4" s="215"/>
      <c r="WGQ4" s="215"/>
      <c r="WGR4" s="215"/>
      <c r="WGS4" s="215"/>
      <c r="WGT4" s="215"/>
      <c r="WGU4" s="215"/>
      <c r="WGV4" s="215"/>
      <c r="WGW4" s="215"/>
      <c r="WGX4" s="215"/>
      <c r="WGY4" s="215"/>
      <c r="WGZ4" s="215"/>
      <c r="WHA4" s="215"/>
      <c r="WHB4" s="215"/>
      <c r="WHC4" s="215"/>
      <c r="WHD4" s="215"/>
      <c r="WHE4" s="215"/>
      <c r="WHF4" s="215"/>
      <c r="WHG4" s="215"/>
      <c r="WHH4" s="215"/>
      <c r="WHI4" s="215"/>
      <c r="WHJ4" s="215"/>
      <c r="WHK4" s="215"/>
      <c r="WHL4" s="215"/>
      <c r="WHM4" s="215"/>
      <c r="WHN4" s="215"/>
      <c r="WHO4" s="215"/>
      <c r="WHP4" s="215"/>
      <c r="WHQ4" s="215"/>
      <c r="WHR4" s="215"/>
      <c r="WHS4" s="215"/>
      <c r="WHT4" s="215"/>
      <c r="WHU4" s="215"/>
      <c r="WHV4" s="215"/>
      <c r="WHW4" s="215"/>
      <c r="WHX4" s="215"/>
      <c r="WHY4" s="215"/>
      <c r="WHZ4" s="215"/>
      <c r="WIA4" s="215"/>
      <c r="WIB4" s="215"/>
      <c r="WIC4" s="215"/>
      <c r="WID4" s="215"/>
      <c r="WIE4" s="215"/>
      <c r="WIF4" s="215"/>
      <c r="WIG4" s="215"/>
      <c r="WIH4" s="215"/>
      <c r="WII4" s="215"/>
      <c r="WIJ4" s="215"/>
      <c r="WIK4" s="215"/>
      <c r="WIL4" s="215"/>
      <c r="WIM4" s="215"/>
      <c r="WIN4" s="215"/>
      <c r="WIO4" s="215"/>
      <c r="WIP4" s="215"/>
      <c r="WIQ4" s="215"/>
      <c r="WIR4" s="215"/>
      <c r="WIS4" s="215"/>
      <c r="WIT4" s="215"/>
      <c r="WIU4" s="215"/>
      <c r="WIV4" s="215"/>
      <c r="WIW4" s="215"/>
      <c r="WIX4" s="215"/>
      <c r="WIY4" s="215"/>
      <c r="WIZ4" s="215"/>
      <c r="WJA4" s="215"/>
      <c r="WJB4" s="215"/>
      <c r="WJC4" s="215"/>
      <c r="WJD4" s="215"/>
      <c r="WJE4" s="215"/>
      <c r="WJF4" s="215"/>
      <c r="WJG4" s="215"/>
      <c r="WJH4" s="215"/>
      <c r="WJI4" s="215"/>
      <c r="WJJ4" s="215"/>
      <c r="WJK4" s="215"/>
      <c r="WJL4" s="215"/>
      <c r="WJM4" s="215"/>
      <c r="WJN4" s="215"/>
      <c r="WJO4" s="215"/>
      <c r="WJP4" s="215"/>
      <c r="WJQ4" s="215"/>
      <c r="WJR4" s="215"/>
      <c r="WJS4" s="215"/>
      <c r="WJT4" s="215"/>
      <c r="WJU4" s="215"/>
      <c r="WJV4" s="215"/>
      <c r="WJW4" s="215"/>
      <c r="WJX4" s="215"/>
      <c r="WJY4" s="215"/>
      <c r="WJZ4" s="215"/>
      <c r="WKA4" s="215"/>
      <c r="WKB4" s="215"/>
      <c r="WKC4" s="215"/>
      <c r="WKD4" s="215"/>
      <c r="WKE4" s="215"/>
      <c r="WKF4" s="215"/>
      <c r="WKG4" s="215"/>
      <c r="WKH4" s="215"/>
      <c r="WKI4" s="215"/>
      <c r="WKJ4" s="215"/>
      <c r="WKK4" s="215"/>
      <c r="WKL4" s="215"/>
      <c r="WKM4" s="215"/>
      <c r="WKN4" s="215"/>
      <c r="WKO4" s="215"/>
      <c r="WKP4" s="215"/>
      <c r="WKQ4" s="215"/>
      <c r="WKR4" s="215"/>
      <c r="WKS4" s="215"/>
      <c r="WKT4" s="215"/>
      <c r="WKU4" s="215"/>
      <c r="WKV4" s="215"/>
      <c r="WKW4" s="215"/>
      <c r="WKX4" s="215"/>
      <c r="WKY4" s="215"/>
      <c r="WKZ4" s="215"/>
      <c r="WLA4" s="215"/>
      <c r="WLB4" s="215"/>
      <c r="WLC4" s="215"/>
      <c r="WLD4" s="215"/>
      <c r="WLE4" s="215"/>
      <c r="WLF4" s="215"/>
      <c r="WLG4" s="215"/>
      <c r="WLH4" s="215"/>
      <c r="WLI4" s="215"/>
      <c r="WLJ4" s="215"/>
      <c r="WLK4" s="215"/>
      <c r="WLL4" s="215"/>
      <c r="WLM4" s="215"/>
      <c r="WLN4" s="215"/>
      <c r="WLO4" s="215"/>
      <c r="WLP4" s="215"/>
      <c r="WLQ4" s="215"/>
      <c r="WLR4" s="215"/>
      <c r="WLS4" s="215"/>
      <c r="WLT4" s="215"/>
      <c r="WLU4" s="215"/>
      <c r="WLV4" s="215"/>
      <c r="WLW4" s="215"/>
      <c r="WLX4" s="215"/>
      <c r="WLY4" s="215"/>
      <c r="WLZ4" s="215"/>
      <c r="WMA4" s="215"/>
      <c r="WMB4" s="215"/>
      <c r="WMC4" s="215"/>
      <c r="WMD4" s="215"/>
      <c r="WME4" s="215"/>
      <c r="WMF4" s="215"/>
      <c r="WMG4" s="215"/>
      <c r="WMH4" s="215"/>
      <c r="WMI4" s="215"/>
      <c r="WMJ4" s="215"/>
      <c r="WMK4" s="215"/>
      <c r="WML4" s="215"/>
      <c r="WMM4" s="215"/>
      <c r="WMN4" s="215"/>
      <c r="WMO4" s="215"/>
      <c r="WMP4" s="215"/>
      <c r="WMQ4" s="215"/>
      <c r="WMR4" s="215"/>
      <c r="WMS4" s="215"/>
      <c r="WMT4" s="215"/>
      <c r="WMU4" s="215"/>
      <c r="WMV4" s="215"/>
      <c r="WMW4" s="215"/>
      <c r="WMX4" s="215"/>
      <c r="WMY4" s="215"/>
      <c r="WMZ4" s="215"/>
      <c r="WNA4" s="215"/>
      <c r="WNB4" s="215"/>
      <c r="WNC4" s="215"/>
      <c r="WND4" s="215"/>
      <c r="WNE4" s="215"/>
      <c r="WNF4" s="215"/>
      <c r="WNG4" s="215"/>
      <c r="WNH4" s="215"/>
      <c r="WNI4" s="215"/>
      <c r="WNJ4" s="215"/>
      <c r="WNK4" s="215"/>
      <c r="WNL4" s="215"/>
      <c r="WNM4" s="215"/>
      <c r="WNN4" s="215"/>
      <c r="WNO4" s="215"/>
      <c r="WNP4" s="215"/>
      <c r="WNQ4" s="215"/>
      <c r="WNR4" s="215"/>
      <c r="WNS4" s="215"/>
      <c r="WNT4" s="215"/>
      <c r="WNU4" s="215"/>
      <c r="WNV4" s="215"/>
      <c r="WNW4" s="215"/>
      <c r="WNX4" s="215"/>
      <c r="WNY4" s="215"/>
      <c r="WNZ4" s="215"/>
      <c r="WOA4" s="215"/>
      <c r="WOB4" s="215"/>
      <c r="WOC4" s="215"/>
      <c r="WOD4" s="215"/>
      <c r="WOE4" s="215"/>
      <c r="WOF4" s="215"/>
      <c r="WOG4" s="215"/>
      <c r="WOH4" s="215"/>
      <c r="WOI4" s="215"/>
      <c r="WOJ4" s="215"/>
      <c r="WOK4" s="215"/>
      <c r="WOL4" s="215"/>
      <c r="WOM4" s="215"/>
      <c r="WON4" s="215"/>
      <c r="WOO4" s="215"/>
      <c r="WOP4" s="215"/>
      <c r="WOQ4" s="215"/>
      <c r="WOR4" s="215"/>
      <c r="WOS4" s="215"/>
      <c r="WOT4" s="215"/>
      <c r="WOU4" s="215"/>
      <c r="WOV4" s="215"/>
      <c r="WOW4" s="215"/>
      <c r="WOX4" s="215"/>
      <c r="WOY4" s="215"/>
      <c r="WOZ4" s="215"/>
      <c r="WPA4" s="215"/>
      <c r="WPB4" s="215"/>
      <c r="WPC4" s="215"/>
      <c r="WPD4" s="215"/>
      <c r="WPE4" s="215"/>
      <c r="WPF4" s="215"/>
      <c r="WPG4" s="215"/>
      <c r="WPH4" s="215"/>
      <c r="WPI4" s="215"/>
      <c r="WPJ4" s="215"/>
      <c r="WPK4" s="215"/>
      <c r="WPL4" s="215"/>
      <c r="WPM4" s="215"/>
      <c r="WPN4" s="215"/>
      <c r="WPO4" s="215"/>
      <c r="WPP4" s="215"/>
      <c r="WPQ4" s="215"/>
      <c r="WPR4" s="215"/>
      <c r="WPS4" s="215"/>
      <c r="WPT4" s="215"/>
      <c r="WPU4" s="215"/>
      <c r="WPV4" s="215"/>
      <c r="WPW4" s="215"/>
      <c r="WPX4" s="215"/>
      <c r="WPY4" s="215"/>
      <c r="WPZ4" s="215"/>
      <c r="WQA4" s="215"/>
      <c r="WQB4" s="215"/>
      <c r="WQC4" s="215"/>
      <c r="WQD4" s="215"/>
      <c r="WQE4" s="215"/>
      <c r="WQF4" s="215"/>
      <c r="WQG4" s="215"/>
      <c r="WQH4" s="215"/>
      <c r="WQI4" s="215"/>
      <c r="WQJ4" s="215"/>
      <c r="WQK4" s="215"/>
      <c r="WQL4" s="215"/>
      <c r="WQM4" s="215"/>
      <c r="WQN4" s="215"/>
      <c r="WQO4" s="215"/>
      <c r="WQP4" s="215"/>
      <c r="WQQ4" s="215"/>
      <c r="WQR4" s="215"/>
      <c r="WQS4" s="215"/>
      <c r="WQT4" s="215"/>
      <c r="WQU4" s="215"/>
      <c r="WQV4" s="215"/>
      <c r="WQW4" s="215"/>
      <c r="WQX4" s="215"/>
      <c r="WQY4" s="215"/>
      <c r="WQZ4" s="215"/>
      <c r="WRA4" s="215"/>
      <c r="WRB4" s="215"/>
      <c r="WRC4" s="215"/>
      <c r="WRD4" s="215"/>
      <c r="WRE4" s="215"/>
      <c r="WRF4" s="215"/>
      <c r="WRG4" s="215"/>
      <c r="WRH4" s="215"/>
      <c r="WRI4" s="215"/>
      <c r="WRJ4" s="215"/>
      <c r="WRK4" s="215"/>
      <c r="WRL4" s="215"/>
      <c r="WRM4" s="215"/>
      <c r="WRN4" s="215"/>
      <c r="WRO4" s="215"/>
      <c r="WRP4" s="215"/>
      <c r="WRQ4" s="215"/>
      <c r="WRR4" s="215"/>
      <c r="WRS4" s="215"/>
      <c r="WRT4" s="215"/>
      <c r="WRU4" s="215"/>
      <c r="WRV4" s="215"/>
      <c r="WRW4" s="215"/>
      <c r="WRX4" s="215"/>
      <c r="WRY4" s="215"/>
      <c r="WRZ4" s="215"/>
      <c r="WSA4" s="215"/>
      <c r="WSB4" s="215"/>
      <c r="WSC4" s="215"/>
      <c r="WSD4" s="215"/>
      <c r="WSE4" s="215"/>
      <c r="WSF4" s="215"/>
      <c r="WSG4" s="215"/>
      <c r="WSH4" s="215"/>
      <c r="WSI4" s="215"/>
      <c r="WSJ4" s="215"/>
      <c r="WSK4" s="215"/>
      <c r="WSL4" s="215"/>
      <c r="WSM4" s="215"/>
      <c r="WSN4" s="215"/>
      <c r="WSO4" s="215"/>
      <c r="WSP4" s="215"/>
      <c r="WSQ4" s="215"/>
      <c r="WSR4" s="215"/>
      <c r="WSS4" s="215"/>
      <c r="WST4" s="215"/>
      <c r="WSU4" s="215"/>
      <c r="WSV4" s="215"/>
      <c r="WSW4" s="215"/>
      <c r="WSX4" s="215"/>
      <c r="WSY4" s="215"/>
      <c r="WSZ4" s="215"/>
      <c r="WTA4" s="215"/>
      <c r="WTB4" s="215"/>
      <c r="WTC4" s="215"/>
      <c r="WTD4" s="215"/>
      <c r="WTE4" s="215"/>
      <c r="WTF4" s="215"/>
      <c r="WTG4" s="215"/>
      <c r="WTH4" s="215"/>
      <c r="WTI4" s="215"/>
      <c r="WTJ4" s="215"/>
      <c r="WTK4" s="215"/>
      <c r="WTL4" s="215"/>
      <c r="WTM4" s="215"/>
      <c r="WTN4" s="215"/>
      <c r="WTO4" s="215"/>
      <c r="WTP4" s="215"/>
      <c r="WTQ4" s="215"/>
      <c r="WTR4" s="215"/>
      <c r="WTS4" s="215"/>
      <c r="WTT4" s="215"/>
      <c r="WTU4" s="215"/>
      <c r="WTV4" s="215"/>
      <c r="WTW4" s="215"/>
      <c r="WTX4" s="215"/>
      <c r="WTY4" s="215"/>
      <c r="WTZ4" s="215"/>
      <c r="WUA4" s="215"/>
      <c r="WUB4" s="215"/>
      <c r="WUC4" s="215"/>
      <c r="WUD4" s="215"/>
      <c r="WUE4" s="215"/>
      <c r="WUF4" s="215"/>
      <c r="WUG4" s="215"/>
      <c r="WUH4" s="215"/>
      <c r="WUI4" s="215"/>
      <c r="WUJ4" s="215"/>
      <c r="WUK4" s="215"/>
      <c r="WUL4" s="215"/>
      <c r="WUM4" s="215"/>
      <c r="WUN4" s="215"/>
      <c r="WUO4" s="215"/>
      <c r="WUP4" s="215"/>
      <c r="WUQ4" s="215"/>
      <c r="WUR4" s="215"/>
      <c r="WUS4" s="215"/>
      <c r="WUT4" s="215"/>
      <c r="WUU4" s="215"/>
      <c r="WUV4" s="215"/>
      <c r="WUW4" s="215"/>
      <c r="WUX4" s="215"/>
      <c r="WUY4" s="215"/>
      <c r="WUZ4" s="215"/>
      <c r="WVA4" s="215"/>
      <c r="WVB4" s="215"/>
      <c r="WVC4" s="215"/>
      <c r="WVD4" s="215"/>
      <c r="WVE4" s="215"/>
      <c r="WVF4" s="215"/>
      <c r="WVG4" s="215"/>
      <c r="WVH4" s="215"/>
      <c r="WVI4" s="215"/>
      <c r="WVJ4" s="215"/>
      <c r="WVK4" s="215"/>
      <c r="WVL4" s="215"/>
      <c r="WVM4" s="215"/>
      <c r="WVN4" s="215"/>
      <c r="WVO4" s="215"/>
      <c r="WVP4" s="215"/>
      <c r="WVQ4" s="215"/>
      <c r="WVR4" s="215"/>
      <c r="WVS4" s="215"/>
      <c r="WVT4" s="215"/>
      <c r="WVU4" s="215"/>
      <c r="WVV4" s="215"/>
      <c r="WVW4" s="215"/>
      <c r="WVX4" s="215"/>
      <c r="WVY4" s="215"/>
      <c r="WVZ4" s="215"/>
      <c r="WWA4" s="215"/>
      <c r="WWB4" s="215"/>
      <c r="WWC4" s="215"/>
      <c r="WWD4" s="215"/>
      <c r="WWE4" s="215"/>
      <c r="WWF4" s="215"/>
      <c r="WWG4" s="215"/>
      <c r="WWH4" s="215"/>
      <c r="WWI4" s="215"/>
      <c r="WWJ4" s="215"/>
      <c r="WWK4" s="215"/>
      <c r="WWL4" s="215"/>
      <c r="WWM4" s="215"/>
      <c r="WWN4" s="215"/>
      <c r="WWO4" s="215"/>
      <c r="WWP4" s="215"/>
      <c r="WWQ4" s="215"/>
      <c r="WWR4" s="215"/>
      <c r="WWS4" s="215"/>
      <c r="WWT4" s="215"/>
      <c r="WWU4" s="215"/>
      <c r="WWV4" s="215"/>
      <c r="WWW4" s="215"/>
      <c r="WWX4" s="215"/>
      <c r="WWY4" s="215"/>
      <c r="WWZ4" s="215"/>
      <c r="WXA4" s="215"/>
      <c r="WXB4" s="215"/>
      <c r="WXC4" s="215"/>
      <c r="WXD4" s="215"/>
      <c r="WXE4" s="215"/>
      <c r="WXF4" s="215"/>
      <c r="WXG4" s="215"/>
      <c r="WXH4" s="215"/>
      <c r="WXI4" s="215"/>
      <c r="WXJ4" s="215"/>
      <c r="WXK4" s="215"/>
      <c r="WXL4" s="215"/>
      <c r="WXM4" s="215"/>
      <c r="WXN4" s="215"/>
      <c r="WXO4" s="215"/>
      <c r="WXP4" s="215"/>
      <c r="WXQ4" s="215"/>
      <c r="WXR4" s="215"/>
      <c r="WXS4" s="215"/>
      <c r="WXT4" s="215"/>
      <c r="WXU4" s="215"/>
      <c r="WXV4" s="215"/>
      <c r="WXW4" s="215"/>
      <c r="WXX4" s="215"/>
      <c r="WXY4" s="215"/>
      <c r="WXZ4" s="215"/>
      <c r="WYA4" s="215"/>
      <c r="WYB4" s="215"/>
      <c r="WYC4" s="215"/>
      <c r="WYD4" s="215"/>
      <c r="WYE4" s="215"/>
      <c r="WYF4" s="215"/>
      <c r="WYG4" s="215"/>
      <c r="WYH4" s="215"/>
      <c r="WYI4" s="215"/>
      <c r="WYJ4" s="215"/>
      <c r="WYK4" s="215"/>
      <c r="WYL4" s="215"/>
      <c r="WYM4" s="215"/>
      <c r="WYN4" s="215"/>
      <c r="WYO4" s="215"/>
      <c r="WYP4" s="215"/>
      <c r="WYQ4" s="215"/>
      <c r="WYR4" s="215"/>
      <c r="WYS4" s="215"/>
      <c r="WYT4" s="215"/>
      <c r="WYU4" s="215"/>
      <c r="WYV4" s="215"/>
      <c r="WYW4" s="215"/>
      <c r="WYX4" s="215"/>
      <c r="WYY4" s="215"/>
      <c r="WYZ4" s="215"/>
      <c r="WZA4" s="215"/>
      <c r="WZB4" s="215"/>
      <c r="WZC4" s="215"/>
      <c r="WZD4" s="215"/>
      <c r="WZE4" s="215"/>
      <c r="WZF4" s="215"/>
      <c r="WZG4" s="215"/>
      <c r="WZH4" s="215"/>
      <c r="WZI4" s="215"/>
      <c r="WZJ4" s="215"/>
      <c r="WZK4" s="215"/>
      <c r="WZL4" s="215"/>
      <c r="WZM4" s="215"/>
      <c r="WZN4" s="215"/>
      <c r="WZO4" s="215"/>
      <c r="WZP4" s="215"/>
      <c r="WZQ4" s="215"/>
      <c r="WZR4" s="215"/>
      <c r="WZS4" s="215"/>
      <c r="WZT4" s="215"/>
      <c r="WZU4" s="215"/>
      <c r="WZV4" s="215"/>
      <c r="WZW4" s="215"/>
      <c r="WZX4" s="215"/>
      <c r="WZY4" s="215"/>
      <c r="WZZ4" s="215"/>
      <c r="XAA4" s="215"/>
      <c r="XAB4" s="215"/>
      <c r="XAC4" s="215"/>
      <c r="XAD4" s="215"/>
      <c r="XAE4" s="215"/>
      <c r="XAF4" s="215"/>
      <c r="XAG4" s="215"/>
      <c r="XAH4" s="215"/>
      <c r="XAI4" s="215"/>
      <c r="XAJ4" s="215"/>
      <c r="XAK4" s="215"/>
      <c r="XAL4" s="215"/>
      <c r="XAM4" s="215"/>
      <c r="XAN4" s="215"/>
      <c r="XAO4" s="215"/>
      <c r="XAP4" s="215"/>
      <c r="XAQ4" s="215"/>
      <c r="XAR4" s="215"/>
      <c r="XAS4" s="215"/>
      <c r="XAT4" s="215"/>
      <c r="XAU4" s="215"/>
      <c r="XAV4" s="215"/>
      <c r="XAW4" s="215"/>
      <c r="XAX4" s="215"/>
      <c r="XAY4" s="215"/>
      <c r="XAZ4" s="215"/>
      <c r="XBA4" s="215"/>
      <c r="XBB4" s="215"/>
      <c r="XBC4" s="215"/>
      <c r="XBD4" s="215"/>
      <c r="XBE4" s="215"/>
      <c r="XBF4" s="215"/>
      <c r="XBG4" s="215"/>
      <c r="XBH4" s="215"/>
      <c r="XBI4" s="215"/>
      <c r="XBJ4" s="215"/>
      <c r="XBK4" s="215"/>
      <c r="XBL4" s="215"/>
      <c r="XBM4" s="215"/>
      <c r="XBN4" s="215"/>
      <c r="XBO4" s="215"/>
      <c r="XBP4" s="215"/>
      <c r="XBQ4" s="215"/>
      <c r="XBR4" s="215"/>
      <c r="XBS4" s="215"/>
      <c r="XBT4" s="215"/>
      <c r="XBU4" s="215"/>
      <c r="XBV4" s="215"/>
      <c r="XBW4" s="215"/>
      <c r="XBX4" s="215"/>
      <c r="XBY4" s="215"/>
      <c r="XBZ4" s="215"/>
      <c r="XCA4" s="215"/>
      <c r="XCB4" s="215"/>
      <c r="XCC4" s="215"/>
      <c r="XCD4" s="215"/>
      <c r="XCE4" s="215"/>
      <c r="XCF4" s="215"/>
      <c r="XCG4" s="215"/>
      <c r="XCH4" s="215"/>
      <c r="XCI4" s="215"/>
      <c r="XCJ4" s="215"/>
      <c r="XCK4" s="215"/>
      <c r="XCL4" s="215"/>
      <c r="XCM4" s="215"/>
      <c r="XCN4" s="215"/>
      <c r="XCO4" s="215"/>
      <c r="XCP4" s="215"/>
      <c r="XCQ4" s="215"/>
      <c r="XCR4" s="215"/>
      <c r="XCS4" s="215"/>
      <c r="XCT4" s="215"/>
      <c r="XCU4" s="215"/>
      <c r="XCV4" s="215"/>
      <c r="XCW4" s="215"/>
      <c r="XCX4" s="215"/>
      <c r="XCY4" s="215"/>
      <c r="XCZ4" s="215"/>
      <c r="XDA4" s="215"/>
      <c r="XDB4" s="215"/>
      <c r="XDC4" s="215"/>
      <c r="XDD4" s="215"/>
      <c r="XDE4" s="215"/>
      <c r="XDF4" s="215"/>
      <c r="XDG4" s="215"/>
      <c r="XDH4" s="215"/>
      <c r="XDI4" s="215"/>
      <c r="XDJ4" s="215"/>
      <c r="XDK4" s="215"/>
      <c r="XDL4" s="215"/>
      <c r="XDM4" s="215"/>
      <c r="XDN4" s="215"/>
      <c r="XDO4" s="215"/>
      <c r="XDP4" s="215"/>
      <c r="XDQ4" s="215"/>
      <c r="XDR4" s="215"/>
      <c r="XDS4" s="215"/>
      <c r="XDT4" s="215"/>
      <c r="XDU4" s="215"/>
      <c r="XDV4" s="215"/>
      <c r="XDW4" s="215"/>
      <c r="XDX4" s="215"/>
      <c r="XDY4" s="215"/>
      <c r="XDZ4" s="215"/>
      <c r="XEA4" s="215"/>
      <c r="XEB4" s="215"/>
      <c r="XEC4" s="215"/>
      <c r="XED4" s="215"/>
      <c r="XEE4" s="215"/>
      <c r="XEF4" s="215"/>
      <c r="XEG4" s="215"/>
      <c r="XEH4" s="215"/>
      <c r="XEI4" s="215"/>
      <c r="XEJ4" s="215"/>
      <c r="XEK4" s="215"/>
      <c r="XEL4" s="215"/>
      <c r="XEM4" s="215"/>
      <c r="XEN4" s="215"/>
      <c r="XEO4" s="215"/>
      <c r="XEP4" s="215"/>
      <c r="XEQ4" s="215"/>
      <c r="XER4" s="215"/>
      <c r="XES4" s="215"/>
      <c r="XET4" s="215"/>
      <c r="XEU4" s="215"/>
      <c r="XEV4" s="215"/>
      <c r="XEW4" s="215"/>
      <c r="XEX4" s="215"/>
      <c r="XEY4" s="215"/>
      <c r="XEZ4" s="215"/>
      <c r="XFA4" s="215"/>
      <c r="XFB4" s="215"/>
      <c r="XFC4" s="215"/>
    </row>
    <row r="5" spans="1:16383" ht="15" thickBot="1" x14ac:dyDescent="0.35">
      <c r="B5" s="1395"/>
      <c r="C5" s="1396"/>
      <c r="D5" s="931" t="s">
        <v>6</v>
      </c>
      <c r="E5" s="908" t="s">
        <v>7</v>
      </c>
      <c r="F5" s="909" t="s">
        <v>8</v>
      </c>
      <c r="G5" s="910" t="s">
        <v>43</v>
      </c>
      <c r="H5" s="924" t="s">
        <v>44</v>
      </c>
    </row>
    <row r="6" spans="1:16383" ht="15.75" customHeight="1" thickBot="1" x14ac:dyDescent="0.35">
      <c r="B6" s="1397" t="s">
        <v>669</v>
      </c>
      <c r="C6" s="1398"/>
      <c r="D6" s="1401" t="s">
        <v>670</v>
      </c>
      <c r="E6" s="1402"/>
      <c r="F6" s="1402"/>
      <c r="G6" s="1403"/>
      <c r="H6" s="1404" t="s">
        <v>671</v>
      </c>
    </row>
    <row r="7" spans="1:16383" ht="15" customHeight="1" thickBot="1" x14ac:dyDescent="0.35">
      <c r="B7" s="1399"/>
      <c r="C7" s="1400"/>
      <c r="D7" s="911" t="s">
        <v>672</v>
      </c>
      <c r="E7" s="911" t="s">
        <v>673</v>
      </c>
      <c r="F7" s="911" t="s">
        <v>674</v>
      </c>
      <c r="G7" s="912" t="s">
        <v>675</v>
      </c>
      <c r="H7" s="1405"/>
    </row>
    <row r="8" spans="1:16383" ht="15" thickBot="1" x14ac:dyDescent="0.35">
      <c r="B8" s="218" t="s">
        <v>676</v>
      </c>
      <c r="C8" s="940"/>
      <c r="D8" s="913"/>
      <c r="E8" s="914"/>
      <c r="F8" s="913"/>
      <c r="G8" s="913"/>
      <c r="H8" s="925"/>
    </row>
    <row r="9" spans="1:16383" ht="15" thickBot="1" x14ac:dyDescent="0.35">
      <c r="B9" s="219">
        <v>1</v>
      </c>
      <c r="C9" s="220" t="s">
        <v>677</v>
      </c>
      <c r="D9" s="1095">
        <v>7638185084.1499996</v>
      </c>
      <c r="E9" s="1095" t="s">
        <v>1954</v>
      </c>
      <c r="F9" s="1095" t="s">
        <v>1954</v>
      </c>
      <c r="G9" s="1096">
        <v>0</v>
      </c>
      <c r="H9" s="1096">
        <v>7638185084.1499996</v>
      </c>
    </row>
    <row r="10" spans="1:16383" ht="15" thickBot="1" x14ac:dyDescent="0.35">
      <c r="B10" s="221">
        <v>2</v>
      </c>
      <c r="C10" s="941" t="s">
        <v>678</v>
      </c>
      <c r="D10" s="1099">
        <v>7638185084.1499996</v>
      </c>
      <c r="E10" s="1099">
        <v>0</v>
      </c>
      <c r="F10" s="1099">
        <v>0</v>
      </c>
      <c r="G10" s="1100">
        <v>0</v>
      </c>
      <c r="H10" s="1097">
        <v>7638185084.1499996</v>
      </c>
    </row>
    <row r="11" spans="1:16383" ht="15" thickBot="1" x14ac:dyDescent="0.35">
      <c r="B11" s="221">
        <v>3</v>
      </c>
      <c r="C11" s="941" t="s">
        <v>679</v>
      </c>
      <c r="D11" s="1098"/>
      <c r="E11" s="1099">
        <v>0</v>
      </c>
      <c r="F11" s="1099">
        <v>0</v>
      </c>
      <c r="G11" s="1100">
        <v>0</v>
      </c>
      <c r="H11" s="1097">
        <v>0</v>
      </c>
    </row>
    <row r="12" spans="1:16383" ht="15" thickBot="1" x14ac:dyDescent="0.35">
      <c r="B12" s="222">
        <v>4</v>
      </c>
      <c r="C12" s="220" t="s">
        <v>680</v>
      </c>
      <c r="D12" s="1098"/>
      <c r="E12" s="1095">
        <f t="shared" ref="E12" si="0">SUM(E13:E14)</f>
        <v>0</v>
      </c>
      <c r="F12" s="1095">
        <f t="shared" ref="F12" si="1">SUM(F13:F14)</f>
        <v>0</v>
      </c>
      <c r="G12" s="1096">
        <f t="shared" ref="G12" si="2">SUM(G13:G14)</f>
        <v>0</v>
      </c>
      <c r="H12" s="1096">
        <f t="shared" ref="H12" si="3">SUM(H13:H14)</f>
        <v>0</v>
      </c>
    </row>
    <row r="13" spans="1:16383" ht="15" thickBot="1" x14ac:dyDescent="0.35">
      <c r="B13" s="221">
        <v>5</v>
      </c>
      <c r="C13" s="941" t="s">
        <v>629</v>
      </c>
      <c r="D13" s="1098"/>
      <c r="E13" s="1099">
        <v>0</v>
      </c>
      <c r="F13" s="1099">
        <v>0</v>
      </c>
      <c r="G13" s="1100">
        <v>0</v>
      </c>
      <c r="H13" s="1097" t="s">
        <v>1954</v>
      </c>
    </row>
    <row r="14" spans="1:16383" ht="15" thickBot="1" x14ac:dyDescent="0.35">
      <c r="B14" s="221">
        <v>6</v>
      </c>
      <c r="C14" s="941" t="s">
        <v>630</v>
      </c>
      <c r="D14" s="1098"/>
      <c r="E14" s="1099">
        <v>0</v>
      </c>
      <c r="F14" s="1099">
        <v>0</v>
      </c>
      <c r="G14" s="1100">
        <v>0</v>
      </c>
      <c r="H14" s="1097" t="s">
        <v>1954</v>
      </c>
    </row>
    <row r="15" spans="1:16383" ht="15" thickBot="1" x14ac:dyDescent="0.35">
      <c r="B15" s="222">
        <v>7</v>
      </c>
      <c r="C15" s="220" t="s">
        <v>681</v>
      </c>
      <c r="D15" s="1098"/>
      <c r="E15" s="1101"/>
      <c r="F15" s="1102"/>
      <c r="G15" s="1103"/>
      <c r="H15" s="1103"/>
    </row>
    <row r="16" spans="1:16383" ht="15" thickBot="1" x14ac:dyDescent="0.35">
      <c r="B16" s="221">
        <v>8</v>
      </c>
      <c r="C16" s="941" t="s">
        <v>682</v>
      </c>
      <c r="D16" s="1098"/>
      <c r="E16" s="1104">
        <v>0</v>
      </c>
      <c r="F16" s="1100">
        <v>0</v>
      </c>
      <c r="G16" s="1097">
        <v>0</v>
      </c>
      <c r="H16" s="1097">
        <v>0</v>
      </c>
    </row>
    <row r="17" spans="2:8" ht="15" thickBot="1" x14ac:dyDescent="0.35">
      <c r="B17" s="221">
        <v>9</v>
      </c>
      <c r="C17" s="942" t="s">
        <v>683</v>
      </c>
      <c r="D17" s="1098"/>
      <c r="E17" s="1099">
        <v>6376296296.6300001</v>
      </c>
      <c r="F17" s="1099">
        <v>103198306.80999999</v>
      </c>
      <c r="G17" s="1100">
        <v>17429217949.82</v>
      </c>
      <c r="H17" s="1100">
        <v>17849894333.125</v>
      </c>
    </row>
    <row r="18" spans="2:8" ht="15" thickBot="1" x14ac:dyDescent="0.35">
      <c r="B18" s="222">
        <v>10</v>
      </c>
      <c r="C18" s="220" t="s">
        <v>684</v>
      </c>
      <c r="D18" s="1098"/>
      <c r="E18" s="1101" t="s">
        <v>1954</v>
      </c>
      <c r="F18" s="1102" t="s">
        <v>1954</v>
      </c>
      <c r="G18" s="1103" t="s">
        <v>1954</v>
      </c>
      <c r="H18" s="1103" t="s">
        <v>1954</v>
      </c>
    </row>
    <row r="19" spans="2:8" ht="15" thickBot="1" x14ac:dyDescent="0.35">
      <c r="B19" s="222">
        <v>11</v>
      </c>
      <c r="C19" s="220" t="s">
        <v>685</v>
      </c>
      <c r="D19" s="1101">
        <v>0</v>
      </c>
      <c r="E19" s="1101">
        <v>5009039.87</v>
      </c>
      <c r="F19" s="1102">
        <v>58489590.530000001</v>
      </c>
      <c r="G19" s="1103">
        <v>199042134.24000001</v>
      </c>
      <c r="H19" s="1103">
        <v>228286929.50999999</v>
      </c>
    </row>
    <row r="20" spans="2:8" ht="15" thickBot="1" x14ac:dyDescent="0.35">
      <c r="B20" s="221">
        <v>12</v>
      </c>
      <c r="C20" s="941" t="s">
        <v>686</v>
      </c>
      <c r="D20" s="1099"/>
      <c r="E20" s="1098"/>
      <c r="F20" s="1105"/>
      <c r="G20" s="1106"/>
      <c r="H20" s="1107"/>
    </row>
    <row r="21" spans="2:8" ht="43.8" thickBot="1" x14ac:dyDescent="0.35">
      <c r="B21" s="221">
        <v>13</v>
      </c>
      <c r="C21" s="941" t="s">
        <v>687</v>
      </c>
      <c r="D21" s="1098"/>
      <c r="E21" s="1099">
        <v>5009039.87</v>
      </c>
      <c r="F21" s="1099">
        <v>58489590.530000001</v>
      </c>
      <c r="G21" s="1100">
        <v>199042134.24000001</v>
      </c>
      <c r="H21" s="1100">
        <v>228286929.50999999</v>
      </c>
    </row>
    <row r="22" spans="2:8" ht="15" thickBot="1" x14ac:dyDescent="0.35">
      <c r="B22" s="926">
        <v>14</v>
      </c>
      <c r="C22" s="226" t="s">
        <v>103</v>
      </c>
      <c r="D22" s="1108"/>
      <c r="E22" s="1108"/>
      <c r="F22" s="1109"/>
      <c r="G22" s="1110"/>
      <c r="H22" s="1125">
        <v>25716366346.784996</v>
      </c>
    </row>
    <row r="23" spans="2:8" ht="15" thickBot="1" x14ac:dyDescent="0.35">
      <c r="B23" s="1406" t="s">
        <v>688</v>
      </c>
      <c r="C23" s="1407"/>
      <c r="D23" s="1407"/>
      <c r="E23" s="1407"/>
      <c r="F23" s="1407"/>
      <c r="G23" s="1407"/>
      <c r="H23" s="1408"/>
    </row>
    <row r="24" spans="2:8" ht="15" thickBot="1" x14ac:dyDescent="0.35">
      <c r="B24" s="222">
        <v>15</v>
      </c>
      <c r="C24" s="220" t="s">
        <v>626</v>
      </c>
      <c r="D24" s="918"/>
      <c r="E24" s="919"/>
      <c r="F24" s="920"/>
      <c r="G24" s="921"/>
      <c r="H24" s="946">
        <v>0</v>
      </c>
    </row>
    <row r="25" spans="2:8" ht="43.8" thickBot="1" x14ac:dyDescent="0.35">
      <c r="B25" s="222" t="s">
        <v>689</v>
      </c>
      <c r="C25" s="220" t="s">
        <v>690</v>
      </c>
      <c r="D25" s="922"/>
      <c r="E25" s="915">
        <v>0</v>
      </c>
      <c r="F25" s="915">
        <v>0</v>
      </c>
      <c r="G25" s="916">
        <v>0</v>
      </c>
      <c r="H25" s="916">
        <v>0</v>
      </c>
    </row>
    <row r="26" spans="2:8" ht="29.4" thickBot="1" x14ac:dyDescent="0.35">
      <c r="B26" s="222">
        <v>16</v>
      </c>
      <c r="C26" s="220" t="s">
        <v>691</v>
      </c>
      <c r="D26" s="918"/>
      <c r="E26" s="944">
        <v>0</v>
      </c>
      <c r="F26" s="944">
        <v>0</v>
      </c>
      <c r="G26" s="944">
        <v>0</v>
      </c>
      <c r="H26" s="945">
        <v>0</v>
      </c>
    </row>
    <row r="27" spans="2:8" ht="15" thickBot="1" x14ac:dyDescent="0.35">
      <c r="B27" s="222">
        <v>17</v>
      </c>
      <c r="C27" s="220" t="s">
        <v>692</v>
      </c>
      <c r="D27" s="918"/>
      <c r="E27" s="1101">
        <v>2510582869.3099999</v>
      </c>
      <c r="F27" s="1102">
        <v>1213491119.71</v>
      </c>
      <c r="G27" s="1102">
        <v>13012418774.629999</v>
      </c>
      <c r="H27" s="1111">
        <v>12439834317.790001</v>
      </c>
    </row>
    <row r="28" spans="2:8" ht="72.599999999999994" thickBot="1" x14ac:dyDescent="0.35">
      <c r="B28" s="224">
        <v>18</v>
      </c>
      <c r="C28" s="943" t="s">
        <v>693</v>
      </c>
      <c r="D28" s="918"/>
      <c r="E28" s="1099">
        <v>0</v>
      </c>
      <c r="F28" s="1100">
        <v>0</v>
      </c>
      <c r="G28" s="1100">
        <v>0</v>
      </c>
      <c r="H28" s="1112">
        <v>0</v>
      </c>
    </row>
    <row r="29" spans="2:8" ht="58.2" thickBot="1" x14ac:dyDescent="0.35">
      <c r="B29" s="224">
        <v>19</v>
      </c>
      <c r="C29" s="941" t="s">
        <v>694</v>
      </c>
      <c r="D29" s="918"/>
      <c r="E29" s="1104">
        <v>1207176202.1099999</v>
      </c>
      <c r="F29" s="1104">
        <v>0</v>
      </c>
      <c r="G29" s="1104">
        <v>745637.97</v>
      </c>
      <c r="H29" s="1113">
        <v>121463258.18000001</v>
      </c>
    </row>
    <row r="30" spans="2:8" ht="72.599999999999994" thickBot="1" x14ac:dyDescent="0.35">
      <c r="B30" s="224">
        <v>20</v>
      </c>
      <c r="C30" s="941" t="s">
        <v>695</v>
      </c>
      <c r="D30" s="918"/>
      <c r="E30" s="1104">
        <v>1303406667.2</v>
      </c>
      <c r="F30" s="1104">
        <v>1213491119.71</v>
      </c>
      <c r="G30" s="1104">
        <v>13011673136.66</v>
      </c>
      <c r="H30" s="1113">
        <v>12318371059.610001</v>
      </c>
    </row>
    <row r="31" spans="2:8" ht="43.8" thickBot="1" x14ac:dyDescent="0.35">
      <c r="B31" s="224">
        <v>21</v>
      </c>
      <c r="C31" s="941" t="s">
        <v>696</v>
      </c>
      <c r="D31" s="918"/>
      <c r="E31" s="1099">
        <v>0</v>
      </c>
      <c r="F31" s="1099">
        <v>0</v>
      </c>
      <c r="G31" s="1099">
        <v>0</v>
      </c>
      <c r="H31" s="1100">
        <v>0</v>
      </c>
    </row>
    <row r="32" spans="2:8" ht="29.4" thickBot="1" x14ac:dyDescent="0.35">
      <c r="B32" s="224">
        <v>22</v>
      </c>
      <c r="C32" s="941" t="s">
        <v>697</v>
      </c>
      <c r="D32" s="918"/>
      <c r="E32" s="1104">
        <v>0</v>
      </c>
      <c r="F32" s="1104">
        <v>0</v>
      </c>
      <c r="G32" s="1104">
        <v>0</v>
      </c>
      <c r="H32" s="1113">
        <v>0</v>
      </c>
    </row>
    <row r="33" spans="2:8" ht="43.8" thickBot="1" x14ac:dyDescent="0.35">
      <c r="B33" s="224">
        <v>23</v>
      </c>
      <c r="C33" s="941" t="s">
        <v>696</v>
      </c>
      <c r="D33" s="918"/>
      <c r="E33" s="1104">
        <v>0</v>
      </c>
      <c r="F33" s="1104">
        <v>0</v>
      </c>
      <c r="G33" s="1104">
        <v>0</v>
      </c>
      <c r="H33" s="1113">
        <v>0</v>
      </c>
    </row>
    <row r="34" spans="2:8" ht="87" thickBot="1" x14ac:dyDescent="0.35">
      <c r="B34" s="224">
        <v>24</v>
      </c>
      <c r="C34" s="941" t="s">
        <v>698</v>
      </c>
      <c r="D34" s="918"/>
      <c r="E34" s="1104">
        <v>0</v>
      </c>
      <c r="F34" s="1104">
        <v>0</v>
      </c>
      <c r="G34" s="1104">
        <v>0</v>
      </c>
      <c r="H34" s="1113">
        <v>0</v>
      </c>
    </row>
    <row r="35" spans="2:8" ht="15" thickBot="1" x14ac:dyDescent="0.35">
      <c r="B35" s="222">
        <v>25</v>
      </c>
      <c r="C35" s="220" t="s">
        <v>699</v>
      </c>
      <c r="D35" s="918"/>
      <c r="E35" s="1101" t="s">
        <v>1954</v>
      </c>
      <c r="F35" s="1102" t="s">
        <v>1954</v>
      </c>
      <c r="G35" s="1102" t="s">
        <v>1954</v>
      </c>
      <c r="H35" s="1114" t="s">
        <v>1954</v>
      </c>
    </row>
    <row r="36" spans="2:8" ht="15" thickBot="1" x14ac:dyDescent="0.35">
      <c r="B36" s="222">
        <v>26</v>
      </c>
      <c r="C36" s="220" t="s">
        <v>700</v>
      </c>
      <c r="D36" s="918"/>
      <c r="E36" s="1101">
        <f>SUM(E37:E41)</f>
        <v>21455304.289999999</v>
      </c>
      <c r="F36" s="1101">
        <f t="shared" ref="F36:H36" si="4">SUM(F37:F41)</f>
        <v>10778622.970000001</v>
      </c>
      <c r="G36" s="1101">
        <f t="shared" si="4"/>
        <v>3158464125.4899998</v>
      </c>
      <c r="H36" s="1102">
        <f t="shared" si="4"/>
        <v>3165347899.1199999</v>
      </c>
    </row>
    <row r="37" spans="2:8" ht="15" thickBot="1" x14ac:dyDescent="0.35">
      <c r="B37" s="224">
        <v>27</v>
      </c>
      <c r="C37" s="941" t="s">
        <v>701</v>
      </c>
      <c r="D37" s="918"/>
      <c r="E37" s="1115"/>
      <c r="F37" s="1116"/>
      <c r="G37" s="1100" t="s">
        <v>1954</v>
      </c>
      <c r="H37" s="1117" t="s">
        <v>1954</v>
      </c>
    </row>
    <row r="38" spans="2:8" ht="58.2" thickBot="1" x14ac:dyDescent="0.35">
      <c r="B38" s="224">
        <v>28</v>
      </c>
      <c r="C38" s="941" t="s">
        <v>702</v>
      </c>
      <c r="D38" s="918"/>
      <c r="E38" s="1104">
        <v>0</v>
      </c>
      <c r="F38" s="1104">
        <v>0</v>
      </c>
      <c r="G38" s="1104">
        <v>0</v>
      </c>
      <c r="H38" s="1118">
        <v>0</v>
      </c>
    </row>
    <row r="39" spans="2:8" ht="15" thickBot="1" x14ac:dyDescent="0.35">
      <c r="B39" s="224">
        <v>29</v>
      </c>
      <c r="C39" s="941" t="s">
        <v>1815</v>
      </c>
      <c r="D39" s="923"/>
      <c r="E39" s="1104">
        <v>0</v>
      </c>
      <c r="F39" s="1119"/>
      <c r="G39" s="1119"/>
      <c r="H39" s="1113">
        <v>0</v>
      </c>
    </row>
    <row r="40" spans="2:8" ht="29.4" thickBot="1" x14ac:dyDescent="0.35">
      <c r="B40" s="224">
        <v>30</v>
      </c>
      <c r="C40" s="941" t="s">
        <v>703</v>
      </c>
      <c r="D40" s="918"/>
      <c r="E40" s="1104">
        <v>0</v>
      </c>
      <c r="F40" s="1119"/>
      <c r="G40" s="1119"/>
      <c r="H40" s="1113">
        <v>0</v>
      </c>
    </row>
    <row r="41" spans="2:8" ht="29.4" thickBot="1" x14ac:dyDescent="0.35">
      <c r="B41" s="224">
        <v>31</v>
      </c>
      <c r="C41" s="941" t="s">
        <v>704</v>
      </c>
      <c r="D41" s="918"/>
      <c r="E41" s="1120">
        <v>21455304.289999999</v>
      </c>
      <c r="F41" s="1120">
        <v>10778622.970000001</v>
      </c>
      <c r="G41" s="1120">
        <v>3158464125.4899998</v>
      </c>
      <c r="H41" s="1121">
        <v>3165347899.1199999</v>
      </c>
    </row>
    <row r="42" spans="2:8" ht="15" thickBot="1" x14ac:dyDescent="0.35">
      <c r="B42" s="222">
        <v>32</v>
      </c>
      <c r="C42" s="220" t="s">
        <v>705</v>
      </c>
      <c r="D42" s="918"/>
      <c r="E42" s="1122">
        <v>280635429.96000004</v>
      </c>
      <c r="F42" s="1122">
        <v>780996507.52999997</v>
      </c>
      <c r="G42" s="1122">
        <v>4696740421.4200001</v>
      </c>
      <c r="H42" s="1123">
        <v>407063431.13</v>
      </c>
    </row>
    <row r="43" spans="2:8" ht="29.4" thickBot="1" x14ac:dyDescent="0.35">
      <c r="B43" s="225">
        <v>33</v>
      </c>
      <c r="C43" s="223" t="s">
        <v>706</v>
      </c>
      <c r="D43" s="917"/>
      <c r="E43" s="1108"/>
      <c r="F43" s="1109"/>
      <c r="G43" s="1109"/>
      <c r="H43" s="1123">
        <v>16012245648.039999</v>
      </c>
    </row>
    <row r="44" spans="2:8" ht="29.4" thickBot="1" x14ac:dyDescent="0.35">
      <c r="B44" s="225">
        <v>34</v>
      </c>
      <c r="C44" s="226" t="s">
        <v>707</v>
      </c>
      <c r="D44" s="917"/>
      <c r="E44" s="1108"/>
      <c r="F44" s="1109"/>
      <c r="G44" s="1109"/>
      <c r="H44" s="1124">
        <v>1.6060437063012984</v>
      </c>
    </row>
  </sheetData>
  <mergeCells count="5">
    <mergeCell ref="B5:C5"/>
    <mergeCell ref="B6:C7"/>
    <mergeCell ref="D6:G6"/>
    <mergeCell ref="H6:H7"/>
    <mergeCell ref="B23:H23"/>
  </mergeCells>
  <pageMargins left="0.70866141732283472" right="0.70866141732283472" top="0.74803149606299213" bottom="0.74803149606299213" header="0.31496062992125984" footer="0.31496062992125984"/>
  <pageSetup paperSize="9" orientation="landscape" r:id="rId1"/>
  <headerFooter>
    <oddHeader>&amp;CCS
Příloha XIII</oddHeader>
    <oddFooter>&amp;C&amp;P</oddFooter>
  </headerFooter>
  <legacy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B2:L24"/>
  <sheetViews>
    <sheetView showGridLines="0" workbookViewId="0">
      <selection activeCell="E33" sqref="E33"/>
    </sheetView>
  </sheetViews>
  <sheetFormatPr defaultRowHeight="14.4" x14ac:dyDescent="0.3"/>
  <sheetData>
    <row r="2" spans="2:12" x14ac:dyDescent="0.3">
      <c r="B2" t="s">
        <v>1668</v>
      </c>
    </row>
    <row r="3" spans="2:12" x14ac:dyDescent="0.3">
      <c r="B3" t="s">
        <v>1669</v>
      </c>
    </row>
    <row r="5" spans="2:12" x14ac:dyDescent="0.3">
      <c r="B5" s="1237" t="s">
        <v>708</v>
      </c>
      <c r="C5" s="1238"/>
      <c r="D5" s="1238"/>
      <c r="E5" s="1238"/>
      <c r="F5" s="1238"/>
      <c r="G5" s="1238"/>
      <c r="H5" s="1238"/>
      <c r="I5" s="1238"/>
      <c r="J5" s="1238"/>
      <c r="K5" s="1238"/>
      <c r="L5" s="1239"/>
    </row>
    <row r="6" spans="2:12" x14ac:dyDescent="0.3">
      <c r="B6" s="1240" t="s">
        <v>709</v>
      </c>
      <c r="C6" s="1236"/>
      <c r="D6" s="1236"/>
      <c r="E6" s="1236"/>
      <c r="F6" s="1236"/>
      <c r="G6" s="1236"/>
      <c r="H6" s="1236"/>
      <c r="I6" s="1236"/>
      <c r="J6" s="1236"/>
      <c r="K6" s="1236"/>
      <c r="L6" s="1241"/>
    </row>
    <row r="7" spans="2:12" ht="22.5" customHeight="1" x14ac:dyDescent="0.3">
      <c r="B7" s="1240" t="s">
        <v>710</v>
      </c>
      <c r="C7" s="1236"/>
      <c r="D7" s="1236"/>
      <c r="E7" s="1236"/>
      <c r="F7" s="1236"/>
      <c r="G7" s="1236"/>
      <c r="H7" s="1236"/>
      <c r="I7" s="1236"/>
      <c r="J7" s="1236"/>
      <c r="K7" s="1236"/>
      <c r="L7" s="1241"/>
    </row>
    <row r="8" spans="2:12" x14ac:dyDescent="0.3">
      <c r="B8" s="1240" t="s">
        <v>711</v>
      </c>
      <c r="C8" s="1236"/>
      <c r="D8" s="1236"/>
      <c r="E8" s="1236"/>
      <c r="F8" s="1236"/>
      <c r="G8" s="1236"/>
      <c r="H8" s="1236"/>
      <c r="I8" s="1236"/>
      <c r="J8" s="1236"/>
      <c r="K8" s="1236"/>
      <c r="L8" s="1241"/>
    </row>
    <row r="9" spans="2:12" ht="22.5" customHeight="1" x14ac:dyDescent="0.3">
      <c r="B9" s="1240" t="s">
        <v>712</v>
      </c>
      <c r="C9" s="1236"/>
      <c r="D9" s="1236"/>
      <c r="E9" s="1236"/>
      <c r="F9" s="1236"/>
      <c r="G9" s="1236"/>
      <c r="H9" s="1236"/>
      <c r="I9" s="1236"/>
      <c r="J9" s="1236"/>
      <c r="K9" s="1236"/>
      <c r="L9" s="1241"/>
    </row>
    <row r="10" spans="2:12" ht="22.5" customHeight="1" x14ac:dyDescent="0.3">
      <c r="B10" s="1240" t="s">
        <v>713</v>
      </c>
      <c r="C10" s="1236"/>
      <c r="D10" s="1236"/>
      <c r="E10" s="1236"/>
      <c r="F10" s="1236"/>
      <c r="G10" s="1236"/>
      <c r="H10" s="1236"/>
      <c r="I10" s="1236"/>
      <c r="J10" s="1236"/>
      <c r="K10" s="1236"/>
      <c r="L10" s="1241"/>
    </row>
    <row r="11" spans="2:12" x14ac:dyDescent="0.3">
      <c r="B11" s="1240" t="s">
        <v>714</v>
      </c>
      <c r="C11" s="1236"/>
      <c r="D11" s="1236"/>
      <c r="E11" s="1236"/>
      <c r="F11" s="1236"/>
      <c r="G11" s="1236"/>
      <c r="H11" s="1236"/>
      <c r="I11" s="1236"/>
      <c r="J11" s="1236"/>
      <c r="K11" s="1236"/>
      <c r="L11" s="1241"/>
    </row>
    <row r="12" spans="2:12" ht="22.5" customHeight="1" x14ac:dyDescent="0.3">
      <c r="B12" s="1240" t="s">
        <v>715</v>
      </c>
      <c r="C12" s="1236"/>
      <c r="D12" s="1236"/>
      <c r="E12" s="1236"/>
      <c r="F12" s="1236"/>
      <c r="G12" s="1236"/>
      <c r="H12" s="1236"/>
      <c r="I12" s="1236"/>
      <c r="J12" s="1236"/>
      <c r="K12" s="1236"/>
      <c r="L12" s="1241"/>
    </row>
    <row r="13" spans="2:12" ht="22.5" customHeight="1" x14ac:dyDescent="0.3">
      <c r="B13" s="1240" t="s">
        <v>716</v>
      </c>
      <c r="C13" s="1236"/>
      <c r="D13" s="1236"/>
      <c r="E13" s="1236"/>
      <c r="F13" s="1236"/>
      <c r="G13" s="1236"/>
      <c r="H13" s="1236"/>
      <c r="I13" s="1236"/>
      <c r="J13" s="1236"/>
      <c r="K13" s="1236"/>
      <c r="L13" s="1241"/>
    </row>
    <row r="14" spans="2:12" ht="22.5" customHeight="1" x14ac:dyDescent="0.3">
      <c r="B14" s="1240" t="s">
        <v>717</v>
      </c>
      <c r="C14" s="1236"/>
      <c r="D14" s="1236"/>
      <c r="E14" s="1236"/>
      <c r="F14" s="1236"/>
      <c r="G14" s="1236"/>
      <c r="H14" s="1236"/>
      <c r="I14" s="1236"/>
      <c r="J14" s="1236"/>
      <c r="K14" s="1236"/>
      <c r="L14" s="1241"/>
    </row>
    <row r="15" spans="2:12" ht="22.5" customHeight="1" x14ac:dyDescent="0.3">
      <c r="B15" s="1240" t="s">
        <v>718</v>
      </c>
      <c r="C15" s="1236"/>
      <c r="D15" s="1236"/>
      <c r="E15" s="1236"/>
      <c r="F15" s="1236"/>
      <c r="G15" s="1236"/>
      <c r="H15" s="1236"/>
      <c r="I15" s="1236"/>
      <c r="J15" s="1236"/>
      <c r="K15" s="1236"/>
      <c r="L15" s="1241"/>
    </row>
    <row r="16" spans="2:12" ht="22.5" customHeight="1" x14ac:dyDescent="0.3">
      <c r="B16" s="1240" t="s">
        <v>719</v>
      </c>
      <c r="C16" s="1236"/>
      <c r="D16" s="1236"/>
      <c r="E16" s="1236"/>
      <c r="F16" s="1236"/>
      <c r="G16" s="1236"/>
      <c r="H16" s="1236"/>
      <c r="I16" s="1236"/>
      <c r="J16" s="1236"/>
      <c r="K16" s="1236"/>
      <c r="L16" s="1241"/>
    </row>
    <row r="17" spans="2:12" ht="22.5" customHeight="1" x14ac:dyDescent="0.3">
      <c r="B17" s="1240" t="s">
        <v>720</v>
      </c>
      <c r="C17" s="1236"/>
      <c r="D17" s="1236"/>
      <c r="E17" s="1236"/>
      <c r="F17" s="1236"/>
      <c r="G17" s="1236"/>
      <c r="H17" s="1236"/>
      <c r="I17" s="1236"/>
      <c r="J17" s="1236"/>
      <c r="K17" s="1236"/>
      <c r="L17" s="1241"/>
    </row>
    <row r="18" spans="2:12" ht="22.5" customHeight="1" x14ac:dyDescent="0.3">
      <c r="B18" s="1242" t="s">
        <v>721</v>
      </c>
      <c r="C18" s="1243"/>
      <c r="D18" s="1243"/>
      <c r="E18" s="1243"/>
      <c r="F18" s="1243"/>
      <c r="G18" s="1243"/>
      <c r="H18" s="1243"/>
      <c r="I18" s="1243"/>
      <c r="J18" s="1243"/>
      <c r="K18" s="1243"/>
      <c r="L18" s="1244"/>
    </row>
    <row r="19" spans="2:12" ht="22.5" customHeight="1" x14ac:dyDescent="0.3"/>
    <row r="20" spans="2:12" ht="22.5" customHeight="1" x14ac:dyDescent="0.3">
      <c r="B20" s="1235"/>
      <c r="C20" s="1235"/>
      <c r="D20" s="1235"/>
      <c r="E20" s="1235"/>
      <c r="F20" s="1235"/>
      <c r="G20" s="1235"/>
      <c r="H20" s="1235"/>
      <c r="I20" s="1235"/>
      <c r="J20" s="1235"/>
      <c r="K20" s="1235"/>
      <c r="L20" s="1235"/>
    </row>
    <row r="21" spans="2:12" ht="22.5" customHeight="1" x14ac:dyDescent="0.3">
      <c r="B21" s="1236"/>
      <c r="C21" s="1236"/>
      <c r="D21" s="1236"/>
      <c r="E21" s="1236"/>
      <c r="F21" s="1236"/>
      <c r="G21" s="1236"/>
      <c r="H21" s="1236"/>
      <c r="I21" s="1236"/>
      <c r="J21" s="1236"/>
      <c r="K21" s="1236"/>
      <c r="L21" s="1236"/>
    </row>
    <row r="22" spans="2:12" ht="22.5" customHeight="1" x14ac:dyDescent="0.3">
      <c r="B22" s="1235"/>
      <c r="C22" s="1235"/>
      <c r="D22" s="1235"/>
      <c r="E22" s="1235"/>
      <c r="F22" s="1235"/>
      <c r="G22" s="1235"/>
      <c r="H22" s="1235"/>
      <c r="I22" s="1235"/>
      <c r="J22" s="1235"/>
      <c r="K22" s="1235"/>
      <c r="L22" s="1235"/>
    </row>
    <row r="23" spans="2:12" ht="22.5" customHeight="1" x14ac:dyDescent="0.3"/>
    <row r="24" spans="2:12" ht="22.5" customHeight="1" x14ac:dyDescent="0.3"/>
  </sheetData>
  <mergeCells count="17">
    <mergeCell ref="B16:L16"/>
    <mergeCell ref="B5:L5"/>
    <mergeCell ref="B6:L6"/>
    <mergeCell ref="B7:L7"/>
    <mergeCell ref="B8:L8"/>
    <mergeCell ref="B9:L9"/>
    <mergeCell ref="B10:L10"/>
    <mergeCell ref="B11:L11"/>
    <mergeCell ref="B12:L12"/>
    <mergeCell ref="B13:L13"/>
    <mergeCell ref="B14:L14"/>
    <mergeCell ref="B15:L15"/>
    <mergeCell ref="B17:L17"/>
    <mergeCell ref="B18:L18"/>
    <mergeCell ref="B20:L20"/>
    <mergeCell ref="B21:L21"/>
    <mergeCell ref="B22:L22"/>
  </mergeCells>
  <hyperlinks>
    <hyperlink ref="B12:L12" location="'EU CQ2'!A1" display="Šablona EU CQ2: Kvalita úlev"/>
    <hyperlink ref="B14:L14" location="'EU CQ4'!A1" display="Šablona EU CQ4: Kvalita nevýkonných expozic podle zeměpisné oblasti "/>
    <hyperlink ref="B15:L15" location="' EU CQ5'!A1" display="Šablona EU CQ5: Úvěrová kvalita úvěrů a pohledávek podle odvětví"/>
    <hyperlink ref="B16:L16" location="'EU CQ6'!A1" display="Šablona EU CQ6: Ocenění kolaterálu – úvěry a pohledávky "/>
    <hyperlink ref="B17:L17" location="'EU CQ7'!A1" display="Šablona EU CQ7: Kolaterál získaný převzetím a exekucemi "/>
    <hyperlink ref="B18:L18" location="'EU CQ8'!A1" display="Šablona EU CQ8: Kolaterál získaný převzetím a exekucemi – podle roku původu"/>
    <hyperlink ref="B5:L5" location="'EU CRA'!A1" display="Tabulka EU CRA: Obecné kvalitativní informace o úvěrovém riziku"/>
    <hyperlink ref="B6:L6" location="'EU CRB'!A1" display="Tabulka EU CRB: Dodatečné zpřístupnění ohledně úvěrové kvality aktiv"/>
    <hyperlink ref="B11:L11" location="'EU CQ1'!A1" display="Šablona EU CQ1: Úvěrová kvalita expozic s úlevou"/>
    <hyperlink ref="B8:L8" location="'EU CR1-A'!A1" display="Šablona EU CR1-A: Splatnost expozic"/>
    <hyperlink ref="B9:L9" location="'EU CR2'!A1" display="Šablona EU CR2: Změny objemu nevýkonných úvěrů a pohledávek"/>
    <hyperlink ref="B13" location="'Template CQ2'!A1" display="Template CQ2: Credit quality of performing and non-performing exposures by past due days"/>
    <hyperlink ref="B13:L13" location="'EU CQ3'!A1" display="Šablona EU CQ3: Úvěrová kvalita výkonných a nevýkonných expozic podle počtu dnů po splatnosti"/>
    <hyperlink ref="B7:L7" location="'EU CR1'!A1" display="Šablona EU CR1: Výkonné a nevýkonné expozice a související rezerva"/>
    <hyperlink ref="B10:L10" location="'EU CR2a'!A1" display="Šablona EU CR2a: Změny objemu nevýkonných úvěrů a pohledávek a související čisté kumulované zpětně získané částky"/>
  </hyperlinks>
  <pageMargins left="0.70866141732283472" right="0.70866141732283472" top="0.74803149606299213" bottom="0.74803149606299213" header="0.31496062992125984" footer="0.31496062992125984"/>
  <pageSetup paperSize="9" orientation="landscape" verticalDpi="1200"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pageSetUpPr fitToPage="1"/>
  </sheetPr>
  <dimension ref="B2:AJ36"/>
  <sheetViews>
    <sheetView showGridLines="0" view="pageLayout" zoomScale="90" zoomScaleNormal="100" zoomScalePageLayoutView="90" workbookViewId="0">
      <selection activeCell="D2" sqref="D2"/>
    </sheetView>
  </sheetViews>
  <sheetFormatPr defaultRowHeight="14.4" x14ac:dyDescent="0.3"/>
  <cols>
    <col min="1" max="1" width="5.5546875" customWidth="1"/>
    <col min="2" max="2" width="6.5546875" customWidth="1"/>
    <col min="10" max="10" width="9.109375" customWidth="1"/>
    <col min="11" max="11" width="9.109375" hidden="1" customWidth="1"/>
    <col min="12" max="12" width="19.5546875" hidden="1" customWidth="1"/>
    <col min="13" max="17" width="9.109375" hidden="1" customWidth="1"/>
    <col min="18" max="19" width="7.88671875" hidden="1" customWidth="1"/>
  </cols>
  <sheetData>
    <row r="2" spans="2:36" ht="18" x14ac:dyDescent="0.3">
      <c r="B2" s="617" t="s">
        <v>708</v>
      </c>
    </row>
    <row r="4" spans="2:36" x14ac:dyDescent="0.3">
      <c r="B4" s="1416" t="s">
        <v>722</v>
      </c>
      <c r="C4" s="1416"/>
      <c r="D4" s="1416"/>
      <c r="E4" s="1416"/>
      <c r="F4" s="1416"/>
      <c r="G4" s="1416"/>
      <c r="H4" s="1416"/>
      <c r="I4" s="1416"/>
      <c r="J4" s="1416"/>
      <c r="K4" s="1416"/>
      <c r="L4" s="1416"/>
      <c r="M4" s="1416"/>
      <c r="N4" s="1416"/>
      <c r="O4" s="1416"/>
      <c r="P4" s="1416"/>
      <c r="Q4" s="1416"/>
      <c r="R4" s="1416"/>
      <c r="S4" s="1416"/>
    </row>
    <row r="5" spans="2:36" x14ac:dyDescent="0.3">
      <c r="B5" s="1417" t="s">
        <v>723</v>
      </c>
      <c r="C5" s="1417"/>
      <c r="D5" s="1417"/>
      <c r="E5" s="1417"/>
      <c r="F5" s="1417"/>
      <c r="G5" s="1417"/>
      <c r="H5" s="1417"/>
      <c r="I5" s="1417"/>
      <c r="J5" s="1417"/>
      <c r="K5" s="1417"/>
      <c r="L5" s="1417"/>
      <c r="M5" s="1417"/>
      <c r="N5" s="1417"/>
      <c r="O5" s="1417"/>
      <c r="P5" s="1417"/>
      <c r="Q5" s="1417"/>
      <c r="R5" s="1417"/>
      <c r="S5" s="1417"/>
      <c r="T5" s="1423"/>
      <c r="U5" s="1424"/>
      <c r="V5" s="1424"/>
      <c r="W5" s="1424"/>
      <c r="X5" s="1424"/>
      <c r="Y5" s="1424"/>
      <c r="Z5" s="1424"/>
      <c r="AA5" s="1424"/>
      <c r="AB5" s="1424"/>
      <c r="AC5" s="1424"/>
      <c r="AD5" s="1424"/>
      <c r="AE5" s="1424"/>
      <c r="AF5" s="1424"/>
      <c r="AG5" s="1424"/>
      <c r="AH5" s="1424"/>
      <c r="AI5" s="1424"/>
      <c r="AJ5" s="1425"/>
    </row>
    <row r="6" spans="2:36" ht="47.25" customHeight="1" x14ac:dyDescent="0.3">
      <c r="B6" s="1046" t="s">
        <v>116</v>
      </c>
      <c r="C6" s="1418" t="s">
        <v>724</v>
      </c>
      <c r="D6" s="1419"/>
      <c r="E6" s="1419"/>
      <c r="F6" s="1419"/>
      <c r="G6" s="1419"/>
      <c r="H6" s="1419"/>
      <c r="I6" s="1419"/>
      <c r="J6" s="1419"/>
      <c r="K6" s="1419"/>
      <c r="L6" s="1419"/>
      <c r="M6" s="1419"/>
      <c r="N6" s="1419"/>
      <c r="O6" s="1419"/>
      <c r="P6" s="1419"/>
      <c r="Q6" s="1419"/>
      <c r="R6" s="1419"/>
      <c r="S6" s="1420"/>
      <c r="T6" s="1418" t="s">
        <v>1957</v>
      </c>
      <c r="U6" s="1419"/>
      <c r="V6" s="1419"/>
      <c r="W6" s="1419"/>
      <c r="X6" s="1419"/>
      <c r="Y6" s="1419"/>
      <c r="Z6" s="1419"/>
      <c r="AA6" s="1419"/>
      <c r="AB6" s="1419"/>
      <c r="AC6" s="1419"/>
      <c r="AD6" s="1419"/>
      <c r="AE6" s="1419"/>
      <c r="AF6" s="1419"/>
      <c r="AG6" s="1419"/>
      <c r="AH6" s="1419"/>
      <c r="AI6" s="1419"/>
      <c r="AJ6" s="1420"/>
    </row>
    <row r="7" spans="2:36" ht="15" customHeight="1" x14ac:dyDescent="0.3">
      <c r="B7" s="1409" t="s">
        <v>118</v>
      </c>
      <c r="C7" s="1421" t="s">
        <v>725</v>
      </c>
      <c r="D7" s="1421"/>
      <c r="E7" s="1421"/>
      <c r="F7" s="1421"/>
      <c r="G7" s="1421"/>
      <c r="H7" s="1421"/>
      <c r="I7" s="1421"/>
      <c r="J7" s="1421"/>
      <c r="K7" s="1421"/>
      <c r="L7" s="1421"/>
      <c r="M7" s="1421"/>
      <c r="N7" s="1421"/>
      <c r="O7" s="1421"/>
      <c r="P7" s="1421"/>
      <c r="Q7" s="1421"/>
      <c r="R7" s="1421"/>
      <c r="S7" s="1421"/>
      <c r="T7" s="1421" t="s">
        <v>1958</v>
      </c>
      <c r="U7" s="1421"/>
      <c r="V7" s="1421"/>
      <c r="W7" s="1421"/>
      <c r="X7" s="1421"/>
      <c r="Y7" s="1421"/>
      <c r="Z7" s="1421"/>
      <c r="AA7" s="1421"/>
      <c r="AB7" s="1421"/>
      <c r="AC7" s="1421"/>
      <c r="AD7" s="1421"/>
      <c r="AE7" s="1421"/>
      <c r="AF7" s="1421"/>
      <c r="AG7" s="1421"/>
      <c r="AH7" s="1421"/>
      <c r="AI7" s="1421"/>
      <c r="AJ7" s="1421"/>
    </row>
    <row r="8" spans="2:36" x14ac:dyDescent="0.3">
      <c r="B8" s="1409"/>
      <c r="C8" s="1421"/>
      <c r="D8" s="1421"/>
      <c r="E8" s="1421"/>
      <c r="F8" s="1421"/>
      <c r="G8" s="1421"/>
      <c r="H8" s="1421"/>
      <c r="I8" s="1421"/>
      <c r="J8" s="1421"/>
      <c r="K8" s="1421"/>
      <c r="L8" s="1421"/>
      <c r="M8" s="1421"/>
      <c r="N8" s="1421"/>
      <c r="O8" s="1421"/>
      <c r="P8" s="1421"/>
      <c r="Q8" s="1421"/>
      <c r="R8" s="1421"/>
      <c r="S8" s="1421"/>
      <c r="T8" s="1421"/>
      <c r="U8" s="1421"/>
      <c r="V8" s="1421"/>
      <c r="W8" s="1421"/>
      <c r="X8" s="1421"/>
      <c r="Y8" s="1421"/>
      <c r="Z8" s="1421"/>
      <c r="AA8" s="1421"/>
      <c r="AB8" s="1421"/>
      <c r="AC8" s="1421"/>
      <c r="AD8" s="1421"/>
      <c r="AE8" s="1421"/>
      <c r="AF8" s="1421"/>
      <c r="AG8" s="1421"/>
      <c r="AH8" s="1421"/>
      <c r="AI8" s="1421"/>
      <c r="AJ8" s="1421"/>
    </row>
    <row r="9" spans="2:36" x14ac:dyDescent="0.3">
      <c r="B9" s="1422" t="s">
        <v>144</v>
      </c>
      <c r="C9" s="1421" t="s">
        <v>726</v>
      </c>
      <c r="D9" s="1421"/>
      <c r="E9" s="1421"/>
      <c r="F9" s="1421"/>
      <c r="G9" s="1421"/>
      <c r="H9" s="1421"/>
      <c r="I9" s="1421"/>
      <c r="J9" s="1421"/>
      <c r="K9" s="1421"/>
      <c r="L9" s="1421"/>
      <c r="M9" s="1421"/>
      <c r="N9" s="1421"/>
      <c r="O9" s="1421"/>
      <c r="P9" s="1421"/>
      <c r="Q9" s="1421"/>
      <c r="R9" s="1421"/>
      <c r="S9" s="1421"/>
      <c r="T9" s="1421" t="s">
        <v>1959</v>
      </c>
      <c r="U9" s="1421"/>
      <c r="V9" s="1421"/>
      <c r="W9" s="1421"/>
      <c r="X9" s="1421"/>
      <c r="Y9" s="1421"/>
      <c r="Z9" s="1421"/>
      <c r="AA9" s="1421"/>
      <c r="AB9" s="1421"/>
      <c r="AC9" s="1421"/>
      <c r="AD9" s="1421"/>
      <c r="AE9" s="1421"/>
      <c r="AF9" s="1421"/>
      <c r="AG9" s="1421"/>
      <c r="AH9" s="1421"/>
      <c r="AI9" s="1421"/>
      <c r="AJ9" s="1421"/>
    </row>
    <row r="10" spans="2:36" x14ac:dyDescent="0.3">
      <c r="B10" s="1422"/>
      <c r="C10" s="1421"/>
      <c r="D10" s="1421"/>
      <c r="E10" s="1421"/>
      <c r="F10" s="1421"/>
      <c r="G10" s="1421"/>
      <c r="H10" s="1421"/>
      <c r="I10" s="1421"/>
      <c r="J10" s="1421"/>
      <c r="K10" s="1421"/>
      <c r="L10" s="1421"/>
      <c r="M10" s="1421"/>
      <c r="N10" s="1421"/>
      <c r="O10" s="1421"/>
      <c r="P10" s="1421"/>
      <c r="Q10" s="1421"/>
      <c r="R10" s="1421"/>
      <c r="S10" s="1421"/>
      <c r="T10" s="1421"/>
      <c r="U10" s="1421"/>
      <c r="V10" s="1421"/>
      <c r="W10" s="1421"/>
      <c r="X10" s="1421"/>
      <c r="Y10" s="1421"/>
      <c r="Z10" s="1421"/>
      <c r="AA10" s="1421"/>
      <c r="AB10" s="1421"/>
      <c r="AC10" s="1421"/>
      <c r="AD10" s="1421"/>
      <c r="AE10" s="1421"/>
      <c r="AF10" s="1421"/>
      <c r="AG10" s="1421"/>
      <c r="AH10" s="1421"/>
      <c r="AI10" s="1421"/>
      <c r="AJ10" s="1421"/>
    </row>
    <row r="11" spans="2:36" ht="15" customHeight="1" x14ac:dyDescent="0.3">
      <c r="B11" s="1409" t="s">
        <v>135</v>
      </c>
      <c r="C11" s="1410" t="s">
        <v>727</v>
      </c>
      <c r="D11" s="1411"/>
      <c r="E11" s="1411"/>
      <c r="F11" s="1411"/>
      <c r="G11" s="1411"/>
      <c r="H11" s="1411"/>
      <c r="I11" s="1411"/>
      <c r="J11" s="1411"/>
      <c r="K11" s="1411"/>
      <c r="L11" s="1411"/>
      <c r="M11" s="1411"/>
      <c r="N11" s="1411"/>
      <c r="O11" s="1411"/>
      <c r="P11" s="1411"/>
      <c r="Q11" s="1411"/>
      <c r="R11" s="1411"/>
      <c r="S11" s="1412"/>
      <c r="T11" s="1410" t="s">
        <v>1960</v>
      </c>
      <c r="U11" s="1411"/>
      <c r="V11" s="1411"/>
      <c r="W11" s="1411"/>
      <c r="X11" s="1411"/>
      <c r="Y11" s="1411"/>
      <c r="Z11" s="1411"/>
      <c r="AA11" s="1411"/>
      <c r="AB11" s="1411"/>
      <c r="AC11" s="1411"/>
      <c r="AD11" s="1411"/>
      <c r="AE11" s="1411"/>
      <c r="AF11" s="1411"/>
      <c r="AG11" s="1411"/>
      <c r="AH11" s="1411"/>
      <c r="AI11" s="1411"/>
      <c r="AJ11" s="1412"/>
    </row>
    <row r="12" spans="2:36" x14ac:dyDescent="0.3">
      <c r="B12" s="1409"/>
      <c r="C12" s="1413"/>
      <c r="D12" s="1414"/>
      <c r="E12" s="1414"/>
      <c r="F12" s="1414"/>
      <c r="G12" s="1414"/>
      <c r="H12" s="1414"/>
      <c r="I12" s="1414"/>
      <c r="J12" s="1414"/>
      <c r="K12" s="1414"/>
      <c r="L12" s="1414"/>
      <c r="M12" s="1414"/>
      <c r="N12" s="1414"/>
      <c r="O12" s="1414"/>
      <c r="P12" s="1414"/>
      <c r="Q12" s="1414"/>
      <c r="R12" s="1414"/>
      <c r="S12" s="1415"/>
      <c r="T12" s="1413"/>
      <c r="U12" s="1414"/>
      <c r="V12" s="1414"/>
      <c r="W12" s="1414"/>
      <c r="X12" s="1414"/>
      <c r="Y12" s="1414"/>
      <c r="Z12" s="1414"/>
      <c r="AA12" s="1414"/>
      <c r="AB12" s="1414"/>
      <c r="AC12" s="1414"/>
      <c r="AD12" s="1414"/>
      <c r="AE12" s="1414"/>
      <c r="AF12" s="1414"/>
      <c r="AG12" s="1414"/>
      <c r="AH12" s="1414"/>
      <c r="AI12" s="1414"/>
      <c r="AJ12" s="1415"/>
    </row>
    <row r="33" spans="4:4" x14ac:dyDescent="0.3">
      <c r="D33" s="2"/>
    </row>
    <row r="34" spans="4:4" x14ac:dyDescent="0.3">
      <c r="D34" s="2"/>
    </row>
    <row r="35" spans="4:4" x14ac:dyDescent="0.3">
      <c r="D35" s="2"/>
    </row>
    <row r="36" spans="4:4" x14ac:dyDescent="0.3">
      <c r="D36" s="2"/>
    </row>
  </sheetData>
  <mergeCells count="14">
    <mergeCell ref="T5:AJ5"/>
    <mergeCell ref="T6:AJ6"/>
    <mergeCell ref="T7:AJ8"/>
    <mergeCell ref="T9:AJ10"/>
    <mergeCell ref="T11:AJ12"/>
    <mergeCell ref="B11:B12"/>
    <mergeCell ref="C11:S12"/>
    <mergeCell ref="B4:S4"/>
    <mergeCell ref="B5:S5"/>
    <mergeCell ref="C6:S6"/>
    <mergeCell ref="B7:B8"/>
    <mergeCell ref="C7:S8"/>
    <mergeCell ref="B9:B10"/>
    <mergeCell ref="C9:S10"/>
  </mergeCells>
  <pageMargins left="0.14624999999999999" right="0.70866141732283472" top="0.74803149606299213" bottom="0.74803149606299213" header="0.31496062992125984" footer="0.31496062992125984"/>
  <pageSetup paperSize="9" scale="58" orientation="landscape" r:id="rId1"/>
  <headerFooter>
    <oddHeader>&amp;CCS
Příloha XV</oddHeader>
    <oddFooter>&amp;C&amp;P</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pageSetUpPr fitToPage="1"/>
  </sheetPr>
  <dimension ref="B2:W39"/>
  <sheetViews>
    <sheetView showGridLines="0" view="pageLayout" zoomScale="90" zoomScaleNormal="100" zoomScalePageLayoutView="90" workbookViewId="0">
      <selection activeCell="D2" sqref="D2"/>
    </sheetView>
  </sheetViews>
  <sheetFormatPr defaultRowHeight="14.4" x14ac:dyDescent="0.3"/>
  <cols>
    <col min="1" max="1" width="5.5546875" customWidth="1"/>
    <col min="2" max="2" width="5.44140625" customWidth="1"/>
    <col min="14" max="14" width="0.44140625" customWidth="1"/>
    <col min="15" max="18" width="9.109375" hidden="1" customWidth="1"/>
    <col min="19" max="19" width="17.109375" customWidth="1"/>
    <col min="23" max="23" width="88.5546875" customWidth="1"/>
  </cols>
  <sheetData>
    <row r="2" spans="2:23" ht="18" x14ac:dyDescent="0.3">
      <c r="B2" s="617" t="s">
        <v>709</v>
      </c>
    </row>
    <row r="4" spans="2:23" x14ac:dyDescent="0.3">
      <c r="B4" s="1417" t="s">
        <v>723</v>
      </c>
      <c r="C4" s="1417"/>
      <c r="D4" s="1417"/>
      <c r="E4" s="1417"/>
      <c r="F4" s="1417"/>
      <c r="G4" s="1417"/>
      <c r="H4" s="1417"/>
      <c r="I4" s="1417"/>
      <c r="J4" s="1417"/>
      <c r="K4" s="1417"/>
      <c r="L4" s="1417"/>
      <c r="M4" s="1417"/>
      <c r="N4" s="1417"/>
      <c r="O4" s="1417"/>
      <c r="P4" s="1417"/>
      <c r="Q4" s="1417"/>
      <c r="R4" s="1417"/>
      <c r="S4" s="1417"/>
    </row>
    <row r="5" spans="2:23" ht="348" customHeight="1" x14ac:dyDescent="0.3">
      <c r="B5" s="1436" t="s">
        <v>116</v>
      </c>
      <c r="C5" s="1442" t="s">
        <v>1886</v>
      </c>
      <c r="D5" s="1443"/>
      <c r="E5" s="1443"/>
      <c r="F5" s="1443"/>
      <c r="G5" s="1443"/>
      <c r="H5" s="1443"/>
      <c r="I5" s="1443"/>
      <c r="J5" s="1443"/>
      <c r="K5" s="1443"/>
      <c r="L5" s="1443"/>
      <c r="M5" s="1443"/>
      <c r="N5" s="1443"/>
      <c r="O5" s="1443"/>
      <c r="P5" s="1443"/>
      <c r="Q5" s="1443"/>
      <c r="R5" s="1443"/>
      <c r="S5" s="1444"/>
      <c r="V5" s="886"/>
      <c r="W5" s="958"/>
    </row>
    <row r="6" spans="2:23" ht="108" customHeight="1" x14ac:dyDescent="0.3">
      <c r="B6" s="1438"/>
      <c r="C6" s="1445"/>
      <c r="D6" s="1446"/>
      <c r="E6" s="1446"/>
      <c r="F6" s="1446"/>
      <c r="G6" s="1446"/>
      <c r="H6" s="1446"/>
      <c r="I6" s="1446"/>
      <c r="J6" s="1446"/>
      <c r="K6" s="1446"/>
      <c r="L6" s="1446"/>
      <c r="M6" s="1446"/>
      <c r="N6" s="1446"/>
      <c r="O6" s="1446"/>
      <c r="P6" s="1446"/>
      <c r="Q6" s="1446"/>
      <c r="R6" s="1446"/>
      <c r="S6" s="1447"/>
      <c r="V6" s="886"/>
      <c r="W6" s="956"/>
    </row>
    <row r="7" spans="2:23" ht="42.75" customHeight="1" x14ac:dyDescent="0.3">
      <c r="B7" s="1409" t="s">
        <v>118</v>
      </c>
      <c r="C7" s="1439" t="s">
        <v>1885</v>
      </c>
      <c r="D7" s="1440"/>
      <c r="E7" s="1440"/>
      <c r="F7" s="1440"/>
      <c r="G7" s="1440"/>
      <c r="H7" s="1440"/>
      <c r="I7" s="1440"/>
      <c r="J7" s="1440"/>
      <c r="K7" s="1440"/>
      <c r="L7" s="1440"/>
      <c r="M7" s="1440"/>
      <c r="N7" s="1440"/>
      <c r="O7" s="1440"/>
      <c r="P7" s="1440"/>
      <c r="Q7" s="1440"/>
      <c r="R7" s="1440"/>
      <c r="S7" s="1440"/>
      <c r="W7" s="958"/>
    </row>
    <row r="8" spans="2:23" x14ac:dyDescent="0.3">
      <c r="B8" s="1409"/>
      <c r="C8" s="1440"/>
      <c r="D8" s="1440"/>
      <c r="E8" s="1440"/>
      <c r="F8" s="1440"/>
      <c r="G8" s="1440"/>
      <c r="H8" s="1440"/>
      <c r="I8" s="1440"/>
      <c r="J8" s="1440"/>
      <c r="K8" s="1440"/>
      <c r="L8" s="1440"/>
      <c r="M8" s="1440"/>
      <c r="N8" s="1440"/>
      <c r="O8" s="1440"/>
      <c r="P8" s="1440"/>
      <c r="Q8" s="1440"/>
      <c r="R8" s="1440"/>
      <c r="S8" s="1440"/>
    </row>
    <row r="9" spans="2:23" x14ac:dyDescent="0.3">
      <c r="B9" s="1409" t="s">
        <v>144</v>
      </c>
      <c r="C9" s="1441" t="s">
        <v>1812</v>
      </c>
      <c r="D9" s="1421"/>
      <c r="E9" s="1421"/>
      <c r="F9" s="1421"/>
      <c r="G9" s="1421"/>
      <c r="H9" s="1421"/>
      <c r="I9" s="1421"/>
      <c r="J9" s="1421"/>
      <c r="K9" s="1421"/>
      <c r="L9" s="1421"/>
      <c r="M9" s="1421"/>
      <c r="N9" s="1421"/>
      <c r="O9" s="1421"/>
      <c r="P9" s="1421"/>
      <c r="Q9" s="1421"/>
      <c r="R9" s="1421"/>
      <c r="S9" s="1421"/>
    </row>
    <row r="10" spans="2:23" ht="48.75" customHeight="1" x14ac:dyDescent="0.3">
      <c r="B10" s="1409"/>
      <c r="C10" s="1421"/>
      <c r="D10" s="1421"/>
      <c r="E10" s="1421"/>
      <c r="F10" s="1421"/>
      <c r="G10" s="1421"/>
      <c r="H10" s="1421"/>
      <c r="I10" s="1421"/>
      <c r="J10" s="1421"/>
      <c r="K10" s="1421"/>
      <c r="L10" s="1421"/>
      <c r="M10" s="1421"/>
      <c r="N10" s="1421"/>
      <c r="O10" s="1421"/>
      <c r="P10" s="1421"/>
      <c r="Q10" s="1421"/>
      <c r="R10" s="1421"/>
      <c r="S10" s="1421"/>
    </row>
    <row r="11" spans="2:23" ht="15" customHeight="1" x14ac:dyDescent="0.3">
      <c r="B11" s="1436" t="s">
        <v>135</v>
      </c>
      <c r="C11" s="1426" t="s">
        <v>1813</v>
      </c>
      <c r="D11" s="1427"/>
      <c r="E11" s="1427"/>
      <c r="F11" s="1427"/>
      <c r="G11" s="1427"/>
      <c r="H11" s="1427"/>
      <c r="I11" s="1427"/>
      <c r="J11" s="1427"/>
      <c r="K11" s="1427"/>
      <c r="L11" s="1427"/>
      <c r="M11" s="1427"/>
      <c r="N11" s="1427"/>
      <c r="O11" s="1427"/>
      <c r="P11" s="1427"/>
      <c r="Q11" s="1427"/>
      <c r="R11" s="1427"/>
      <c r="S11" s="1428"/>
    </row>
    <row r="12" spans="2:23" ht="403.5" customHeight="1" x14ac:dyDescent="0.3">
      <c r="B12" s="1437"/>
      <c r="C12" s="1429"/>
      <c r="D12" s="1430"/>
      <c r="E12" s="1430"/>
      <c r="F12" s="1430"/>
      <c r="G12" s="1430"/>
      <c r="H12" s="1430"/>
      <c r="I12" s="1430"/>
      <c r="J12" s="1430"/>
      <c r="K12" s="1430"/>
      <c r="L12" s="1430"/>
      <c r="M12" s="1430"/>
      <c r="N12" s="1430"/>
      <c r="O12" s="1430"/>
      <c r="P12" s="1430"/>
      <c r="Q12" s="1430"/>
      <c r="R12" s="1430"/>
      <c r="S12" s="1431"/>
    </row>
    <row r="13" spans="2:23" x14ac:dyDescent="0.3">
      <c r="B13" s="1437"/>
      <c r="C13" s="1429"/>
      <c r="D13" s="1430"/>
      <c r="E13" s="1430"/>
      <c r="F13" s="1430"/>
      <c r="G13" s="1430"/>
      <c r="H13" s="1430"/>
      <c r="I13" s="1430"/>
      <c r="J13" s="1430"/>
      <c r="K13" s="1430"/>
      <c r="L13" s="1430"/>
      <c r="M13" s="1430"/>
      <c r="N13" s="1430"/>
      <c r="O13" s="1430"/>
      <c r="P13" s="1430"/>
      <c r="Q13" s="1430"/>
      <c r="R13" s="1430"/>
      <c r="S13" s="1431"/>
    </row>
    <row r="14" spans="2:23" x14ac:dyDescent="0.3">
      <c r="B14" s="1437"/>
      <c r="C14" s="1429"/>
      <c r="D14" s="1430"/>
      <c r="E14" s="1430"/>
      <c r="F14" s="1430"/>
      <c r="G14" s="1430"/>
      <c r="H14" s="1430"/>
      <c r="I14" s="1430"/>
      <c r="J14" s="1430"/>
      <c r="K14" s="1430"/>
      <c r="L14" s="1430"/>
      <c r="M14" s="1430"/>
      <c r="N14" s="1430"/>
      <c r="O14" s="1430"/>
      <c r="P14" s="1430"/>
      <c r="Q14" s="1430"/>
      <c r="R14" s="1430"/>
      <c r="S14" s="1431"/>
    </row>
    <row r="15" spans="2:23" ht="14.25" customHeight="1" x14ac:dyDescent="0.3">
      <c r="B15" s="1438"/>
      <c r="C15" s="1429"/>
      <c r="D15" s="1430"/>
      <c r="E15" s="1430"/>
      <c r="F15" s="1430"/>
      <c r="G15" s="1430"/>
      <c r="H15" s="1430"/>
      <c r="I15" s="1430"/>
      <c r="J15" s="1430"/>
      <c r="K15" s="1430"/>
      <c r="L15" s="1430"/>
      <c r="M15" s="1430"/>
      <c r="N15" s="1430"/>
      <c r="O15" s="1430"/>
      <c r="P15" s="1430"/>
      <c r="Q15" s="1430"/>
      <c r="R15" s="1430"/>
      <c r="S15" s="1431"/>
    </row>
    <row r="16" spans="2:23" hidden="1" x14ac:dyDescent="0.3">
      <c r="C16" s="1429"/>
      <c r="D16" s="1430"/>
      <c r="E16" s="1430"/>
      <c r="F16" s="1430"/>
      <c r="G16" s="1430"/>
      <c r="H16" s="1430"/>
      <c r="I16" s="1430"/>
      <c r="J16" s="1430"/>
      <c r="K16" s="1430"/>
      <c r="L16" s="1430"/>
      <c r="M16" s="1430"/>
      <c r="N16" s="1430"/>
      <c r="O16" s="1430"/>
      <c r="P16" s="1430"/>
      <c r="Q16" s="1430"/>
      <c r="R16" s="1430"/>
      <c r="S16" s="1431"/>
    </row>
    <row r="17" spans="3:19" hidden="1" x14ac:dyDescent="0.3">
      <c r="C17" s="1429"/>
      <c r="D17" s="1430"/>
      <c r="E17" s="1430"/>
      <c r="F17" s="1430"/>
      <c r="G17" s="1430"/>
      <c r="H17" s="1430"/>
      <c r="I17" s="1430"/>
      <c r="J17" s="1430"/>
      <c r="K17" s="1430"/>
      <c r="L17" s="1430"/>
      <c r="M17" s="1430"/>
      <c r="N17" s="1430"/>
      <c r="O17" s="1430"/>
      <c r="P17" s="1430"/>
      <c r="Q17" s="1430"/>
      <c r="R17" s="1430"/>
      <c r="S17" s="1431"/>
    </row>
    <row r="18" spans="3:19" hidden="1" x14ac:dyDescent="0.3">
      <c r="C18" s="1429"/>
      <c r="D18" s="1430"/>
      <c r="E18" s="1430"/>
      <c r="F18" s="1430"/>
      <c r="G18" s="1430"/>
      <c r="H18" s="1430"/>
      <c r="I18" s="1430"/>
      <c r="J18" s="1430"/>
      <c r="K18" s="1430"/>
      <c r="L18" s="1430"/>
      <c r="M18" s="1430"/>
      <c r="N18" s="1430"/>
      <c r="O18" s="1430"/>
      <c r="P18" s="1430"/>
      <c r="Q18" s="1430"/>
      <c r="R18" s="1430"/>
      <c r="S18" s="1431"/>
    </row>
    <row r="19" spans="3:19" hidden="1" x14ac:dyDescent="0.3">
      <c r="C19" s="1429"/>
      <c r="D19" s="1430"/>
      <c r="E19" s="1430"/>
      <c r="F19" s="1430"/>
      <c r="G19" s="1430"/>
      <c r="H19" s="1430"/>
      <c r="I19" s="1430"/>
      <c r="J19" s="1430"/>
      <c r="K19" s="1430"/>
      <c r="L19" s="1430"/>
      <c r="M19" s="1430"/>
      <c r="N19" s="1430"/>
      <c r="O19" s="1430"/>
      <c r="P19" s="1430"/>
      <c r="Q19" s="1430"/>
      <c r="R19" s="1430"/>
      <c r="S19" s="1431"/>
    </row>
    <row r="20" spans="3:19" hidden="1" x14ac:dyDescent="0.3">
      <c r="C20" s="1429"/>
      <c r="D20" s="1430"/>
      <c r="E20" s="1430"/>
      <c r="F20" s="1430"/>
      <c r="G20" s="1430"/>
      <c r="H20" s="1430"/>
      <c r="I20" s="1430"/>
      <c r="J20" s="1430"/>
      <c r="K20" s="1430"/>
      <c r="L20" s="1430"/>
      <c r="M20" s="1430"/>
      <c r="N20" s="1430"/>
      <c r="O20" s="1430"/>
      <c r="P20" s="1430"/>
      <c r="Q20" s="1430"/>
      <c r="R20" s="1430"/>
      <c r="S20" s="1431"/>
    </row>
    <row r="21" spans="3:19" hidden="1" x14ac:dyDescent="0.3">
      <c r="C21" s="1429"/>
      <c r="D21" s="1430"/>
      <c r="E21" s="1430"/>
      <c r="F21" s="1430"/>
      <c r="G21" s="1430"/>
      <c r="H21" s="1430"/>
      <c r="I21" s="1430"/>
      <c r="J21" s="1430"/>
      <c r="K21" s="1430"/>
      <c r="L21" s="1430"/>
      <c r="M21" s="1430"/>
      <c r="N21" s="1430"/>
      <c r="O21" s="1430"/>
      <c r="P21" s="1430"/>
      <c r="Q21" s="1430"/>
      <c r="R21" s="1430"/>
      <c r="S21" s="1431"/>
    </row>
    <row r="22" spans="3:19" hidden="1" x14ac:dyDescent="0.3">
      <c r="C22" s="1429"/>
      <c r="D22" s="1430"/>
      <c r="E22" s="1430"/>
      <c r="F22" s="1430"/>
      <c r="G22" s="1430"/>
      <c r="H22" s="1430"/>
      <c r="I22" s="1430"/>
      <c r="J22" s="1430"/>
      <c r="K22" s="1430"/>
      <c r="L22" s="1430"/>
      <c r="M22" s="1430"/>
      <c r="N22" s="1430"/>
      <c r="O22" s="1430"/>
      <c r="P22" s="1430"/>
      <c r="Q22" s="1430"/>
      <c r="R22" s="1430"/>
      <c r="S22" s="1431"/>
    </row>
    <row r="23" spans="3:19" hidden="1" x14ac:dyDescent="0.3">
      <c r="C23" s="1429"/>
      <c r="D23" s="1430"/>
      <c r="E23" s="1430"/>
      <c r="F23" s="1430"/>
      <c r="G23" s="1430"/>
      <c r="H23" s="1430"/>
      <c r="I23" s="1430"/>
      <c r="J23" s="1430"/>
      <c r="K23" s="1430"/>
      <c r="L23" s="1430"/>
      <c r="M23" s="1430"/>
      <c r="N23" s="1430"/>
      <c r="O23" s="1430"/>
      <c r="P23" s="1430"/>
      <c r="Q23" s="1430"/>
      <c r="R23" s="1430"/>
      <c r="S23" s="1431"/>
    </row>
    <row r="24" spans="3:19" hidden="1" x14ac:dyDescent="0.3">
      <c r="C24" s="1429"/>
      <c r="D24" s="1430"/>
      <c r="E24" s="1430"/>
      <c r="F24" s="1430"/>
      <c r="G24" s="1430"/>
      <c r="H24" s="1430"/>
      <c r="I24" s="1430"/>
      <c r="J24" s="1430"/>
      <c r="K24" s="1430"/>
      <c r="L24" s="1430"/>
      <c r="M24" s="1430"/>
      <c r="N24" s="1430"/>
      <c r="O24" s="1430"/>
      <c r="P24" s="1430"/>
      <c r="Q24" s="1430"/>
      <c r="R24" s="1430"/>
      <c r="S24" s="1431"/>
    </row>
    <row r="25" spans="3:19" hidden="1" x14ac:dyDescent="0.3">
      <c r="C25" s="1429"/>
      <c r="D25" s="1430"/>
      <c r="E25" s="1430"/>
      <c r="F25" s="1430"/>
      <c r="G25" s="1430"/>
      <c r="H25" s="1430"/>
      <c r="I25" s="1430"/>
      <c r="J25" s="1430"/>
      <c r="K25" s="1430"/>
      <c r="L25" s="1430"/>
      <c r="M25" s="1430"/>
      <c r="N25" s="1430"/>
      <c r="O25" s="1430"/>
      <c r="P25" s="1430"/>
      <c r="Q25" s="1430"/>
      <c r="R25" s="1430"/>
      <c r="S25" s="1431"/>
    </row>
    <row r="26" spans="3:19" hidden="1" x14ac:dyDescent="0.3">
      <c r="C26" s="1429"/>
      <c r="D26" s="1430"/>
      <c r="E26" s="1430"/>
      <c r="F26" s="1430"/>
      <c r="G26" s="1430"/>
      <c r="H26" s="1430"/>
      <c r="I26" s="1430"/>
      <c r="J26" s="1430"/>
      <c r="K26" s="1430"/>
      <c r="L26" s="1430"/>
      <c r="M26" s="1430"/>
      <c r="N26" s="1430"/>
      <c r="O26" s="1430"/>
      <c r="P26" s="1430"/>
      <c r="Q26" s="1430"/>
      <c r="R26" s="1430"/>
      <c r="S26" s="1431"/>
    </row>
    <row r="27" spans="3:19" hidden="1" x14ac:dyDescent="0.3">
      <c r="C27" s="1429"/>
      <c r="D27" s="1430"/>
      <c r="E27" s="1430"/>
      <c r="F27" s="1430"/>
      <c r="G27" s="1430"/>
      <c r="H27" s="1430"/>
      <c r="I27" s="1430"/>
      <c r="J27" s="1430"/>
      <c r="K27" s="1430"/>
      <c r="L27" s="1430"/>
      <c r="M27" s="1430"/>
      <c r="N27" s="1430"/>
      <c r="O27" s="1430"/>
      <c r="P27" s="1430"/>
      <c r="Q27" s="1430"/>
      <c r="R27" s="1430"/>
      <c r="S27" s="1431"/>
    </row>
    <row r="28" spans="3:19" hidden="1" x14ac:dyDescent="0.3">
      <c r="C28" s="1429"/>
      <c r="D28" s="1430"/>
      <c r="E28" s="1430"/>
      <c r="F28" s="1430"/>
      <c r="G28" s="1430"/>
      <c r="H28" s="1430"/>
      <c r="I28" s="1430"/>
      <c r="J28" s="1430"/>
      <c r="K28" s="1430"/>
      <c r="L28" s="1430"/>
      <c r="M28" s="1430"/>
      <c r="N28" s="1430"/>
      <c r="O28" s="1430"/>
      <c r="P28" s="1430"/>
      <c r="Q28" s="1430"/>
      <c r="R28" s="1430"/>
      <c r="S28" s="1431"/>
    </row>
    <row r="29" spans="3:19" hidden="1" x14ac:dyDescent="0.3">
      <c r="C29" s="1429"/>
      <c r="D29" s="1430"/>
      <c r="E29" s="1430"/>
      <c r="F29" s="1430"/>
      <c r="G29" s="1430"/>
      <c r="H29" s="1430"/>
      <c r="I29" s="1430"/>
      <c r="J29" s="1430"/>
      <c r="K29" s="1430"/>
      <c r="L29" s="1430"/>
      <c r="M29" s="1430"/>
      <c r="N29" s="1430"/>
      <c r="O29" s="1430"/>
      <c r="P29" s="1430"/>
      <c r="Q29" s="1430"/>
      <c r="R29" s="1430"/>
      <c r="S29" s="1431"/>
    </row>
    <row r="30" spans="3:19" hidden="1" x14ac:dyDescent="0.3">
      <c r="C30" s="1429"/>
      <c r="D30" s="1430"/>
      <c r="E30" s="1430"/>
      <c r="F30" s="1430"/>
      <c r="G30" s="1430"/>
      <c r="H30" s="1430"/>
      <c r="I30" s="1430"/>
      <c r="J30" s="1430"/>
      <c r="K30" s="1430"/>
      <c r="L30" s="1430"/>
      <c r="M30" s="1430"/>
      <c r="N30" s="1430"/>
      <c r="O30" s="1430"/>
      <c r="P30" s="1430"/>
      <c r="Q30" s="1430"/>
      <c r="R30" s="1430"/>
      <c r="S30" s="1431"/>
    </row>
    <row r="31" spans="3:19" hidden="1" x14ac:dyDescent="0.3">
      <c r="C31" s="1429"/>
      <c r="D31" s="1430"/>
      <c r="E31" s="1430"/>
      <c r="F31" s="1430"/>
      <c r="G31" s="1430"/>
      <c r="H31" s="1430"/>
      <c r="I31" s="1430"/>
      <c r="J31" s="1430"/>
      <c r="K31" s="1430"/>
      <c r="L31" s="1430"/>
      <c r="M31" s="1430"/>
      <c r="N31" s="1430"/>
      <c r="O31" s="1430"/>
      <c r="P31" s="1430"/>
      <c r="Q31" s="1430"/>
      <c r="R31" s="1430"/>
      <c r="S31" s="1431"/>
    </row>
    <row r="32" spans="3:19" hidden="1" x14ac:dyDescent="0.3">
      <c r="C32" s="1429"/>
      <c r="D32" s="1430"/>
      <c r="E32" s="1430"/>
      <c r="F32" s="1430"/>
      <c r="G32" s="1430"/>
      <c r="H32" s="1430"/>
      <c r="I32" s="1430"/>
      <c r="J32" s="1430"/>
      <c r="K32" s="1430"/>
      <c r="L32" s="1430"/>
      <c r="M32" s="1430"/>
      <c r="N32" s="1430"/>
      <c r="O32" s="1430"/>
      <c r="P32" s="1430"/>
      <c r="Q32" s="1430"/>
      <c r="R32" s="1430"/>
      <c r="S32" s="1431"/>
    </row>
    <row r="33" spans="3:19" hidden="1" x14ac:dyDescent="0.3">
      <c r="C33" s="1429"/>
      <c r="D33" s="1430"/>
      <c r="E33" s="1430"/>
      <c r="F33" s="1430"/>
      <c r="G33" s="1430"/>
      <c r="H33" s="1430"/>
      <c r="I33" s="1430"/>
      <c r="J33" s="1430"/>
      <c r="K33" s="1430"/>
      <c r="L33" s="1430"/>
      <c r="M33" s="1430"/>
      <c r="N33" s="1430"/>
      <c r="O33" s="1430"/>
      <c r="P33" s="1430"/>
      <c r="Q33" s="1430"/>
      <c r="R33" s="1430"/>
      <c r="S33" s="1431"/>
    </row>
    <row r="34" spans="3:19" hidden="1" x14ac:dyDescent="0.3">
      <c r="C34" s="1429"/>
      <c r="D34" s="1430"/>
      <c r="E34" s="1430"/>
      <c r="F34" s="1430"/>
      <c r="G34" s="1430"/>
      <c r="H34" s="1430"/>
      <c r="I34" s="1430"/>
      <c r="J34" s="1430"/>
      <c r="K34" s="1430"/>
      <c r="L34" s="1430"/>
      <c r="M34" s="1430"/>
      <c r="N34" s="1430"/>
      <c r="O34" s="1430"/>
      <c r="P34" s="1430"/>
      <c r="Q34" s="1430"/>
      <c r="R34" s="1430"/>
      <c r="S34" s="1431"/>
    </row>
    <row r="35" spans="3:19" hidden="1" x14ac:dyDescent="0.3">
      <c r="C35" s="1429"/>
      <c r="D35" s="1432"/>
      <c r="E35" s="1430"/>
      <c r="F35" s="1430"/>
      <c r="G35" s="1430"/>
      <c r="H35" s="1430"/>
      <c r="I35" s="1430"/>
      <c r="J35" s="1430"/>
      <c r="K35" s="1430"/>
      <c r="L35" s="1430"/>
      <c r="M35" s="1430"/>
      <c r="N35" s="1430"/>
      <c r="O35" s="1430"/>
      <c r="P35" s="1430"/>
      <c r="Q35" s="1430"/>
      <c r="R35" s="1430"/>
      <c r="S35" s="1431"/>
    </row>
    <row r="36" spans="3:19" hidden="1" x14ac:dyDescent="0.3">
      <c r="C36" s="1429"/>
      <c r="D36" s="1432"/>
      <c r="E36" s="1430"/>
      <c r="F36" s="1430"/>
      <c r="G36" s="1430"/>
      <c r="H36" s="1430"/>
      <c r="I36" s="1430"/>
      <c r="J36" s="1430"/>
      <c r="K36" s="1430"/>
      <c r="L36" s="1430"/>
      <c r="M36" s="1430"/>
      <c r="N36" s="1430"/>
      <c r="O36" s="1430"/>
      <c r="P36" s="1430"/>
      <c r="Q36" s="1430"/>
      <c r="R36" s="1430"/>
      <c r="S36" s="1431"/>
    </row>
    <row r="37" spans="3:19" hidden="1" x14ac:dyDescent="0.3">
      <c r="C37" s="1429"/>
      <c r="D37" s="1430"/>
      <c r="E37" s="1430"/>
      <c r="F37" s="1430"/>
      <c r="G37" s="1430"/>
      <c r="H37" s="1430"/>
      <c r="I37" s="1430"/>
      <c r="J37" s="1430"/>
      <c r="K37" s="1430"/>
      <c r="L37" s="1430"/>
      <c r="M37" s="1430"/>
      <c r="N37" s="1430"/>
      <c r="O37" s="1430"/>
      <c r="P37" s="1430"/>
      <c r="Q37" s="1430"/>
      <c r="R37" s="1430"/>
      <c r="S37" s="1431"/>
    </row>
    <row r="38" spans="3:19" hidden="1" x14ac:dyDescent="0.3">
      <c r="C38" s="1429"/>
      <c r="D38" s="1430"/>
      <c r="E38" s="1430"/>
      <c r="F38" s="1430"/>
      <c r="G38" s="1430"/>
      <c r="H38" s="1430"/>
      <c r="I38" s="1430"/>
      <c r="J38" s="1430"/>
      <c r="K38" s="1430"/>
      <c r="L38" s="1430"/>
      <c r="M38" s="1430"/>
      <c r="N38" s="1430"/>
      <c r="O38" s="1430"/>
      <c r="P38" s="1430"/>
      <c r="Q38" s="1430"/>
      <c r="R38" s="1430"/>
      <c r="S38" s="1431"/>
    </row>
    <row r="39" spans="3:19" ht="1.5" customHeight="1" x14ac:dyDescent="0.3">
      <c r="C39" s="1433"/>
      <c r="D39" s="1434"/>
      <c r="E39" s="1434"/>
      <c r="F39" s="1434"/>
      <c r="G39" s="1434"/>
      <c r="H39" s="1434"/>
      <c r="I39" s="1434"/>
      <c r="J39" s="1434"/>
      <c r="K39" s="1434"/>
      <c r="L39" s="1434"/>
      <c r="M39" s="1434"/>
      <c r="N39" s="1434"/>
      <c r="O39" s="1434"/>
      <c r="P39" s="1434"/>
      <c r="Q39" s="1434"/>
      <c r="R39" s="1434"/>
      <c r="S39" s="1435"/>
    </row>
  </sheetData>
  <mergeCells count="9">
    <mergeCell ref="C11:S39"/>
    <mergeCell ref="B11:B15"/>
    <mergeCell ref="B4:S4"/>
    <mergeCell ref="B7:B8"/>
    <mergeCell ref="C7:S8"/>
    <mergeCell ref="B9:B10"/>
    <mergeCell ref="C9:S10"/>
    <mergeCell ref="C5:S6"/>
    <mergeCell ref="B5:B6"/>
  </mergeCells>
  <pageMargins left="0.70866141732283472" right="0.70866141732283472" top="0.74803149606299213" bottom="0.74803149606299213" header="0.31496062992125984" footer="0.31496062992125984"/>
  <pageSetup paperSize="9" scale="45" orientation="landscape" r:id="rId1"/>
  <headerFooter>
    <oddHeader>&amp;CCS
Příloha XV</oddHeader>
    <oddFooter>&amp;C&amp;P</odd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pageSetUpPr fitToPage="1"/>
  </sheetPr>
  <dimension ref="A1:S47"/>
  <sheetViews>
    <sheetView showGridLines="0" view="pageLayout" zoomScale="80" zoomScaleNormal="100" zoomScalePageLayoutView="80" workbookViewId="0">
      <selection activeCell="K12" sqref="K12"/>
    </sheetView>
  </sheetViews>
  <sheetFormatPr defaultRowHeight="14.4" x14ac:dyDescent="0.3"/>
  <cols>
    <col min="1" max="1" width="5.88671875" customWidth="1"/>
    <col min="2" max="2" width="24" bestFit="1" customWidth="1"/>
    <col min="3" max="17" width="17.44140625" style="853" customWidth="1"/>
  </cols>
  <sheetData>
    <row r="1" spans="1:19" ht="18" x14ac:dyDescent="0.3">
      <c r="A1" s="617" t="s">
        <v>728</v>
      </c>
    </row>
    <row r="2" spans="1:19" ht="15.6" x14ac:dyDescent="0.3">
      <c r="A2" s="209"/>
      <c r="B2" s="227"/>
      <c r="C2" s="855"/>
      <c r="D2" s="855"/>
      <c r="E2" s="855"/>
      <c r="F2" s="855"/>
      <c r="G2" s="855"/>
      <c r="H2" s="855"/>
      <c r="I2" s="855"/>
      <c r="J2" s="855"/>
      <c r="K2" s="855"/>
      <c r="L2" s="855"/>
      <c r="M2" s="855"/>
      <c r="N2" s="855"/>
      <c r="O2" s="855"/>
      <c r="P2" s="855"/>
      <c r="Q2" s="855"/>
    </row>
    <row r="3" spans="1:19" ht="16.2" thickBot="1" x14ac:dyDescent="0.35">
      <c r="A3" s="209"/>
      <c r="B3" s="227"/>
      <c r="C3" s="855"/>
      <c r="D3" s="855"/>
      <c r="E3" s="855"/>
      <c r="F3" s="906"/>
      <c r="G3" s="906"/>
      <c r="H3" s="906"/>
      <c r="I3" s="855"/>
      <c r="J3" s="855"/>
      <c r="K3" s="855"/>
      <c r="L3" s="855"/>
      <c r="M3" s="855"/>
      <c r="N3" s="855"/>
      <c r="O3" s="855"/>
      <c r="P3" s="855"/>
      <c r="Q3" s="855"/>
    </row>
    <row r="4" spans="1:19" ht="16.2" thickBot="1" x14ac:dyDescent="0.35">
      <c r="A4" s="228"/>
      <c r="B4" s="228"/>
      <c r="C4" s="863" t="s">
        <v>6</v>
      </c>
      <c r="D4" s="864" t="s">
        <v>7</v>
      </c>
      <c r="E4" s="864" t="s">
        <v>8</v>
      </c>
      <c r="F4" s="864" t="s">
        <v>43</v>
      </c>
      <c r="G4" s="864" t="s">
        <v>44</v>
      </c>
      <c r="H4" s="864" t="s">
        <v>153</v>
      </c>
      <c r="I4" s="864" t="s">
        <v>154</v>
      </c>
      <c r="J4" s="864" t="s">
        <v>188</v>
      </c>
      <c r="K4" s="864" t="s">
        <v>442</v>
      </c>
      <c r="L4" s="864" t="s">
        <v>443</v>
      </c>
      <c r="M4" s="864" t="s">
        <v>444</v>
      </c>
      <c r="N4" s="864" t="s">
        <v>445</v>
      </c>
      <c r="O4" s="864" t="s">
        <v>446</v>
      </c>
      <c r="P4" s="864" t="s">
        <v>729</v>
      </c>
      <c r="Q4" s="864" t="s">
        <v>730</v>
      </c>
      <c r="S4" s="961"/>
    </row>
    <row r="5" spans="1:19" ht="40.5" customHeight="1" thickBot="1" x14ac:dyDescent="0.35">
      <c r="A5" s="228"/>
      <c r="B5" s="228"/>
      <c r="C5" s="1455" t="s">
        <v>731</v>
      </c>
      <c r="D5" s="1456"/>
      <c r="E5" s="1456"/>
      <c r="F5" s="1456"/>
      <c r="G5" s="1456"/>
      <c r="H5" s="1457"/>
      <c r="I5" s="1458" t="s">
        <v>732</v>
      </c>
      <c r="J5" s="1456"/>
      <c r="K5" s="1456"/>
      <c r="L5" s="1456"/>
      <c r="M5" s="1456"/>
      <c r="N5" s="1457"/>
      <c r="O5" s="1459" t="s">
        <v>733</v>
      </c>
      <c r="P5" s="1455" t="s">
        <v>734</v>
      </c>
      <c r="Q5" s="1457"/>
      <c r="R5" s="854"/>
      <c r="S5" s="854"/>
    </row>
    <row r="6" spans="1:19" ht="57.75" customHeight="1" thickBot="1" x14ac:dyDescent="0.35">
      <c r="A6" s="228"/>
      <c r="B6" s="228"/>
      <c r="C6" s="1461" t="s">
        <v>735</v>
      </c>
      <c r="D6" s="1462"/>
      <c r="E6" s="1463"/>
      <c r="F6" s="1464" t="s">
        <v>736</v>
      </c>
      <c r="G6" s="1462"/>
      <c r="H6" s="1463"/>
      <c r="I6" s="1464" t="s">
        <v>737</v>
      </c>
      <c r="J6" s="1462"/>
      <c r="K6" s="1463"/>
      <c r="L6" s="1464" t="s">
        <v>738</v>
      </c>
      <c r="M6" s="1462"/>
      <c r="N6" s="1463"/>
      <c r="O6" s="1460"/>
      <c r="P6" s="1465" t="s">
        <v>735</v>
      </c>
      <c r="Q6" s="1461" t="s">
        <v>736</v>
      </c>
      <c r="R6" s="959"/>
      <c r="S6" s="854"/>
    </row>
    <row r="7" spans="1:19" ht="16.2" thickBot="1" x14ac:dyDescent="0.35">
      <c r="A7" s="228"/>
      <c r="B7" s="229"/>
      <c r="C7" s="865"/>
      <c r="D7" s="864" t="s">
        <v>739</v>
      </c>
      <c r="E7" s="864" t="s">
        <v>740</v>
      </c>
      <c r="F7" s="864" t="s">
        <v>741</v>
      </c>
      <c r="G7" s="864" t="s">
        <v>1798</v>
      </c>
      <c r="H7" s="864" t="s">
        <v>1799</v>
      </c>
      <c r="I7" s="866"/>
      <c r="J7" s="867" t="s">
        <v>739</v>
      </c>
      <c r="K7" s="867" t="s">
        <v>740</v>
      </c>
      <c r="L7" s="865"/>
      <c r="M7" s="867" t="s">
        <v>740</v>
      </c>
      <c r="N7" s="867" t="s">
        <v>741</v>
      </c>
      <c r="O7" s="865"/>
      <c r="P7" s="1466"/>
      <c r="Q7" s="1467"/>
      <c r="R7" s="954"/>
      <c r="S7" s="854"/>
    </row>
    <row r="8" spans="1:19" ht="24.6" thickBot="1" x14ac:dyDescent="0.35">
      <c r="A8" s="807" t="s">
        <v>742</v>
      </c>
      <c r="B8" s="689" t="s">
        <v>743</v>
      </c>
      <c r="C8" s="968">
        <v>1982233853</v>
      </c>
      <c r="D8" s="968">
        <v>1982233853</v>
      </c>
      <c r="E8" s="968">
        <v>0</v>
      </c>
      <c r="F8" s="968">
        <v>174363</v>
      </c>
      <c r="G8" s="968">
        <v>0</v>
      </c>
      <c r="H8" s="968">
        <v>0</v>
      </c>
      <c r="I8" s="969">
        <v>-3347057</v>
      </c>
      <c r="J8" s="970">
        <v>-3347057</v>
      </c>
      <c r="K8" s="968">
        <v>0</v>
      </c>
      <c r="L8" s="968">
        <v>0</v>
      </c>
      <c r="M8" s="968">
        <v>0</v>
      </c>
      <c r="N8" s="968">
        <v>0</v>
      </c>
      <c r="O8" s="968">
        <v>0</v>
      </c>
      <c r="P8" s="969">
        <v>0</v>
      </c>
      <c r="Q8" s="971">
        <v>0</v>
      </c>
      <c r="R8" s="954"/>
    </row>
    <row r="9" spans="1:19" ht="15" thickBot="1" x14ac:dyDescent="0.35">
      <c r="A9" s="807" t="s">
        <v>462</v>
      </c>
      <c r="B9" s="689" t="s">
        <v>744</v>
      </c>
      <c r="C9" s="972">
        <v>25461100754</v>
      </c>
      <c r="D9" s="972">
        <v>14703567398</v>
      </c>
      <c r="E9" s="972">
        <v>10757533357</v>
      </c>
      <c r="F9" s="972">
        <v>340385375</v>
      </c>
      <c r="G9" s="968">
        <v>0</v>
      </c>
      <c r="H9" s="968">
        <v>0</v>
      </c>
      <c r="I9" s="973">
        <v>-162936096</v>
      </c>
      <c r="J9" s="973">
        <v>-33108281</v>
      </c>
      <c r="K9" s="973">
        <v>-129827816</v>
      </c>
      <c r="L9" s="973">
        <v>-63914230</v>
      </c>
      <c r="M9" s="973">
        <v>0</v>
      </c>
      <c r="N9" s="973">
        <v>-63914230</v>
      </c>
      <c r="O9" s="972">
        <v>0</v>
      </c>
      <c r="P9" s="974">
        <v>167831165</v>
      </c>
      <c r="Q9" s="975">
        <v>276471145</v>
      </c>
      <c r="R9" s="954"/>
    </row>
    <row r="10" spans="1:19" ht="15" thickBot="1" x14ac:dyDescent="0.35">
      <c r="A10" s="808" t="s">
        <v>464</v>
      </c>
      <c r="B10" s="806" t="s">
        <v>745</v>
      </c>
      <c r="C10" s="972">
        <v>8762380556</v>
      </c>
      <c r="D10" s="972">
        <v>8762380556</v>
      </c>
      <c r="E10" s="972">
        <v>0</v>
      </c>
      <c r="F10" s="972">
        <v>0</v>
      </c>
      <c r="G10" s="968">
        <v>0</v>
      </c>
      <c r="H10" s="968">
        <v>0</v>
      </c>
      <c r="I10" s="973">
        <v>-15794106</v>
      </c>
      <c r="J10" s="973">
        <v>-15794106</v>
      </c>
      <c r="K10" s="973">
        <v>0</v>
      </c>
      <c r="L10" s="973">
        <v>0</v>
      </c>
      <c r="M10" s="973">
        <v>0</v>
      </c>
      <c r="N10" s="973">
        <v>0</v>
      </c>
      <c r="O10" s="972">
        <v>0</v>
      </c>
      <c r="P10" s="974">
        <v>0</v>
      </c>
      <c r="Q10" s="975">
        <v>0</v>
      </c>
      <c r="R10" s="954"/>
    </row>
    <row r="11" spans="1:19" ht="15" thickBot="1" x14ac:dyDescent="0.35">
      <c r="A11" s="808" t="s">
        <v>746</v>
      </c>
      <c r="B11" s="806" t="s">
        <v>747</v>
      </c>
      <c r="C11" s="972">
        <v>2754534688</v>
      </c>
      <c r="D11" s="972">
        <v>2754534688</v>
      </c>
      <c r="E11" s="972">
        <v>0</v>
      </c>
      <c r="F11" s="972">
        <v>0</v>
      </c>
      <c r="G11" s="968">
        <v>0</v>
      </c>
      <c r="H11" s="968">
        <v>0</v>
      </c>
      <c r="I11" s="973">
        <v>-2214548</v>
      </c>
      <c r="J11" s="973">
        <v>-2214548</v>
      </c>
      <c r="K11" s="973">
        <v>0</v>
      </c>
      <c r="L11" s="973">
        <v>0</v>
      </c>
      <c r="M11" s="973">
        <v>0</v>
      </c>
      <c r="N11" s="973">
        <v>0</v>
      </c>
      <c r="O11" s="972">
        <v>0</v>
      </c>
      <c r="P11" s="974">
        <v>0</v>
      </c>
      <c r="Q11" s="975">
        <v>0</v>
      </c>
      <c r="R11" s="954"/>
    </row>
    <row r="12" spans="1:19" ht="15" thickBot="1" x14ac:dyDescent="0.35">
      <c r="A12" s="808" t="s">
        <v>748</v>
      </c>
      <c r="B12" s="806" t="s">
        <v>749</v>
      </c>
      <c r="C12" s="972">
        <v>1026434361</v>
      </c>
      <c r="D12" s="972">
        <v>1026434361</v>
      </c>
      <c r="E12" s="972">
        <v>0</v>
      </c>
      <c r="F12" s="972">
        <v>0</v>
      </c>
      <c r="G12" s="968">
        <v>0</v>
      </c>
      <c r="H12" s="968">
        <v>0</v>
      </c>
      <c r="I12" s="973">
        <v>-278110</v>
      </c>
      <c r="J12" s="973">
        <v>-278110</v>
      </c>
      <c r="K12" s="973">
        <v>0</v>
      </c>
      <c r="L12" s="973">
        <v>0</v>
      </c>
      <c r="M12" s="973">
        <v>0</v>
      </c>
      <c r="N12" s="973">
        <v>0</v>
      </c>
      <c r="O12" s="972">
        <v>0</v>
      </c>
      <c r="P12" s="974">
        <v>830324</v>
      </c>
      <c r="Q12" s="975">
        <v>0</v>
      </c>
      <c r="R12" s="954"/>
    </row>
    <row r="13" spans="1:19" ht="15" thickBot="1" x14ac:dyDescent="0.35">
      <c r="A13" s="808" t="s">
        <v>750</v>
      </c>
      <c r="B13" s="806" t="s">
        <v>751</v>
      </c>
      <c r="C13" s="972">
        <v>355897</v>
      </c>
      <c r="D13" s="972">
        <v>355897</v>
      </c>
      <c r="E13" s="972">
        <v>0</v>
      </c>
      <c r="F13" s="972">
        <v>0</v>
      </c>
      <c r="G13" s="968">
        <v>0</v>
      </c>
      <c r="H13" s="968">
        <v>0</v>
      </c>
      <c r="I13" s="973">
        <v>-8781</v>
      </c>
      <c r="J13" s="973">
        <v>-8781</v>
      </c>
      <c r="K13" s="973">
        <v>0</v>
      </c>
      <c r="L13" s="973">
        <v>0</v>
      </c>
      <c r="M13" s="973">
        <v>0</v>
      </c>
      <c r="N13" s="973">
        <v>0</v>
      </c>
      <c r="O13" s="972">
        <v>0</v>
      </c>
      <c r="P13" s="974">
        <v>0</v>
      </c>
      <c r="Q13" s="975">
        <v>0</v>
      </c>
      <c r="R13" s="954"/>
    </row>
    <row r="14" spans="1:19" ht="15" thickBot="1" x14ac:dyDescent="0.35">
      <c r="A14" s="808" t="s">
        <v>752</v>
      </c>
      <c r="B14" s="806" t="s">
        <v>753</v>
      </c>
      <c r="C14" s="972">
        <v>12917395252</v>
      </c>
      <c r="D14" s="972">
        <v>2159861896</v>
      </c>
      <c r="E14" s="972">
        <v>10757533357</v>
      </c>
      <c r="F14" s="972">
        <v>340385375</v>
      </c>
      <c r="G14" s="968">
        <v>0</v>
      </c>
      <c r="H14" s="968">
        <v>0</v>
      </c>
      <c r="I14" s="973">
        <v>-144640551</v>
      </c>
      <c r="J14" s="973">
        <v>-14812736</v>
      </c>
      <c r="K14" s="973">
        <v>-129827816</v>
      </c>
      <c r="L14" s="973">
        <v>-63914230</v>
      </c>
      <c r="M14" s="973">
        <v>0</v>
      </c>
      <c r="N14" s="973">
        <v>-63914230</v>
      </c>
      <c r="O14" s="972">
        <v>0</v>
      </c>
      <c r="P14" s="974">
        <v>167000841</v>
      </c>
      <c r="Q14" s="975">
        <v>276471145</v>
      </c>
      <c r="R14" s="954"/>
    </row>
    <row r="15" spans="1:19" ht="15" thickBot="1" x14ac:dyDescent="0.35">
      <c r="A15" s="808" t="s">
        <v>754</v>
      </c>
      <c r="B15" s="809" t="s">
        <v>755</v>
      </c>
      <c r="C15" s="972">
        <v>2237248284</v>
      </c>
      <c r="D15" s="972">
        <v>2139244988</v>
      </c>
      <c r="E15" s="972">
        <v>98003297</v>
      </c>
      <c r="F15" s="972">
        <v>252327629</v>
      </c>
      <c r="G15" s="968">
        <v>0</v>
      </c>
      <c r="H15" s="968">
        <v>0</v>
      </c>
      <c r="I15" s="973">
        <v>-16822909</v>
      </c>
      <c r="J15" s="973">
        <v>-14303776</v>
      </c>
      <c r="K15" s="973">
        <v>-2519133</v>
      </c>
      <c r="L15" s="973">
        <v>-33243551</v>
      </c>
      <c r="M15" s="973">
        <v>0</v>
      </c>
      <c r="N15" s="973">
        <v>-33243551</v>
      </c>
      <c r="O15" s="972">
        <v>0</v>
      </c>
      <c r="P15" s="974">
        <v>109613774</v>
      </c>
      <c r="Q15" s="975">
        <v>219084078</v>
      </c>
      <c r="R15" s="954"/>
    </row>
    <row r="16" spans="1:19" ht="15" thickBot="1" x14ac:dyDescent="0.35">
      <c r="A16" s="808" t="s">
        <v>756</v>
      </c>
      <c r="B16" s="806" t="s">
        <v>757</v>
      </c>
      <c r="C16" s="976">
        <v>0</v>
      </c>
      <c r="D16" s="976">
        <v>0</v>
      </c>
      <c r="E16" s="976">
        <v>0</v>
      </c>
      <c r="F16" s="976">
        <v>0</v>
      </c>
      <c r="G16" s="968">
        <v>0</v>
      </c>
      <c r="H16" s="968">
        <v>0</v>
      </c>
      <c r="I16" s="973">
        <v>0</v>
      </c>
      <c r="J16" s="973">
        <v>0</v>
      </c>
      <c r="K16" s="973">
        <v>0</v>
      </c>
      <c r="L16" s="973">
        <v>0</v>
      </c>
      <c r="M16" s="973">
        <v>0</v>
      </c>
      <c r="N16" s="973">
        <v>0</v>
      </c>
      <c r="O16" s="972">
        <v>0</v>
      </c>
      <c r="P16" s="974">
        <v>0</v>
      </c>
      <c r="Q16" s="975">
        <v>0</v>
      </c>
      <c r="R16" s="954"/>
    </row>
    <row r="17" spans="1:18" ht="15" thickBot="1" x14ac:dyDescent="0.35">
      <c r="A17" s="810" t="s">
        <v>758</v>
      </c>
      <c r="B17" s="644" t="s">
        <v>759</v>
      </c>
      <c r="C17" s="969">
        <v>2039664053</v>
      </c>
      <c r="D17" s="969">
        <v>2039664053</v>
      </c>
      <c r="E17" s="969">
        <v>0</v>
      </c>
      <c r="F17" s="969">
        <v>0</v>
      </c>
      <c r="G17" s="968">
        <v>0</v>
      </c>
      <c r="H17" s="968">
        <v>0</v>
      </c>
      <c r="I17" s="973">
        <v>-3614615</v>
      </c>
      <c r="J17" s="973">
        <v>-3614615</v>
      </c>
      <c r="K17" s="973">
        <v>0</v>
      </c>
      <c r="L17" s="973">
        <v>0</v>
      </c>
      <c r="M17" s="973">
        <v>0</v>
      </c>
      <c r="N17" s="973">
        <v>0</v>
      </c>
      <c r="O17" s="972">
        <v>0</v>
      </c>
      <c r="P17" s="974">
        <v>0</v>
      </c>
      <c r="Q17" s="975">
        <v>0</v>
      </c>
      <c r="R17" s="954"/>
    </row>
    <row r="18" spans="1:18" ht="15" thickBot="1" x14ac:dyDescent="0.35">
      <c r="A18" s="808" t="s">
        <v>760</v>
      </c>
      <c r="B18" s="806" t="s">
        <v>745</v>
      </c>
      <c r="C18" s="969">
        <v>0</v>
      </c>
      <c r="D18" s="969">
        <v>0</v>
      </c>
      <c r="E18" s="969">
        <v>0</v>
      </c>
      <c r="F18" s="969">
        <v>0</v>
      </c>
      <c r="G18" s="968">
        <v>0</v>
      </c>
      <c r="H18" s="968">
        <v>0</v>
      </c>
      <c r="I18" s="973">
        <v>0</v>
      </c>
      <c r="J18" s="973">
        <v>0</v>
      </c>
      <c r="K18" s="973">
        <v>0</v>
      </c>
      <c r="L18" s="973">
        <v>0</v>
      </c>
      <c r="M18" s="973">
        <v>0</v>
      </c>
      <c r="N18" s="973">
        <v>0</v>
      </c>
      <c r="O18" s="972">
        <v>0</v>
      </c>
      <c r="P18" s="974">
        <v>0</v>
      </c>
      <c r="Q18" s="975">
        <v>0</v>
      </c>
      <c r="R18" s="954"/>
    </row>
    <row r="19" spans="1:18" ht="15" thickBot="1" x14ac:dyDescent="0.35">
      <c r="A19" s="808" t="s">
        <v>761</v>
      </c>
      <c r="B19" s="806" t="s">
        <v>747</v>
      </c>
      <c r="C19" s="969">
        <v>2017447039</v>
      </c>
      <c r="D19" s="969">
        <v>2017447039</v>
      </c>
      <c r="E19" s="969">
        <v>0</v>
      </c>
      <c r="F19" s="969">
        <v>0</v>
      </c>
      <c r="G19" s="968">
        <v>0</v>
      </c>
      <c r="H19" s="968">
        <v>0</v>
      </c>
      <c r="I19" s="973">
        <v>-3612216</v>
      </c>
      <c r="J19" s="973">
        <v>-3612216</v>
      </c>
      <c r="K19" s="973">
        <v>0</v>
      </c>
      <c r="L19" s="973">
        <v>0</v>
      </c>
      <c r="M19" s="973">
        <v>0</v>
      </c>
      <c r="N19" s="973">
        <v>0</v>
      </c>
      <c r="O19" s="972">
        <v>0</v>
      </c>
      <c r="P19" s="974">
        <v>0</v>
      </c>
      <c r="Q19" s="975">
        <v>0</v>
      </c>
      <c r="R19" s="954"/>
    </row>
    <row r="20" spans="1:18" ht="15" thickBot="1" x14ac:dyDescent="0.35">
      <c r="A20" s="808" t="s">
        <v>762</v>
      </c>
      <c r="B20" s="806" t="s">
        <v>749</v>
      </c>
      <c r="C20" s="969">
        <v>22217014</v>
      </c>
      <c r="D20" s="969">
        <v>22217014</v>
      </c>
      <c r="E20" s="969">
        <v>0</v>
      </c>
      <c r="F20" s="969">
        <v>0</v>
      </c>
      <c r="G20" s="968">
        <v>0</v>
      </c>
      <c r="H20" s="968">
        <v>0</v>
      </c>
      <c r="I20" s="973">
        <v>-2399</v>
      </c>
      <c r="J20" s="973">
        <v>-2399</v>
      </c>
      <c r="K20" s="973">
        <v>0</v>
      </c>
      <c r="L20" s="973">
        <v>0</v>
      </c>
      <c r="M20" s="973">
        <v>0</v>
      </c>
      <c r="N20" s="973">
        <v>0</v>
      </c>
      <c r="O20" s="972">
        <v>0</v>
      </c>
      <c r="P20" s="974">
        <v>0</v>
      </c>
      <c r="Q20" s="975">
        <v>0</v>
      </c>
      <c r="R20" s="954"/>
    </row>
    <row r="21" spans="1:18" ht="15" thickBot="1" x14ac:dyDescent="0.35">
      <c r="A21" s="808" t="s">
        <v>763</v>
      </c>
      <c r="B21" s="806" t="s">
        <v>751</v>
      </c>
      <c r="C21" s="969">
        <v>0</v>
      </c>
      <c r="D21" s="969">
        <v>0</v>
      </c>
      <c r="E21" s="969">
        <v>0</v>
      </c>
      <c r="F21" s="969">
        <v>0</v>
      </c>
      <c r="G21" s="968">
        <v>0</v>
      </c>
      <c r="H21" s="968">
        <v>0</v>
      </c>
      <c r="I21" s="973">
        <v>0</v>
      </c>
      <c r="J21" s="973">
        <v>0</v>
      </c>
      <c r="K21" s="973">
        <v>0</v>
      </c>
      <c r="L21" s="973">
        <v>0</v>
      </c>
      <c r="M21" s="973">
        <v>0</v>
      </c>
      <c r="N21" s="973">
        <v>0</v>
      </c>
      <c r="O21" s="972">
        <v>0</v>
      </c>
      <c r="P21" s="974">
        <v>0</v>
      </c>
      <c r="Q21" s="975">
        <v>0</v>
      </c>
      <c r="R21" s="954"/>
    </row>
    <row r="22" spans="1:18" ht="15" thickBot="1" x14ac:dyDescent="0.35">
      <c r="A22" s="808" t="s">
        <v>764</v>
      </c>
      <c r="B22" s="806" t="s">
        <v>753</v>
      </c>
      <c r="C22" s="969">
        <v>0</v>
      </c>
      <c r="D22" s="969">
        <v>0</v>
      </c>
      <c r="E22" s="969">
        <v>0</v>
      </c>
      <c r="F22" s="969">
        <v>0</v>
      </c>
      <c r="G22" s="968">
        <v>0</v>
      </c>
      <c r="H22" s="968">
        <v>0</v>
      </c>
      <c r="I22" s="973">
        <v>0</v>
      </c>
      <c r="J22" s="973">
        <v>0</v>
      </c>
      <c r="K22" s="973">
        <v>0</v>
      </c>
      <c r="L22" s="973">
        <v>0</v>
      </c>
      <c r="M22" s="973">
        <v>0</v>
      </c>
      <c r="N22" s="973">
        <v>0</v>
      </c>
      <c r="O22" s="972">
        <v>0</v>
      </c>
      <c r="P22" s="974">
        <v>0</v>
      </c>
      <c r="Q22" s="975">
        <v>0</v>
      </c>
      <c r="R22" s="954"/>
    </row>
    <row r="23" spans="1:18" ht="15" thickBot="1" x14ac:dyDescent="0.35">
      <c r="A23" s="810" t="s">
        <v>765</v>
      </c>
      <c r="B23" s="644" t="s">
        <v>527</v>
      </c>
      <c r="C23" s="977">
        <v>5690718828</v>
      </c>
      <c r="D23" s="977">
        <v>3242167093</v>
      </c>
      <c r="E23" s="977">
        <v>2448551734</v>
      </c>
      <c r="F23" s="977">
        <v>67653532</v>
      </c>
      <c r="G23" s="968">
        <v>0</v>
      </c>
      <c r="H23" s="968">
        <v>0</v>
      </c>
      <c r="I23" s="977">
        <v>85404487</v>
      </c>
      <c r="J23" s="977">
        <v>59945372</v>
      </c>
      <c r="K23" s="977">
        <v>25459115</v>
      </c>
      <c r="L23" s="977">
        <v>10539056</v>
      </c>
      <c r="M23" s="977">
        <v>0</v>
      </c>
      <c r="N23" s="977">
        <v>10539056</v>
      </c>
      <c r="O23" s="1211"/>
      <c r="P23" s="974">
        <v>3308898415</v>
      </c>
      <c r="Q23" s="975">
        <v>10539056</v>
      </c>
      <c r="R23" s="954"/>
    </row>
    <row r="24" spans="1:18" ht="15" thickBot="1" x14ac:dyDescent="0.35">
      <c r="A24" s="808" t="s">
        <v>766</v>
      </c>
      <c r="B24" s="806" t="s">
        <v>745</v>
      </c>
      <c r="C24" s="978">
        <v>0</v>
      </c>
      <c r="D24" s="978">
        <v>0</v>
      </c>
      <c r="E24" s="978">
        <v>0</v>
      </c>
      <c r="F24" s="978">
        <v>0</v>
      </c>
      <c r="G24" s="968">
        <v>0</v>
      </c>
      <c r="H24" s="968">
        <v>0</v>
      </c>
      <c r="I24" s="978">
        <v>0</v>
      </c>
      <c r="J24" s="978">
        <v>0</v>
      </c>
      <c r="K24" s="978">
        <v>0</v>
      </c>
      <c r="L24" s="978">
        <v>0</v>
      </c>
      <c r="M24" s="978">
        <v>0</v>
      </c>
      <c r="N24" s="978">
        <v>0</v>
      </c>
      <c r="O24" s="1211"/>
      <c r="P24" s="974">
        <v>0</v>
      </c>
      <c r="Q24" s="975">
        <v>0</v>
      </c>
      <c r="R24" s="954"/>
    </row>
    <row r="25" spans="1:18" ht="15" thickBot="1" x14ac:dyDescent="0.35">
      <c r="A25" s="808" t="s">
        <v>767</v>
      </c>
      <c r="B25" s="806" t="s">
        <v>747</v>
      </c>
      <c r="C25" s="978">
        <v>184862922</v>
      </c>
      <c r="D25" s="978">
        <v>184862922</v>
      </c>
      <c r="E25" s="978">
        <v>0</v>
      </c>
      <c r="F25" s="978">
        <v>0</v>
      </c>
      <c r="G25" s="968">
        <v>0</v>
      </c>
      <c r="H25" s="968">
        <v>0</v>
      </c>
      <c r="I25" s="978">
        <v>197101</v>
      </c>
      <c r="J25" s="978">
        <v>197101</v>
      </c>
      <c r="K25" s="978">
        <v>0</v>
      </c>
      <c r="L25" s="978">
        <v>0</v>
      </c>
      <c r="M25" s="978">
        <v>0</v>
      </c>
      <c r="N25" s="978">
        <v>0</v>
      </c>
      <c r="O25" s="1211"/>
      <c r="P25" s="974">
        <v>0</v>
      </c>
      <c r="Q25" s="975">
        <v>0</v>
      </c>
      <c r="R25" s="954"/>
    </row>
    <row r="26" spans="1:18" ht="15" thickBot="1" x14ac:dyDescent="0.35">
      <c r="A26" s="808" t="s">
        <v>768</v>
      </c>
      <c r="B26" s="806" t="s">
        <v>749</v>
      </c>
      <c r="C26" s="978">
        <v>0</v>
      </c>
      <c r="D26" s="978">
        <v>0</v>
      </c>
      <c r="E26" s="978">
        <v>0</v>
      </c>
      <c r="F26" s="978">
        <v>0</v>
      </c>
      <c r="G26" s="968">
        <v>0</v>
      </c>
      <c r="H26" s="968">
        <v>0</v>
      </c>
      <c r="I26" s="978">
        <v>0</v>
      </c>
      <c r="J26" s="978">
        <v>0</v>
      </c>
      <c r="K26" s="978">
        <v>0</v>
      </c>
      <c r="L26" s="978">
        <v>0</v>
      </c>
      <c r="M26" s="978">
        <v>0</v>
      </c>
      <c r="N26" s="978">
        <v>0</v>
      </c>
      <c r="O26" s="1211"/>
      <c r="P26" s="974">
        <v>0</v>
      </c>
      <c r="Q26" s="975">
        <v>0</v>
      </c>
      <c r="R26" s="954"/>
    </row>
    <row r="27" spans="1:18" ht="15" thickBot="1" x14ac:dyDescent="0.35">
      <c r="A27" s="808" t="s">
        <v>769</v>
      </c>
      <c r="B27" s="806" t="s">
        <v>751</v>
      </c>
      <c r="C27" s="978">
        <v>1585235786</v>
      </c>
      <c r="D27" s="978">
        <v>1585235786</v>
      </c>
      <c r="E27" s="978">
        <v>0</v>
      </c>
      <c r="F27" s="978">
        <v>0</v>
      </c>
      <c r="G27" s="968">
        <v>0</v>
      </c>
      <c r="H27" s="968">
        <v>0</v>
      </c>
      <c r="I27" s="978">
        <v>36214677</v>
      </c>
      <c r="J27" s="978">
        <v>36214677</v>
      </c>
      <c r="K27" s="978">
        <v>0</v>
      </c>
      <c r="L27" s="978">
        <v>0</v>
      </c>
      <c r="M27" s="978">
        <v>0</v>
      </c>
      <c r="N27" s="978">
        <v>0</v>
      </c>
      <c r="O27" s="1211"/>
      <c r="P27" s="974">
        <v>137818835</v>
      </c>
      <c r="Q27" s="975">
        <v>0</v>
      </c>
      <c r="R27" s="954"/>
    </row>
    <row r="28" spans="1:18" ht="15" thickBot="1" x14ac:dyDescent="0.35">
      <c r="A28" s="808" t="s">
        <v>770</v>
      </c>
      <c r="B28" s="806" t="s">
        <v>753</v>
      </c>
      <c r="C28" s="978">
        <v>3920620120</v>
      </c>
      <c r="D28" s="978">
        <v>1472068385</v>
      </c>
      <c r="E28" s="978">
        <v>2448551734</v>
      </c>
      <c r="F28" s="978">
        <v>67653532</v>
      </c>
      <c r="G28" s="968">
        <v>0</v>
      </c>
      <c r="H28" s="968">
        <v>0</v>
      </c>
      <c r="I28" s="978">
        <v>48992709</v>
      </c>
      <c r="J28" s="978">
        <v>23533594</v>
      </c>
      <c r="K28" s="978">
        <v>25459115</v>
      </c>
      <c r="L28" s="978">
        <v>10539056</v>
      </c>
      <c r="M28" s="978">
        <v>0</v>
      </c>
      <c r="N28" s="978">
        <v>10539056</v>
      </c>
      <c r="O28" s="1211"/>
      <c r="P28" s="974">
        <v>3171079580</v>
      </c>
      <c r="Q28" s="975">
        <v>10539056</v>
      </c>
      <c r="R28" s="954"/>
    </row>
    <row r="29" spans="1:18" ht="15" thickBot="1" x14ac:dyDescent="0.35">
      <c r="A29" s="808" t="s">
        <v>771</v>
      </c>
      <c r="B29" s="806" t="s">
        <v>757</v>
      </c>
      <c r="C29" s="978">
        <v>0</v>
      </c>
      <c r="D29" s="978">
        <v>0</v>
      </c>
      <c r="E29" s="978">
        <v>0</v>
      </c>
      <c r="F29" s="978">
        <v>0</v>
      </c>
      <c r="G29" s="968">
        <v>0</v>
      </c>
      <c r="H29" s="968">
        <v>0</v>
      </c>
      <c r="I29" s="978">
        <v>0</v>
      </c>
      <c r="J29" s="978">
        <v>0</v>
      </c>
      <c r="K29" s="978">
        <v>0</v>
      </c>
      <c r="L29" s="978">
        <v>0</v>
      </c>
      <c r="M29" s="978">
        <v>0</v>
      </c>
      <c r="N29" s="978">
        <v>0</v>
      </c>
      <c r="O29" s="1211"/>
      <c r="P29" s="974">
        <v>0</v>
      </c>
      <c r="Q29" s="975">
        <v>0</v>
      </c>
      <c r="R29" s="954"/>
    </row>
    <row r="30" spans="1:18" ht="15" thickBot="1" x14ac:dyDescent="0.35">
      <c r="A30" s="811" t="s">
        <v>772</v>
      </c>
      <c r="B30" s="647" t="s">
        <v>42</v>
      </c>
      <c r="C30" s="978">
        <f>C9+C17+C23+C8</f>
        <v>35173717488</v>
      </c>
      <c r="D30" s="978">
        <f>D9+D17+D23+D8</f>
        <v>21967632397</v>
      </c>
      <c r="E30" s="978">
        <f>E9+E17+E23+E8</f>
        <v>13206085091</v>
      </c>
      <c r="F30" s="978">
        <f t="shared" ref="F30:H30" si="0">F9+F17+F23+F8</f>
        <v>408213270</v>
      </c>
      <c r="G30" s="978">
        <f t="shared" si="0"/>
        <v>0</v>
      </c>
      <c r="H30" s="978">
        <f t="shared" si="0"/>
        <v>0</v>
      </c>
      <c r="I30" s="978">
        <f t="shared" ref="I30:J30" si="1">I9+I17+I23+I8</f>
        <v>-84493281</v>
      </c>
      <c r="J30" s="978">
        <f t="shared" si="1"/>
        <v>19875419</v>
      </c>
      <c r="K30" s="978">
        <f t="shared" ref="K30:N30" si="2">K9+K17+K23+K8</f>
        <v>-104368701</v>
      </c>
      <c r="L30" s="978">
        <f t="shared" si="2"/>
        <v>-53375174</v>
      </c>
      <c r="M30" s="978">
        <f t="shared" si="2"/>
        <v>0</v>
      </c>
      <c r="N30" s="978">
        <f t="shared" si="2"/>
        <v>-53375174</v>
      </c>
      <c r="O30" s="978">
        <f t="shared" ref="O30:Q30" si="3">O9+O17+O23+O8</f>
        <v>0</v>
      </c>
      <c r="P30" s="978">
        <f t="shared" si="3"/>
        <v>3476729580</v>
      </c>
      <c r="Q30" s="979">
        <f t="shared" si="3"/>
        <v>287010201</v>
      </c>
      <c r="R30" s="960"/>
    </row>
    <row r="31" spans="1:18" x14ac:dyDescent="0.3">
      <c r="R31" s="934"/>
    </row>
    <row r="32" spans="1:18" x14ac:dyDescent="0.3">
      <c r="C32" s="868"/>
      <c r="R32" s="934"/>
    </row>
    <row r="33" spans="1:18" x14ac:dyDescent="0.3">
      <c r="C33" s="868"/>
      <c r="R33" s="934"/>
    </row>
    <row r="34" spans="1:18" x14ac:dyDescent="0.3">
      <c r="C34" s="868"/>
      <c r="D34" s="1011"/>
      <c r="R34" s="934"/>
    </row>
    <row r="35" spans="1:18" x14ac:dyDescent="0.3">
      <c r="D35" s="1011"/>
    </row>
    <row r="36" spans="1:18" x14ac:dyDescent="0.3">
      <c r="A36" s="1450"/>
      <c r="B36" s="1450"/>
      <c r="C36" s="871"/>
      <c r="D36" s="1012"/>
      <c r="E36" s="872"/>
      <c r="F36" s="872"/>
      <c r="G36" s="872"/>
      <c r="H36" s="872"/>
      <c r="I36" s="872"/>
      <c r="J36" s="872"/>
      <c r="K36" s="872"/>
      <c r="L36" s="872"/>
      <c r="M36" s="872"/>
      <c r="N36" s="872"/>
      <c r="O36" s="872"/>
      <c r="P36" s="872"/>
      <c r="Q36" s="872"/>
    </row>
    <row r="37" spans="1:18" ht="15" x14ac:dyDescent="0.3">
      <c r="A37" s="1451"/>
      <c r="B37" s="1451"/>
      <c r="C37" s="873"/>
      <c r="D37" s="874"/>
      <c r="E37" s="874"/>
      <c r="F37" s="874"/>
      <c r="G37" s="874"/>
      <c r="H37" s="874"/>
      <c r="I37" s="875"/>
      <c r="J37" s="875"/>
      <c r="K37" s="875"/>
      <c r="L37" s="875"/>
      <c r="M37" s="875"/>
      <c r="N37" s="875"/>
      <c r="O37" s="875"/>
      <c r="P37" s="875"/>
      <c r="Q37" s="875"/>
    </row>
    <row r="38" spans="1:18" x14ac:dyDescent="0.3">
      <c r="A38" s="1452"/>
      <c r="B38" s="1453"/>
      <c r="C38" s="1453"/>
      <c r="D38" s="1453"/>
      <c r="E38" s="1453"/>
      <c r="F38" s="1453"/>
      <c r="G38" s="1453"/>
      <c r="H38" s="1453"/>
      <c r="I38" s="1453"/>
      <c r="J38" s="1453"/>
      <c r="K38" s="1453"/>
      <c r="L38" s="1453"/>
      <c r="M38" s="1453"/>
      <c r="N38" s="1453"/>
      <c r="O38" s="1453"/>
      <c r="P38" s="1453"/>
      <c r="Q38" s="1453"/>
    </row>
    <row r="39" spans="1:18" ht="15" x14ac:dyDescent="0.3">
      <c r="A39" s="1454"/>
      <c r="B39" s="1454"/>
      <c r="C39" s="873"/>
      <c r="D39" s="874"/>
      <c r="E39" s="874"/>
      <c r="F39" s="874"/>
      <c r="G39" s="874"/>
      <c r="H39" s="874"/>
      <c r="I39" s="875"/>
      <c r="J39" s="875"/>
      <c r="K39" s="875"/>
      <c r="L39" s="875"/>
      <c r="M39" s="875"/>
      <c r="N39" s="875"/>
      <c r="O39" s="875"/>
      <c r="P39" s="875"/>
      <c r="Q39" s="875"/>
    </row>
    <row r="40" spans="1:18" x14ac:dyDescent="0.3">
      <c r="A40" s="1449"/>
      <c r="B40" s="1449"/>
      <c r="C40" s="1449"/>
      <c r="D40" s="1449"/>
      <c r="E40" s="1449"/>
      <c r="F40" s="1449"/>
      <c r="G40" s="1449"/>
      <c r="H40" s="1449"/>
      <c r="I40" s="1449"/>
      <c r="J40" s="1449"/>
      <c r="K40" s="1449"/>
      <c r="L40" s="1449"/>
      <c r="M40" s="1449"/>
      <c r="N40" s="1449"/>
      <c r="O40" s="1449"/>
      <c r="P40" s="1449"/>
      <c r="Q40" s="1449"/>
    </row>
    <row r="41" spans="1:18" x14ac:dyDescent="0.3">
      <c r="A41" s="1449"/>
      <c r="B41" s="1448"/>
      <c r="C41" s="1448"/>
      <c r="D41" s="1448"/>
      <c r="E41" s="1448"/>
      <c r="F41" s="1448"/>
      <c r="G41" s="1448"/>
      <c r="H41" s="1448"/>
      <c r="I41" s="1448"/>
      <c r="J41" s="1448"/>
      <c r="K41" s="1448"/>
      <c r="L41" s="1448"/>
      <c r="M41" s="1448"/>
      <c r="N41" s="1448"/>
      <c r="O41" s="1448"/>
      <c r="P41" s="1448"/>
      <c r="Q41" s="1448"/>
    </row>
    <row r="42" spans="1:18" x14ac:dyDescent="0.3">
      <c r="A42" s="1449"/>
      <c r="B42" s="1448"/>
      <c r="C42" s="1448"/>
      <c r="D42" s="1448"/>
      <c r="E42" s="1448"/>
      <c r="F42" s="1448"/>
      <c r="G42" s="1448"/>
      <c r="H42" s="1448"/>
      <c r="I42" s="1448"/>
      <c r="J42" s="1448"/>
      <c r="K42" s="1448"/>
      <c r="L42" s="1448"/>
      <c r="M42" s="1448"/>
      <c r="N42" s="1448"/>
      <c r="O42" s="1448"/>
      <c r="P42" s="1448"/>
      <c r="Q42" s="1448"/>
    </row>
    <row r="43" spans="1:18" x14ac:dyDescent="0.3">
      <c r="A43" s="1448"/>
      <c r="B43" s="1448"/>
      <c r="C43" s="1448"/>
      <c r="D43" s="1448"/>
      <c r="E43" s="1448"/>
      <c r="F43" s="1448"/>
      <c r="G43" s="1448"/>
      <c r="H43" s="1448"/>
      <c r="I43" s="1448"/>
      <c r="J43" s="1448"/>
      <c r="K43" s="1448"/>
      <c r="L43" s="1448"/>
      <c r="M43" s="1448"/>
      <c r="N43" s="1448"/>
      <c r="O43" s="1448"/>
      <c r="P43" s="1448"/>
      <c r="Q43" s="1448"/>
    </row>
    <row r="44" spans="1:18" x14ac:dyDescent="0.3">
      <c r="A44" s="1448"/>
      <c r="B44" s="1448"/>
      <c r="C44" s="1448"/>
      <c r="D44" s="1448"/>
      <c r="E44" s="1448"/>
      <c r="F44" s="1448"/>
      <c r="G44" s="1448"/>
      <c r="H44" s="1448"/>
      <c r="I44" s="1448"/>
      <c r="J44" s="1448"/>
      <c r="K44" s="1448"/>
      <c r="L44" s="1448"/>
      <c r="M44" s="1448"/>
      <c r="N44" s="1448"/>
      <c r="O44" s="1448"/>
      <c r="P44" s="1448"/>
      <c r="Q44" s="1448"/>
    </row>
    <row r="45" spans="1:18" x14ac:dyDescent="0.3">
      <c r="A45" s="1449"/>
      <c r="B45" s="1448"/>
      <c r="C45" s="1448"/>
      <c r="D45" s="1448"/>
      <c r="E45" s="1448"/>
      <c r="F45" s="1448"/>
      <c r="G45" s="1448"/>
      <c r="H45" s="1448"/>
      <c r="I45" s="1448"/>
      <c r="J45" s="1448"/>
      <c r="K45" s="1448"/>
      <c r="L45" s="1448"/>
      <c r="M45" s="1448"/>
      <c r="N45" s="1448"/>
      <c r="O45" s="1448"/>
      <c r="P45" s="1448"/>
      <c r="Q45" s="1448"/>
    </row>
    <row r="46" spans="1:18" x14ac:dyDescent="0.3">
      <c r="A46" s="1448"/>
      <c r="B46" s="1448"/>
      <c r="C46" s="1448"/>
      <c r="D46" s="1448"/>
      <c r="E46" s="1448"/>
      <c r="F46" s="1448"/>
      <c r="G46" s="1448"/>
      <c r="H46" s="1448"/>
      <c r="I46" s="1448"/>
      <c r="J46" s="1448"/>
      <c r="K46" s="1448"/>
      <c r="L46" s="1448"/>
      <c r="M46" s="1448"/>
      <c r="N46" s="1448"/>
      <c r="O46" s="1448"/>
      <c r="P46" s="1448"/>
      <c r="Q46" s="1448"/>
    </row>
    <row r="47" spans="1:18" x14ac:dyDescent="0.3">
      <c r="A47" s="1449"/>
      <c r="B47" s="1448"/>
      <c r="C47" s="1448"/>
      <c r="D47" s="1448"/>
      <c r="E47" s="1448"/>
      <c r="F47" s="1448"/>
      <c r="G47" s="1448"/>
      <c r="H47" s="1448"/>
      <c r="I47" s="1448"/>
      <c r="J47" s="1448"/>
      <c r="K47" s="1448"/>
      <c r="L47" s="1448"/>
      <c r="M47" s="1448"/>
      <c r="N47" s="1448"/>
      <c r="O47" s="1448"/>
      <c r="P47" s="1448"/>
      <c r="Q47" s="1448"/>
    </row>
  </sheetData>
  <mergeCells count="22">
    <mergeCell ref="C5:H5"/>
    <mergeCell ref="I5:N5"/>
    <mergeCell ref="O5:O6"/>
    <mergeCell ref="P5:Q5"/>
    <mergeCell ref="C6:E6"/>
    <mergeCell ref="F6:H6"/>
    <mergeCell ref="I6:K6"/>
    <mergeCell ref="L6:N6"/>
    <mergeCell ref="P6:P7"/>
    <mergeCell ref="Q6:Q7"/>
    <mergeCell ref="A36:B36"/>
    <mergeCell ref="A37:B37"/>
    <mergeCell ref="A38:Q38"/>
    <mergeCell ref="A39:B39"/>
    <mergeCell ref="A40:Q40"/>
    <mergeCell ref="A46:Q46"/>
    <mergeCell ref="A47:Q47"/>
    <mergeCell ref="A41:Q41"/>
    <mergeCell ref="A42:Q42"/>
    <mergeCell ref="A43:Q43"/>
    <mergeCell ref="A44:Q44"/>
    <mergeCell ref="A45:Q45"/>
  </mergeCells>
  <pageMargins left="0.18593750000000001" right="0.70866141732283472" top="0.74803149606299213" bottom="0.74803149606299213" header="0.31496062992125984" footer="0.31496062992125984"/>
  <pageSetup paperSize="9" scale="44" fitToHeight="0" orientation="landscape" r:id="rId1"/>
  <headerFooter>
    <oddHeader>&amp;CCS
Příloha XV</oddHeader>
    <oddFooter>&amp;C&amp;P</odd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pageSetUpPr fitToPage="1"/>
  </sheetPr>
  <dimension ref="B2:I36"/>
  <sheetViews>
    <sheetView showGridLines="0" view="pageLayout" zoomScaleNormal="100" workbookViewId="0">
      <selection activeCell="D2" sqref="D2"/>
    </sheetView>
  </sheetViews>
  <sheetFormatPr defaultRowHeight="14.4" x14ac:dyDescent="0.3"/>
  <cols>
    <col min="1" max="1" width="7.109375" customWidth="1"/>
    <col min="2" max="2" width="6.109375" customWidth="1"/>
    <col min="3" max="3" width="27" customWidth="1"/>
    <col min="4" max="4" width="13" customWidth="1"/>
    <col min="5" max="5" width="14.44140625" customWidth="1"/>
    <col min="6" max="6" width="16.109375" customWidth="1"/>
    <col min="7" max="7" width="15.33203125" customWidth="1"/>
    <col min="8" max="8" width="11.44140625" customWidth="1"/>
    <col min="9" max="9" width="13.44140625" customWidth="1"/>
  </cols>
  <sheetData>
    <row r="2" spans="2:9" ht="18" x14ac:dyDescent="0.3">
      <c r="B2" s="617" t="s">
        <v>711</v>
      </c>
    </row>
    <row r="3" spans="2:9" x14ac:dyDescent="0.3">
      <c r="B3" s="231"/>
    </row>
    <row r="4" spans="2:9" x14ac:dyDescent="0.3">
      <c r="B4" s="231"/>
      <c r="D4" s="232" t="s">
        <v>6</v>
      </c>
      <c r="E4" s="232" t="s">
        <v>7</v>
      </c>
      <c r="F4" s="232" t="s">
        <v>8</v>
      </c>
      <c r="G4" s="232" t="s">
        <v>43</v>
      </c>
      <c r="H4" s="232" t="s">
        <v>44</v>
      </c>
      <c r="I4" s="232" t="s">
        <v>153</v>
      </c>
    </row>
    <row r="5" spans="2:9" x14ac:dyDescent="0.3">
      <c r="D5" s="1468" t="s">
        <v>773</v>
      </c>
      <c r="E5" s="1468"/>
      <c r="F5" s="1468"/>
      <c r="G5" s="1468"/>
      <c r="H5" s="1468"/>
      <c r="I5" s="1468"/>
    </row>
    <row r="6" spans="2:9" ht="42" customHeight="1" x14ac:dyDescent="0.3">
      <c r="D6" s="53" t="s">
        <v>774</v>
      </c>
      <c r="E6" s="53" t="s">
        <v>775</v>
      </c>
      <c r="F6" s="53" t="s">
        <v>776</v>
      </c>
      <c r="G6" s="53" t="s">
        <v>777</v>
      </c>
      <c r="H6" s="53" t="s">
        <v>778</v>
      </c>
      <c r="I6" s="53" t="s">
        <v>42</v>
      </c>
    </row>
    <row r="7" spans="2:9" x14ac:dyDescent="0.3">
      <c r="B7" s="175">
        <v>1</v>
      </c>
      <c r="C7" s="233" t="s">
        <v>744</v>
      </c>
      <c r="D7" s="1207" t="s">
        <v>1794</v>
      </c>
      <c r="E7" s="1208">
        <v>9457113249.9500008</v>
      </c>
      <c r="F7" s="1208">
        <v>10527319743.989998</v>
      </c>
      <c r="G7" s="1208">
        <v>5590202808.4099998</v>
      </c>
      <c r="H7" s="1207" t="s">
        <v>1794</v>
      </c>
      <c r="I7" s="1209">
        <v>25574635802.349998</v>
      </c>
    </row>
    <row r="8" spans="2:9" x14ac:dyDescent="0.3">
      <c r="B8" s="175">
        <v>2</v>
      </c>
      <c r="C8" s="233" t="s">
        <v>759</v>
      </c>
      <c r="D8" s="1207" t="s">
        <v>1794</v>
      </c>
      <c r="E8" s="1208">
        <v>1210323954.3800001</v>
      </c>
      <c r="F8" s="1208">
        <v>480242922.06999993</v>
      </c>
      <c r="G8" s="1208">
        <v>345482560.84999996</v>
      </c>
      <c r="H8" s="1207" t="s">
        <v>1794</v>
      </c>
      <c r="I8" s="1209">
        <v>2036049437.3</v>
      </c>
    </row>
    <row r="9" spans="2:9" x14ac:dyDescent="0.3">
      <c r="B9" s="234">
        <v>3</v>
      </c>
      <c r="C9" s="235" t="s">
        <v>42</v>
      </c>
      <c r="D9" s="1207" t="s">
        <v>1794</v>
      </c>
      <c r="E9" s="1209">
        <v>10667437204.330002</v>
      </c>
      <c r="F9" s="1209">
        <v>11007562666.059998</v>
      </c>
      <c r="G9" s="1209">
        <v>5935685369.2600002</v>
      </c>
      <c r="H9" s="1207" t="s">
        <v>1794</v>
      </c>
      <c r="I9" s="1209">
        <v>27610685239.649998</v>
      </c>
    </row>
    <row r="33" spans="4:4" x14ac:dyDescent="0.3">
      <c r="D33" s="2"/>
    </row>
    <row r="34" spans="4:4" x14ac:dyDescent="0.3">
      <c r="D34" s="2"/>
    </row>
    <row r="35" spans="4:4" x14ac:dyDescent="0.3">
      <c r="D35" s="2"/>
    </row>
    <row r="36" spans="4:4" x14ac:dyDescent="0.3">
      <c r="D36" s="2"/>
    </row>
  </sheetData>
  <mergeCells count="1">
    <mergeCell ref="D5:I5"/>
  </mergeCells>
  <pageMargins left="0.70866141732283472" right="0.70866141732283472" top="0.74803149606299213" bottom="0.74803149606299213" header="0.31496062992125984" footer="0.31496062992125984"/>
  <pageSetup paperSize="9" orientation="landscape" r:id="rId1"/>
  <headerFooter>
    <oddHeader>&amp;CCS
Příloha XV</oddHeader>
    <oddFooter>&amp;C&amp;P</odd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pageSetUpPr fitToPage="1"/>
  </sheetPr>
  <dimension ref="B2:I37"/>
  <sheetViews>
    <sheetView showGridLines="0" view="pageLayout" zoomScaleNormal="110" workbookViewId="0">
      <selection activeCell="D2" sqref="D2"/>
    </sheetView>
  </sheetViews>
  <sheetFormatPr defaultRowHeight="14.4" x14ac:dyDescent="0.3"/>
  <cols>
    <col min="1" max="1" width="7" customWidth="1"/>
    <col min="2" max="2" width="4.5546875" customWidth="1"/>
    <col min="3" max="3" width="58.5546875" customWidth="1"/>
    <col min="4" max="4" width="27.44140625" customWidth="1"/>
    <col min="5" max="5" width="13.88671875" bestFit="1" customWidth="1"/>
    <col min="6" max="6" width="15.44140625" customWidth="1"/>
    <col min="7" max="7" width="54.5546875" customWidth="1"/>
    <col min="8" max="8" width="25" customWidth="1"/>
  </cols>
  <sheetData>
    <row r="2" spans="2:9" ht="18" x14ac:dyDescent="0.3">
      <c r="B2" s="617" t="s">
        <v>712</v>
      </c>
      <c r="C2" s="40"/>
      <c r="D2" s="40"/>
      <c r="E2" s="40"/>
    </row>
    <row r="3" spans="2:9" ht="16.2" thickBot="1" x14ac:dyDescent="0.35">
      <c r="B3" s="236"/>
      <c r="C3" s="237"/>
      <c r="D3" s="237"/>
    </row>
    <row r="4" spans="2:9" ht="16.2" thickBot="1" x14ac:dyDescent="0.35">
      <c r="B4" s="236"/>
      <c r="C4" s="237"/>
      <c r="D4" s="663" t="s">
        <v>6</v>
      </c>
      <c r="E4" s="40"/>
    </row>
    <row r="5" spans="2:9" ht="16.2" thickBot="1" x14ac:dyDescent="0.35">
      <c r="B5" s="236"/>
      <c r="C5" s="237"/>
      <c r="D5" s="664" t="s">
        <v>779</v>
      </c>
    </row>
    <row r="6" spans="2:9" ht="25.5" customHeight="1" thickBot="1" x14ac:dyDescent="0.35">
      <c r="B6" s="656" t="s">
        <v>462</v>
      </c>
      <c r="C6" s="657" t="s">
        <v>780</v>
      </c>
      <c r="D6" s="980">
        <v>4822391700.1399994</v>
      </c>
      <c r="E6" s="40"/>
    </row>
    <row r="7" spans="2:9" ht="25.5" customHeight="1" thickBot="1" x14ac:dyDescent="0.35">
      <c r="B7" s="658" t="s">
        <v>464</v>
      </c>
      <c r="C7" s="659" t="s">
        <v>781</v>
      </c>
      <c r="D7" s="980">
        <v>4010898395.1799994</v>
      </c>
      <c r="H7" s="961"/>
    </row>
    <row r="8" spans="2:9" ht="25.5" customHeight="1" thickBot="1" x14ac:dyDescent="0.35">
      <c r="B8" s="658" t="s">
        <v>746</v>
      </c>
      <c r="C8" s="659" t="s">
        <v>782</v>
      </c>
      <c r="D8" s="980">
        <v>8492904720.4799976</v>
      </c>
      <c r="E8" s="40"/>
      <c r="H8" s="854"/>
      <c r="I8" s="956"/>
    </row>
    <row r="9" spans="2:9" ht="25.5" customHeight="1" thickBot="1" x14ac:dyDescent="0.35">
      <c r="B9" s="658" t="s">
        <v>748</v>
      </c>
      <c r="C9" s="660" t="s">
        <v>783</v>
      </c>
      <c r="D9" s="980">
        <v>5365480208.5899992</v>
      </c>
    </row>
    <row r="10" spans="2:9" ht="25.5" customHeight="1" thickBot="1" x14ac:dyDescent="0.35">
      <c r="B10" s="658" t="s">
        <v>750</v>
      </c>
      <c r="C10" s="660" t="s">
        <v>784</v>
      </c>
      <c r="D10" s="980">
        <v>3127424511.8899989</v>
      </c>
      <c r="E10" s="40"/>
    </row>
    <row r="11" spans="2:9" ht="25.5" customHeight="1" thickBot="1" x14ac:dyDescent="0.35">
      <c r="B11" s="661" t="s">
        <v>752</v>
      </c>
      <c r="C11" s="662" t="s">
        <v>785</v>
      </c>
      <c r="D11" s="980">
        <v>340385374.83999985</v>
      </c>
    </row>
    <row r="12" spans="2:9" x14ac:dyDescent="0.3">
      <c r="E12" s="40"/>
    </row>
    <row r="14" spans="2:9" x14ac:dyDescent="0.3">
      <c r="E14" s="40"/>
    </row>
    <row r="15" spans="2:9" x14ac:dyDescent="0.3">
      <c r="E15" s="85"/>
      <c r="F15" s="85"/>
      <c r="G15" s="85"/>
    </row>
    <row r="33" spans="4:4" x14ac:dyDescent="0.3">
      <c r="D33" s="2"/>
    </row>
    <row r="34" spans="4:4" x14ac:dyDescent="0.3">
      <c r="D34" s="2"/>
    </row>
    <row r="35" spans="4:4" x14ac:dyDescent="0.3">
      <c r="D35" s="2"/>
    </row>
    <row r="36" spans="4:4" x14ac:dyDescent="0.3">
      <c r="D36" s="2"/>
    </row>
    <row r="37" spans="4:4" x14ac:dyDescent="0.3">
      <c r="D37" s="2"/>
    </row>
  </sheetData>
  <pageMargins left="0.70866141732283472" right="0.70866141732283472" top="0.74803149606299213" bottom="0.74803149606299213" header="0.31496062992125984" footer="0.31496062992125984"/>
  <pageSetup paperSize="9" scale="63" orientation="landscape" r:id="rId1"/>
  <headerFooter>
    <oddHeader>&amp;CCS
Příloha XV</oddHeader>
    <oddFooter>&amp;C&amp;P</odd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sheetPr>
  <dimension ref="A2:E36"/>
  <sheetViews>
    <sheetView showGridLines="0" view="pageLayout" zoomScale="80" zoomScaleNormal="110" zoomScalePageLayoutView="80" workbookViewId="0">
      <selection activeCell="E23" sqref="E23"/>
    </sheetView>
  </sheetViews>
  <sheetFormatPr defaultRowHeight="14.4" x14ac:dyDescent="0.3"/>
  <cols>
    <col min="1" max="1" width="1" customWidth="1"/>
    <col min="2" max="2" width="4.5546875" customWidth="1"/>
    <col min="3" max="3" width="58.5546875" customWidth="1"/>
    <col min="4" max="4" width="27.44140625" style="876" customWidth="1"/>
    <col min="5" max="5" width="29.109375" style="876" customWidth="1"/>
    <col min="6" max="6" width="3.44140625" customWidth="1"/>
    <col min="7" max="7" width="54.5546875" customWidth="1"/>
    <col min="8" max="8" width="25" customWidth="1"/>
  </cols>
  <sheetData>
    <row r="2" spans="1:5" ht="17.399999999999999" x14ac:dyDescent="0.35">
      <c r="A2" s="618"/>
      <c r="B2" s="619" t="s">
        <v>713</v>
      </c>
    </row>
    <row r="3" spans="1:5" ht="16.2" thickBot="1" x14ac:dyDescent="0.35">
      <c r="B3" s="209"/>
      <c r="C3" s="227"/>
      <c r="D3" s="877"/>
      <c r="E3" s="927"/>
    </row>
    <row r="4" spans="1:5" ht="16.2" thickBot="1" x14ac:dyDescent="0.35">
      <c r="B4" s="209"/>
      <c r="C4" s="227"/>
      <c r="D4" s="928" t="s">
        <v>6</v>
      </c>
      <c r="E4" s="929" t="s">
        <v>7</v>
      </c>
    </row>
    <row r="5" spans="1:5" ht="47.25" customHeight="1" thickBot="1" x14ac:dyDescent="0.35">
      <c r="B5" s="209"/>
      <c r="C5" s="227"/>
      <c r="D5" s="930" t="s">
        <v>779</v>
      </c>
      <c r="E5" s="935" t="s">
        <v>786</v>
      </c>
    </row>
    <row r="6" spans="1:5" ht="25.5" customHeight="1" thickBot="1" x14ac:dyDescent="0.35">
      <c r="B6" s="620" t="s">
        <v>462</v>
      </c>
      <c r="C6" s="621" t="s">
        <v>780</v>
      </c>
      <c r="D6" s="932">
        <v>4822391700.1399994</v>
      </c>
      <c r="E6" s="1212"/>
    </row>
    <row r="7" spans="1:5" ht="25.5" customHeight="1" thickBot="1" x14ac:dyDescent="0.35">
      <c r="B7" s="622" t="s">
        <v>464</v>
      </c>
      <c r="C7" s="623" t="s">
        <v>781</v>
      </c>
      <c r="D7" s="1015">
        <v>4010898395.1799994</v>
      </c>
      <c r="E7" s="1212"/>
    </row>
    <row r="8" spans="1:5" ht="25.5" customHeight="1" thickBot="1" x14ac:dyDescent="0.35">
      <c r="B8" s="622" t="s">
        <v>746</v>
      </c>
      <c r="C8" s="623" t="s">
        <v>782</v>
      </c>
      <c r="D8" s="1015">
        <v>8492904720.4799976</v>
      </c>
      <c r="E8" s="1212"/>
    </row>
    <row r="9" spans="1:5" ht="25.5" customHeight="1" thickBot="1" x14ac:dyDescent="0.35">
      <c r="B9" s="622" t="s">
        <v>748</v>
      </c>
      <c r="C9" s="624" t="s">
        <v>787</v>
      </c>
      <c r="D9" s="1015">
        <v>2252966755.3799982</v>
      </c>
      <c r="E9" s="1212"/>
    </row>
    <row r="10" spans="1:5" ht="25.5" customHeight="1" thickBot="1" x14ac:dyDescent="0.35">
      <c r="B10" s="622" t="s">
        <v>750</v>
      </c>
      <c r="C10" s="933" t="s">
        <v>788</v>
      </c>
      <c r="D10" s="1015">
        <v>841835614.93999887</v>
      </c>
      <c r="E10" s="1212"/>
    </row>
    <row r="11" spans="1:5" ht="25.5" customHeight="1" thickBot="1" x14ac:dyDescent="0.35">
      <c r="B11" s="622" t="s">
        <v>752</v>
      </c>
      <c r="C11" s="624" t="s">
        <v>789</v>
      </c>
      <c r="D11" s="1016">
        <v>0</v>
      </c>
      <c r="E11" s="1016">
        <v>0</v>
      </c>
    </row>
    <row r="12" spans="1:5" ht="25.5" customHeight="1" thickBot="1" x14ac:dyDescent="0.35">
      <c r="B12" s="622" t="s">
        <v>754</v>
      </c>
      <c r="C12" s="981" t="s">
        <v>790</v>
      </c>
      <c r="D12" s="1015">
        <v>240392674.63</v>
      </c>
      <c r="E12" s="982">
        <v>3999943704.6999998</v>
      </c>
    </row>
    <row r="13" spans="1:5" ht="25.5" customHeight="1" thickBot="1" x14ac:dyDescent="0.35">
      <c r="B13" s="622" t="s">
        <v>756</v>
      </c>
      <c r="C13" s="624" t="s">
        <v>791</v>
      </c>
      <c r="D13" s="1015">
        <v>143399792</v>
      </c>
      <c r="E13" s="1016">
        <v>0</v>
      </c>
    </row>
    <row r="14" spans="1:5" ht="25.5" customHeight="1" thickBot="1" x14ac:dyDescent="0.35">
      <c r="B14" s="622" t="s">
        <v>758</v>
      </c>
      <c r="C14" s="624" t="s">
        <v>792</v>
      </c>
      <c r="D14" s="1017">
        <v>0</v>
      </c>
      <c r="E14" s="1016">
        <v>0</v>
      </c>
    </row>
    <row r="15" spans="1:5" ht="25.5" customHeight="1" thickBot="1" x14ac:dyDescent="0.35">
      <c r="B15" s="622" t="s">
        <v>760</v>
      </c>
      <c r="C15" s="624" t="s">
        <v>783</v>
      </c>
      <c r="D15" s="1015">
        <f>'EU CR2'!D9-D12-D9-D13</f>
        <v>2728720986.5800009</v>
      </c>
      <c r="E15" s="1212"/>
    </row>
    <row r="16" spans="1:5" ht="25.5" customHeight="1" thickBot="1" x14ac:dyDescent="0.35">
      <c r="B16" s="622" t="s">
        <v>761</v>
      </c>
      <c r="C16" s="624" t="s">
        <v>784</v>
      </c>
      <c r="D16" s="1015">
        <f>D8-SUM(D9:D15)+D17</f>
        <v>2285588896.9499998</v>
      </c>
      <c r="E16" s="1212"/>
    </row>
    <row r="17" spans="2:5" ht="25.5" customHeight="1" thickBot="1" x14ac:dyDescent="0.35">
      <c r="B17" s="625" t="s">
        <v>762</v>
      </c>
      <c r="C17" s="626" t="s">
        <v>793</v>
      </c>
      <c r="D17" s="1018">
        <v>0</v>
      </c>
      <c r="E17" s="1213"/>
    </row>
    <row r="18" spans="2:5" ht="25.5" customHeight="1" thickBot="1" x14ac:dyDescent="0.35">
      <c r="B18" s="627" t="s">
        <v>763</v>
      </c>
      <c r="C18" s="628" t="s">
        <v>785</v>
      </c>
      <c r="D18" s="1015">
        <v>340385374.83999985</v>
      </c>
      <c r="E18" s="1212"/>
    </row>
    <row r="34" spans="4:4" x14ac:dyDescent="0.3">
      <c r="D34" s="842"/>
    </row>
    <row r="35" spans="4:4" x14ac:dyDescent="0.3">
      <c r="D35" s="842"/>
    </row>
    <row r="36" spans="4:4" x14ac:dyDescent="0.3">
      <c r="D36" s="842"/>
    </row>
  </sheetData>
  <pageMargins left="0.70866141732283472" right="0.70866141732283472" top="0.74803149606299213" bottom="0.74803149606299213" header="0.31496062992125984" footer="0.31496062992125984"/>
  <pageSetup paperSize="9" orientation="landscape" r:id="rId1"/>
  <headerFooter>
    <oddHeader>&amp;CCS
Příloha XV</oddHeader>
    <oddFooter>&amp;C&amp;P</odd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pageSetUpPr fitToPage="1"/>
  </sheetPr>
  <dimension ref="A1:L36"/>
  <sheetViews>
    <sheetView showGridLines="0" view="pageLayout" zoomScale="90" zoomScaleNormal="100" zoomScalePageLayoutView="90" workbookViewId="0">
      <selection activeCell="D2" sqref="D2"/>
    </sheetView>
  </sheetViews>
  <sheetFormatPr defaultRowHeight="14.4" x14ac:dyDescent="0.3"/>
  <cols>
    <col min="2" max="2" width="26" customWidth="1"/>
    <col min="3" max="3" width="16.6640625" style="853" bestFit="1" customWidth="1"/>
    <col min="4" max="4" width="15.5546875" style="853" bestFit="1" customWidth="1"/>
    <col min="5" max="5" width="15.6640625" style="853" bestFit="1" customWidth="1"/>
    <col min="6" max="6" width="16" style="853" bestFit="1" customWidth="1"/>
    <col min="7" max="7" width="14.44140625" style="853" customWidth="1"/>
    <col min="8" max="8" width="17" style="853" customWidth="1"/>
    <col min="9" max="9" width="17.88671875" style="853" customWidth="1"/>
    <col min="10" max="10" width="18.5546875" style="853" customWidth="1"/>
  </cols>
  <sheetData>
    <row r="1" spans="1:12" ht="18" x14ac:dyDescent="0.3">
      <c r="A1" s="617" t="s">
        <v>714</v>
      </c>
    </row>
    <row r="2" spans="1:12" ht="16.2" thickBot="1" x14ac:dyDescent="0.35">
      <c r="A2" s="209"/>
      <c r="B2" s="227"/>
      <c r="C2" s="855"/>
      <c r="D2" s="855"/>
      <c r="E2" s="855"/>
      <c r="F2" s="855"/>
      <c r="G2" s="855"/>
      <c r="H2" s="855"/>
      <c r="I2" s="855"/>
      <c r="J2" s="855"/>
    </row>
    <row r="3" spans="1:12" ht="23.25" customHeight="1" thickBot="1" x14ac:dyDescent="0.35">
      <c r="A3" s="228"/>
      <c r="B3" s="228"/>
      <c r="C3" s="856" t="s">
        <v>6</v>
      </c>
      <c r="D3" s="857" t="s">
        <v>7</v>
      </c>
      <c r="E3" s="857" t="s">
        <v>8</v>
      </c>
      <c r="F3" s="857" t="s">
        <v>43</v>
      </c>
      <c r="G3" s="857" t="s">
        <v>44</v>
      </c>
      <c r="H3" s="857" t="s">
        <v>153</v>
      </c>
      <c r="I3" s="857" t="s">
        <v>154</v>
      </c>
      <c r="J3" s="857" t="s">
        <v>188</v>
      </c>
    </row>
    <row r="4" spans="1:12" ht="54.75" customHeight="1" thickBot="1" x14ac:dyDescent="0.35">
      <c r="A4" s="228"/>
      <c r="B4" s="228"/>
      <c r="C4" s="1469" t="s">
        <v>794</v>
      </c>
      <c r="D4" s="1470"/>
      <c r="E4" s="1470"/>
      <c r="F4" s="1471"/>
      <c r="G4" s="1472" t="s">
        <v>732</v>
      </c>
      <c r="H4" s="1473"/>
      <c r="I4" s="1474" t="s">
        <v>795</v>
      </c>
      <c r="J4" s="1475"/>
    </row>
    <row r="5" spans="1:12" s="84" customFormat="1" ht="50.25" customHeight="1" thickBot="1" x14ac:dyDescent="0.35">
      <c r="A5" s="962"/>
      <c r="B5" s="962"/>
      <c r="C5" s="1476" t="s">
        <v>796</v>
      </c>
      <c r="D5" s="1478" t="s">
        <v>797</v>
      </c>
      <c r="E5" s="1479"/>
      <c r="F5" s="1480"/>
      <c r="G5" s="1481" t="s">
        <v>798</v>
      </c>
      <c r="H5" s="1481" t="s">
        <v>799</v>
      </c>
      <c r="I5" s="858"/>
      <c r="J5" s="1481" t="s">
        <v>800</v>
      </c>
      <c r="K5" s="963"/>
      <c r="L5" s="963"/>
    </row>
    <row r="6" spans="1:12" ht="38.25" customHeight="1" thickBot="1" x14ac:dyDescent="0.35">
      <c r="A6" s="228"/>
      <c r="B6" s="228"/>
      <c r="C6" s="1477"/>
      <c r="D6" s="859"/>
      <c r="E6" s="860" t="s">
        <v>801</v>
      </c>
      <c r="F6" s="861" t="s">
        <v>802</v>
      </c>
      <c r="G6" s="1482"/>
      <c r="H6" s="1482"/>
      <c r="I6" s="862"/>
      <c r="J6" s="1483"/>
      <c r="L6" s="854"/>
    </row>
    <row r="7" spans="1:12" ht="28.2" thickBot="1" x14ac:dyDescent="0.35">
      <c r="A7" s="634" t="s">
        <v>742</v>
      </c>
      <c r="B7" s="635" t="s">
        <v>743</v>
      </c>
      <c r="C7" s="891">
        <v>0</v>
      </c>
      <c r="D7" s="891">
        <v>0</v>
      </c>
      <c r="E7" s="891">
        <v>0</v>
      </c>
      <c r="F7" s="964">
        <v>0</v>
      </c>
      <c r="G7" s="891">
        <v>0</v>
      </c>
      <c r="H7" s="891">
        <v>0</v>
      </c>
      <c r="I7" s="964">
        <v>0</v>
      </c>
      <c r="J7" s="964">
        <v>0</v>
      </c>
      <c r="K7" s="960"/>
    </row>
    <row r="8" spans="1:12" ht="15" thickBot="1" x14ac:dyDescent="0.35">
      <c r="A8" s="634" t="s">
        <v>462</v>
      </c>
      <c r="B8" s="635" t="s">
        <v>744</v>
      </c>
      <c r="C8" s="882">
        <v>9817452371</v>
      </c>
      <c r="D8" s="882">
        <v>33243551</v>
      </c>
      <c r="E8" s="882">
        <v>33243551</v>
      </c>
      <c r="F8" s="965">
        <v>33243551</v>
      </c>
      <c r="G8" s="882">
        <v>-115599306</v>
      </c>
      <c r="H8" s="882">
        <v>-33243551</v>
      </c>
      <c r="I8" s="965">
        <v>114774134</v>
      </c>
      <c r="J8" s="965">
        <v>57387067</v>
      </c>
      <c r="K8" s="954"/>
    </row>
    <row r="9" spans="1:12" ht="15" thickBot="1" x14ac:dyDescent="0.35">
      <c r="A9" s="636" t="s">
        <v>464</v>
      </c>
      <c r="B9" s="637" t="s">
        <v>745</v>
      </c>
      <c r="C9" s="882">
        <v>0</v>
      </c>
      <c r="D9" s="882">
        <v>0</v>
      </c>
      <c r="E9" s="882">
        <v>0</v>
      </c>
      <c r="F9" s="882">
        <v>0</v>
      </c>
      <c r="G9" s="882">
        <v>0</v>
      </c>
      <c r="H9" s="882">
        <v>0</v>
      </c>
      <c r="I9" s="965">
        <v>0</v>
      </c>
      <c r="J9" s="965">
        <v>0</v>
      </c>
      <c r="K9" s="954"/>
    </row>
    <row r="10" spans="1:12" ht="15" thickBot="1" x14ac:dyDescent="0.35">
      <c r="A10" s="636" t="s">
        <v>746</v>
      </c>
      <c r="B10" s="637" t="s">
        <v>747</v>
      </c>
      <c r="C10" s="882">
        <v>414302352</v>
      </c>
      <c r="D10" s="882">
        <v>0</v>
      </c>
      <c r="E10" s="882">
        <v>0</v>
      </c>
      <c r="F10" s="882">
        <v>0</v>
      </c>
      <c r="G10" s="882">
        <v>-359907</v>
      </c>
      <c r="H10" s="882">
        <v>0</v>
      </c>
      <c r="I10" s="965">
        <v>0</v>
      </c>
      <c r="J10" s="965">
        <v>0</v>
      </c>
      <c r="K10" s="954"/>
    </row>
    <row r="11" spans="1:12" ht="15" thickBot="1" x14ac:dyDescent="0.35">
      <c r="A11" s="636" t="s">
        <v>748</v>
      </c>
      <c r="B11" s="637" t="s">
        <v>749</v>
      </c>
      <c r="C11" s="882">
        <v>0</v>
      </c>
      <c r="D11" s="882">
        <v>0</v>
      </c>
      <c r="E11" s="882">
        <v>0</v>
      </c>
      <c r="F11" s="882">
        <v>0</v>
      </c>
      <c r="G11" s="882">
        <v>0</v>
      </c>
      <c r="H11" s="882">
        <v>0</v>
      </c>
      <c r="I11" s="965">
        <v>0</v>
      </c>
      <c r="J11" s="966">
        <v>0</v>
      </c>
      <c r="K11" s="954"/>
    </row>
    <row r="12" spans="1:12" ht="15" thickBot="1" x14ac:dyDescent="0.35">
      <c r="A12" s="636" t="s">
        <v>750</v>
      </c>
      <c r="B12" s="637" t="s">
        <v>751</v>
      </c>
      <c r="C12" s="882">
        <v>0</v>
      </c>
      <c r="D12" s="882">
        <v>0</v>
      </c>
      <c r="E12" s="882">
        <v>0</v>
      </c>
      <c r="F12" s="882">
        <v>0</v>
      </c>
      <c r="G12" s="882">
        <v>0</v>
      </c>
      <c r="H12" s="882">
        <v>0</v>
      </c>
      <c r="I12" s="965">
        <v>0</v>
      </c>
      <c r="J12" s="965">
        <v>0</v>
      </c>
      <c r="K12" s="954"/>
    </row>
    <row r="13" spans="1:12" ht="15" thickBot="1" x14ac:dyDescent="0.35">
      <c r="A13" s="636" t="s">
        <v>752</v>
      </c>
      <c r="B13" s="637" t="s">
        <v>753</v>
      </c>
      <c r="C13" s="882">
        <v>9403150019</v>
      </c>
      <c r="D13" s="882">
        <v>33243551</v>
      </c>
      <c r="E13" s="882">
        <v>33243551</v>
      </c>
      <c r="F13" s="882">
        <v>33243551</v>
      </c>
      <c r="G13" s="882">
        <v>-115239399</v>
      </c>
      <c r="H13" s="882">
        <v>-33243551</v>
      </c>
      <c r="I13" s="965">
        <v>114774134</v>
      </c>
      <c r="J13" s="965">
        <v>57387067</v>
      </c>
      <c r="K13" s="954"/>
    </row>
    <row r="14" spans="1:12" ht="15" thickBot="1" x14ac:dyDescent="0.35">
      <c r="A14" s="636" t="s">
        <v>754</v>
      </c>
      <c r="B14" s="637" t="s">
        <v>757</v>
      </c>
      <c r="C14" s="882">
        <v>0</v>
      </c>
      <c r="D14" s="882">
        <v>0</v>
      </c>
      <c r="E14" s="882">
        <v>0</v>
      </c>
      <c r="F14" s="882">
        <v>0</v>
      </c>
      <c r="G14" s="882">
        <v>0</v>
      </c>
      <c r="H14" s="882">
        <v>0</v>
      </c>
      <c r="I14" s="965">
        <v>0</v>
      </c>
      <c r="J14" s="965">
        <v>0</v>
      </c>
      <c r="K14" s="954"/>
    </row>
    <row r="15" spans="1:12" ht="15" thickBot="1" x14ac:dyDescent="0.35">
      <c r="A15" s="638" t="s">
        <v>756</v>
      </c>
      <c r="B15" s="639" t="s">
        <v>759</v>
      </c>
      <c r="C15" s="882">
        <v>0</v>
      </c>
      <c r="D15" s="882">
        <v>0</v>
      </c>
      <c r="E15" s="882">
        <v>0</v>
      </c>
      <c r="F15" s="882">
        <v>0</v>
      </c>
      <c r="G15" s="882">
        <v>0</v>
      </c>
      <c r="H15" s="882">
        <v>0</v>
      </c>
      <c r="I15" s="965">
        <v>0</v>
      </c>
      <c r="J15" s="965">
        <v>0</v>
      </c>
      <c r="K15" s="954"/>
    </row>
    <row r="16" spans="1:12" ht="15" thickBot="1" x14ac:dyDescent="0.35">
      <c r="A16" s="638" t="s">
        <v>758</v>
      </c>
      <c r="B16" s="639" t="s">
        <v>803</v>
      </c>
      <c r="C16" s="882">
        <v>1893570058</v>
      </c>
      <c r="D16" s="882">
        <v>0</v>
      </c>
      <c r="E16" s="882">
        <v>0</v>
      </c>
      <c r="F16" s="965">
        <v>0</v>
      </c>
      <c r="G16" s="882">
        <v>24480848</v>
      </c>
      <c r="H16" s="882">
        <v>0</v>
      </c>
      <c r="I16" s="965">
        <v>1625928768</v>
      </c>
      <c r="J16" s="965">
        <v>0</v>
      </c>
      <c r="K16" s="954"/>
    </row>
    <row r="17" spans="1:11" ht="15" thickBot="1" x14ac:dyDescent="0.35">
      <c r="A17" s="640">
        <v>100</v>
      </c>
      <c r="B17" s="641" t="s">
        <v>42</v>
      </c>
      <c r="C17" s="967">
        <f>C8+C15+C16+C7</f>
        <v>11711022429</v>
      </c>
      <c r="D17" s="967">
        <f t="shared" ref="D17:J17" si="0">D8+D15+D16+D7</f>
        <v>33243551</v>
      </c>
      <c r="E17" s="967">
        <f t="shared" si="0"/>
        <v>33243551</v>
      </c>
      <c r="F17" s="967">
        <f t="shared" si="0"/>
        <v>33243551</v>
      </c>
      <c r="G17" s="967">
        <f t="shared" si="0"/>
        <v>-91118458</v>
      </c>
      <c r="H17" s="967">
        <f t="shared" si="0"/>
        <v>-33243551</v>
      </c>
      <c r="I17" s="967">
        <f t="shared" si="0"/>
        <v>1740702902</v>
      </c>
      <c r="J17" s="967">
        <f t="shared" si="0"/>
        <v>57387067</v>
      </c>
      <c r="K17" s="960"/>
    </row>
    <row r="35" spans="4:4" x14ac:dyDescent="0.3">
      <c r="D35" s="1011"/>
    </row>
    <row r="36" spans="4:4" x14ac:dyDescent="0.3">
      <c r="D36" s="1011"/>
    </row>
  </sheetData>
  <mergeCells count="8">
    <mergeCell ref="C4:F4"/>
    <mergeCell ref="G4:H4"/>
    <mergeCell ref="I4:J4"/>
    <mergeCell ref="C5:C6"/>
    <mergeCell ref="D5:F5"/>
    <mergeCell ref="G5:G6"/>
    <mergeCell ref="H5:H6"/>
    <mergeCell ref="J5:J6"/>
  </mergeCells>
  <pageMargins left="0.70866141732283472" right="0.70866141732283472" top="0.74803149606299213" bottom="0.74803149606299213" header="0.31496062992125984" footer="0.31496062992125984"/>
  <pageSetup paperSize="9" scale="74" fitToHeight="0" orientation="landscape" r:id="rId1"/>
  <headerFooter>
    <oddHeader>&amp;CCS
Příloha XV</oddHeader>
    <oddFooter>&amp;C&amp;P</odd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sheetPr>
  <dimension ref="B2:D37"/>
  <sheetViews>
    <sheetView showGridLines="0" view="pageLayout" zoomScaleNormal="100" workbookViewId="0">
      <selection activeCell="D2" sqref="D2"/>
    </sheetView>
  </sheetViews>
  <sheetFormatPr defaultRowHeight="14.4" x14ac:dyDescent="0.3"/>
  <cols>
    <col min="2" max="2" width="4.44140625" customWidth="1"/>
    <col min="3" max="3" width="41.88671875" customWidth="1"/>
    <col min="4" max="4" width="49.44140625" customWidth="1"/>
  </cols>
  <sheetData>
    <row r="2" spans="2:4" ht="18" x14ac:dyDescent="0.3">
      <c r="B2" s="617" t="s">
        <v>715</v>
      </c>
    </row>
    <row r="3" spans="2:4" ht="16.2" thickBot="1" x14ac:dyDescent="0.35">
      <c r="B3" s="209"/>
      <c r="C3" s="227"/>
      <c r="D3" s="227"/>
    </row>
    <row r="4" spans="2:4" ht="16.2" thickBot="1" x14ac:dyDescent="0.35">
      <c r="B4" s="228"/>
      <c r="C4" s="228"/>
      <c r="D4" s="629" t="s">
        <v>6</v>
      </c>
    </row>
    <row r="5" spans="2:4" ht="36" customHeight="1" x14ac:dyDescent="0.3">
      <c r="B5" s="228"/>
      <c r="C5" s="228"/>
      <c r="D5" s="1484" t="s">
        <v>804</v>
      </c>
    </row>
    <row r="6" spans="2:4" ht="16.2" thickBot="1" x14ac:dyDescent="0.35">
      <c r="B6" s="228"/>
      <c r="C6" s="228"/>
      <c r="D6" s="1485"/>
    </row>
    <row r="7" spans="2:4" ht="29.25" customHeight="1" thickBot="1" x14ac:dyDescent="0.35">
      <c r="B7" s="645" t="s">
        <v>462</v>
      </c>
      <c r="C7" s="646" t="s">
        <v>805</v>
      </c>
      <c r="D7" s="642"/>
    </row>
    <row r="8" spans="2:4" ht="50.25" customHeight="1" thickBot="1" x14ac:dyDescent="0.35">
      <c r="B8" s="622" t="s">
        <v>464</v>
      </c>
      <c r="C8" s="623" t="s">
        <v>806</v>
      </c>
      <c r="D8" s="642"/>
    </row>
    <row r="9" spans="2:4" ht="63" customHeight="1" x14ac:dyDescent="0.3">
      <c r="B9" s="1486"/>
      <c r="C9" s="1486"/>
      <c r="D9" s="1486"/>
    </row>
    <row r="34" spans="4:4" x14ac:dyDescent="0.3">
      <c r="D34" s="2"/>
    </row>
    <row r="35" spans="4:4" x14ac:dyDescent="0.3">
      <c r="D35" s="2"/>
    </row>
    <row r="36" spans="4:4" x14ac:dyDescent="0.3">
      <c r="D36" s="2"/>
    </row>
    <row r="37" spans="4:4" x14ac:dyDescent="0.3">
      <c r="D37" s="2"/>
    </row>
  </sheetData>
  <mergeCells count="2">
    <mergeCell ref="D5:D6"/>
    <mergeCell ref="B9:D9"/>
  </mergeCells>
  <pageMargins left="0.70866141732283472" right="0.70866141732283472" top="0.74803149606299213" bottom="0.74803149606299213" header="0.31496062992125984" footer="0.31496062992125984"/>
  <pageSetup paperSize="9" orientation="landscape" r:id="rId1"/>
  <headerFooter>
    <oddHeader>&amp;CCS
Příloha XV</oddHeader>
    <oddFooter>&amp;C&amp;P</odd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pageSetUpPr fitToPage="1"/>
  </sheetPr>
  <dimension ref="A1:O53"/>
  <sheetViews>
    <sheetView showGridLines="0" view="pageLayout" zoomScale="80" zoomScaleNormal="100" zoomScalePageLayoutView="80" workbookViewId="0">
      <selection activeCell="A4" sqref="A4"/>
    </sheetView>
  </sheetViews>
  <sheetFormatPr defaultRowHeight="14.4" x14ac:dyDescent="0.3"/>
  <cols>
    <col min="2" max="2" width="24.88671875" customWidth="1"/>
    <col min="3" max="3" width="18.88671875" style="876" customWidth="1"/>
    <col min="4" max="4" width="16.88671875" style="876" customWidth="1"/>
    <col min="5" max="5" width="8.88671875" style="876"/>
    <col min="6" max="6" width="14.88671875" style="876" customWidth="1"/>
    <col min="7" max="13" width="13.5546875" style="876" customWidth="1"/>
    <col min="14" max="14" width="14.6640625" style="876" customWidth="1"/>
  </cols>
  <sheetData>
    <row r="1" spans="1:14" ht="17.399999999999999" x14ac:dyDescent="0.3">
      <c r="A1" s="619" t="s">
        <v>716</v>
      </c>
    </row>
    <row r="2" spans="1:14" ht="16.2" thickBot="1" x14ac:dyDescent="0.35">
      <c r="A2" s="209"/>
      <c r="B2" s="227"/>
      <c r="C2" s="877"/>
      <c r="D2" s="877"/>
      <c r="E2" s="877"/>
      <c r="F2" s="877"/>
      <c r="G2" s="877"/>
      <c r="H2" s="877"/>
      <c r="I2" s="877"/>
      <c r="J2" s="877"/>
      <c r="K2" s="877"/>
      <c r="L2" s="877"/>
      <c r="M2" s="877"/>
      <c r="N2" s="877"/>
    </row>
    <row r="3" spans="1:14" ht="16.2" thickBot="1" x14ac:dyDescent="0.35">
      <c r="A3" s="228"/>
      <c r="B3" s="228"/>
      <c r="C3" s="878" t="s">
        <v>6</v>
      </c>
      <c r="D3" s="879" t="s">
        <v>7</v>
      </c>
      <c r="E3" s="879" t="s">
        <v>8</v>
      </c>
      <c r="F3" s="879" t="s">
        <v>43</v>
      </c>
      <c r="G3" s="879" t="s">
        <v>44</v>
      </c>
      <c r="H3" s="879" t="s">
        <v>153</v>
      </c>
      <c r="I3" s="879" t="s">
        <v>154</v>
      </c>
      <c r="J3" s="879" t="s">
        <v>188</v>
      </c>
      <c r="K3" s="879" t="s">
        <v>442</v>
      </c>
      <c r="L3" s="879" t="s">
        <v>443</v>
      </c>
      <c r="M3" s="879" t="s">
        <v>444</v>
      </c>
      <c r="N3" s="879" t="s">
        <v>445</v>
      </c>
    </row>
    <row r="4" spans="1:14" ht="16.2" thickBot="1" x14ac:dyDescent="0.35">
      <c r="A4" s="228"/>
      <c r="B4" s="228"/>
      <c r="C4" s="1500" t="s">
        <v>731</v>
      </c>
      <c r="D4" s="1501"/>
      <c r="E4" s="1501"/>
      <c r="F4" s="1501"/>
      <c r="G4" s="1501"/>
      <c r="H4" s="1501"/>
      <c r="I4" s="1501"/>
      <c r="J4" s="1501"/>
      <c r="K4" s="1501"/>
      <c r="L4" s="1501"/>
      <c r="M4" s="1501"/>
      <c r="N4" s="1502"/>
    </row>
    <row r="5" spans="1:14" ht="16.2" thickBot="1" x14ac:dyDescent="0.35">
      <c r="A5" s="228"/>
      <c r="B5" s="228"/>
      <c r="C5" s="1503" t="s">
        <v>735</v>
      </c>
      <c r="D5" s="1504"/>
      <c r="E5" s="1505"/>
      <c r="F5" s="1506" t="s">
        <v>736</v>
      </c>
      <c r="G5" s="1504"/>
      <c r="H5" s="1504"/>
      <c r="I5" s="1504"/>
      <c r="J5" s="1504"/>
      <c r="K5" s="1504"/>
      <c r="L5" s="1504"/>
      <c r="M5" s="1504"/>
      <c r="N5" s="1507"/>
    </row>
    <row r="6" spans="1:14" x14ac:dyDescent="0.3">
      <c r="A6" s="1493"/>
      <c r="B6" s="1494"/>
      <c r="C6" s="1495"/>
      <c r="D6" s="1496" t="s">
        <v>807</v>
      </c>
      <c r="E6" s="1496" t="s">
        <v>808</v>
      </c>
      <c r="F6" s="1495"/>
      <c r="G6" s="1496" t="s">
        <v>809</v>
      </c>
      <c r="H6" s="1496" t="s">
        <v>810</v>
      </c>
      <c r="I6" s="1496" t="s">
        <v>811</v>
      </c>
      <c r="J6" s="1496" t="s">
        <v>812</v>
      </c>
      <c r="K6" s="1496" t="s">
        <v>813</v>
      </c>
      <c r="L6" s="1496" t="s">
        <v>814</v>
      </c>
      <c r="M6" s="1496" t="s">
        <v>815</v>
      </c>
      <c r="N6" s="1496" t="s">
        <v>801</v>
      </c>
    </row>
    <row r="7" spans="1:14" x14ac:dyDescent="0.3">
      <c r="A7" s="1493"/>
      <c r="B7" s="1494"/>
      <c r="C7" s="1495"/>
      <c r="D7" s="1497"/>
      <c r="E7" s="1497"/>
      <c r="F7" s="1495"/>
      <c r="G7" s="1497"/>
      <c r="H7" s="1497"/>
      <c r="I7" s="1497"/>
      <c r="J7" s="1497"/>
      <c r="K7" s="1497"/>
      <c r="L7" s="1497"/>
      <c r="M7" s="1497"/>
      <c r="N7" s="1497"/>
    </row>
    <row r="8" spans="1:14" ht="74.25" customHeight="1" thickBot="1" x14ac:dyDescent="0.35">
      <c r="A8" s="228"/>
      <c r="B8" s="228"/>
      <c r="C8" s="880"/>
      <c r="D8" s="1498"/>
      <c r="E8" s="1498"/>
      <c r="F8" s="1508"/>
      <c r="G8" s="1498"/>
      <c r="H8" s="1499"/>
      <c r="I8" s="1499"/>
      <c r="J8" s="1499"/>
      <c r="K8" s="1499"/>
      <c r="L8" s="1499"/>
      <c r="M8" s="1499"/>
      <c r="N8" s="1499"/>
    </row>
    <row r="9" spans="1:14" ht="44.25" customHeight="1" thickBot="1" x14ac:dyDescent="0.35">
      <c r="A9" s="634" t="s">
        <v>742</v>
      </c>
      <c r="B9" s="635" t="s">
        <v>743</v>
      </c>
      <c r="C9" s="890">
        <v>1982233853</v>
      </c>
      <c r="D9" s="891">
        <v>1982233853</v>
      </c>
      <c r="E9" s="891">
        <v>0</v>
      </c>
      <c r="F9" s="891">
        <v>0</v>
      </c>
      <c r="G9" s="891">
        <v>174363</v>
      </c>
      <c r="H9" s="891">
        <v>0</v>
      </c>
      <c r="I9" s="891">
        <v>0</v>
      </c>
      <c r="J9" s="891">
        <v>0</v>
      </c>
      <c r="K9" s="891">
        <v>0</v>
      </c>
      <c r="L9" s="891">
        <v>0</v>
      </c>
      <c r="M9" s="891">
        <v>0</v>
      </c>
      <c r="N9" s="891">
        <v>174363</v>
      </c>
    </row>
    <row r="10" spans="1:14" ht="15" thickBot="1" x14ac:dyDescent="0.35">
      <c r="A10" s="634" t="s">
        <v>462</v>
      </c>
      <c r="B10" s="635" t="s">
        <v>744</v>
      </c>
      <c r="C10" s="881">
        <v>25461100754</v>
      </c>
      <c r="D10" s="882">
        <v>25461100754</v>
      </c>
      <c r="E10" s="882">
        <v>0</v>
      </c>
      <c r="F10" s="882">
        <v>340385375</v>
      </c>
      <c r="G10" s="882">
        <v>0</v>
      </c>
      <c r="H10" s="882">
        <v>0</v>
      </c>
      <c r="I10" s="882">
        <v>88057746</v>
      </c>
      <c r="J10" s="882">
        <v>0</v>
      </c>
      <c r="K10" s="882">
        <v>0</v>
      </c>
      <c r="L10" s="882">
        <v>0</v>
      </c>
      <c r="M10" s="882">
        <v>252327629</v>
      </c>
      <c r="N10" s="882">
        <v>340385375</v>
      </c>
    </row>
    <row r="11" spans="1:14" ht="15" thickBot="1" x14ac:dyDescent="0.35">
      <c r="A11" s="636" t="s">
        <v>464</v>
      </c>
      <c r="B11" s="637" t="s">
        <v>745</v>
      </c>
      <c r="C11" s="881">
        <v>8762380556</v>
      </c>
      <c r="D11" s="882">
        <v>8762380556</v>
      </c>
      <c r="E11" s="882">
        <v>0</v>
      </c>
      <c r="F11" s="882">
        <v>0</v>
      </c>
      <c r="G11" s="882">
        <v>0</v>
      </c>
      <c r="H11" s="882">
        <v>0</v>
      </c>
      <c r="I11" s="882">
        <v>0</v>
      </c>
      <c r="J11" s="882">
        <v>0</v>
      </c>
      <c r="K11" s="882">
        <v>0</v>
      </c>
      <c r="L11" s="882">
        <v>0</v>
      </c>
      <c r="M11" s="882">
        <v>0</v>
      </c>
      <c r="N11" s="882">
        <v>0</v>
      </c>
    </row>
    <row r="12" spans="1:14" ht="15" thickBot="1" x14ac:dyDescent="0.35">
      <c r="A12" s="636" t="s">
        <v>746</v>
      </c>
      <c r="B12" s="637" t="s">
        <v>747</v>
      </c>
      <c r="C12" s="881">
        <v>2754534688</v>
      </c>
      <c r="D12" s="882">
        <v>2754534688</v>
      </c>
      <c r="E12" s="882">
        <v>0</v>
      </c>
      <c r="F12" s="882">
        <v>0</v>
      </c>
      <c r="G12" s="882">
        <v>0</v>
      </c>
      <c r="H12" s="882">
        <v>0</v>
      </c>
      <c r="I12" s="882">
        <v>0</v>
      </c>
      <c r="J12" s="882">
        <v>0</v>
      </c>
      <c r="K12" s="882">
        <v>0</v>
      </c>
      <c r="L12" s="882">
        <v>0</v>
      </c>
      <c r="M12" s="882">
        <v>0</v>
      </c>
      <c r="N12" s="882">
        <v>0</v>
      </c>
    </row>
    <row r="13" spans="1:14" ht="15" thickBot="1" x14ac:dyDescent="0.35">
      <c r="A13" s="636" t="s">
        <v>748</v>
      </c>
      <c r="B13" s="637" t="s">
        <v>749</v>
      </c>
      <c r="C13" s="881">
        <v>1026434361</v>
      </c>
      <c r="D13" s="882">
        <v>1026434361</v>
      </c>
      <c r="E13" s="882">
        <v>0</v>
      </c>
      <c r="F13" s="882">
        <v>0</v>
      </c>
      <c r="G13" s="882">
        <v>0</v>
      </c>
      <c r="H13" s="882">
        <v>0</v>
      </c>
      <c r="I13" s="882">
        <v>0</v>
      </c>
      <c r="J13" s="882">
        <v>0</v>
      </c>
      <c r="K13" s="882">
        <v>0</v>
      </c>
      <c r="L13" s="882">
        <v>0</v>
      </c>
      <c r="M13" s="882">
        <v>0</v>
      </c>
      <c r="N13" s="882">
        <v>0</v>
      </c>
    </row>
    <row r="14" spans="1:14" ht="15" thickBot="1" x14ac:dyDescent="0.35">
      <c r="A14" s="636" t="s">
        <v>750</v>
      </c>
      <c r="B14" s="637" t="s">
        <v>751</v>
      </c>
      <c r="C14" s="881">
        <v>355897</v>
      </c>
      <c r="D14" s="882">
        <v>355897</v>
      </c>
      <c r="E14" s="882">
        <v>0</v>
      </c>
      <c r="F14" s="882">
        <v>0</v>
      </c>
      <c r="G14" s="882">
        <v>0</v>
      </c>
      <c r="H14" s="882">
        <v>0</v>
      </c>
      <c r="I14" s="882">
        <v>0</v>
      </c>
      <c r="J14" s="882">
        <v>0</v>
      </c>
      <c r="K14" s="882">
        <v>0</v>
      </c>
      <c r="L14" s="882">
        <v>0</v>
      </c>
      <c r="M14" s="882">
        <v>0</v>
      </c>
      <c r="N14" s="882">
        <v>0</v>
      </c>
    </row>
    <row r="15" spans="1:14" ht="15" thickBot="1" x14ac:dyDescent="0.35">
      <c r="A15" s="636" t="s">
        <v>752</v>
      </c>
      <c r="B15" s="637" t="s">
        <v>753</v>
      </c>
      <c r="C15" s="881">
        <v>12917395252</v>
      </c>
      <c r="D15" s="882">
        <v>12917395252</v>
      </c>
      <c r="E15" s="882">
        <v>0</v>
      </c>
      <c r="F15" s="882">
        <v>340385375</v>
      </c>
      <c r="G15" s="882">
        <v>0</v>
      </c>
      <c r="H15" s="882">
        <v>0</v>
      </c>
      <c r="I15" s="882">
        <v>88057746</v>
      </c>
      <c r="J15" s="882">
        <v>0</v>
      </c>
      <c r="K15" s="882">
        <v>0</v>
      </c>
      <c r="L15" s="882">
        <v>0</v>
      </c>
      <c r="M15" s="882">
        <v>252327629</v>
      </c>
      <c r="N15" s="882">
        <v>340385375</v>
      </c>
    </row>
    <row r="16" spans="1:14" ht="15" thickBot="1" x14ac:dyDescent="0.35">
      <c r="A16" s="636" t="s">
        <v>754</v>
      </c>
      <c r="B16" s="637" t="s">
        <v>816</v>
      </c>
      <c r="C16" s="881">
        <v>2237248284</v>
      </c>
      <c r="D16" s="882">
        <v>2237248284</v>
      </c>
      <c r="E16" s="882">
        <v>0</v>
      </c>
      <c r="F16" s="882">
        <v>252327629</v>
      </c>
      <c r="G16" s="882">
        <v>0</v>
      </c>
      <c r="H16" s="882">
        <v>0</v>
      </c>
      <c r="I16" s="882">
        <v>0</v>
      </c>
      <c r="J16" s="882">
        <v>0</v>
      </c>
      <c r="K16" s="882">
        <v>0</v>
      </c>
      <c r="L16" s="882">
        <v>0</v>
      </c>
      <c r="M16" s="882">
        <v>252327629</v>
      </c>
      <c r="N16" s="882">
        <v>252327629</v>
      </c>
    </row>
    <row r="17" spans="1:14" ht="15" thickBot="1" x14ac:dyDescent="0.35">
      <c r="A17" s="636" t="s">
        <v>756</v>
      </c>
      <c r="B17" s="637" t="s">
        <v>757</v>
      </c>
      <c r="C17" s="881">
        <v>0</v>
      </c>
      <c r="D17" s="882">
        <v>0</v>
      </c>
      <c r="E17" s="882">
        <v>0</v>
      </c>
      <c r="F17" s="882">
        <v>0</v>
      </c>
      <c r="G17" s="882">
        <v>0</v>
      </c>
      <c r="H17" s="882">
        <v>0</v>
      </c>
      <c r="I17" s="882">
        <v>0</v>
      </c>
      <c r="J17" s="882">
        <v>0</v>
      </c>
      <c r="K17" s="882">
        <v>0</v>
      </c>
      <c r="L17" s="882">
        <v>0</v>
      </c>
      <c r="M17" s="882">
        <v>0</v>
      </c>
      <c r="N17" s="882">
        <v>0</v>
      </c>
    </row>
    <row r="18" spans="1:14" ht="15" thickBot="1" x14ac:dyDescent="0.35">
      <c r="A18" s="638" t="s">
        <v>758</v>
      </c>
      <c r="B18" s="639" t="s">
        <v>759</v>
      </c>
      <c r="C18" s="881">
        <v>2039664053</v>
      </c>
      <c r="D18" s="882">
        <v>2039664053</v>
      </c>
      <c r="E18" s="882">
        <v>0</v>
      </c>
      <c r="F18" s="882">
        <v>0</v>
      </c>
      <c r="G18" s="882">
        <v>0</v>
      </c>
      <c r="H18" s="882">
        <v>0</v>
      </c>
      <c r="I18" s="882">
        <v>0</v>
      </c>
      <c r="J18" s="882">
        <v>0</v>
      </c>
      <c r="K18" s="882">
        <v>0</v>
      </c>
      <c r="L18" s="882">
        <v>0</v>
      </c>
      <c r="M18" s="882">
        <v>0</v>
      </c>
      <c r="N18" s="882">
        <v>0</v>
      </c>
    </row>
    <row r="19" spans="1:14" ht="15" thickBot="1" x14ac:dyDescent="0.35">
      <c r="A19" s="636" t="s">
        <v>760</v>
      </c>
      <c r="B19" s="637" t="s">
        <v>745</v>
      </c>
      <c r="C19" s="881">
        <v>0</v>
      </c>
      <c r="D19" s="882">
        <v>0</v>
      </c>
      <c r="E19" s="882">
        <v>0</v>
      </c>
      <c r="F19" s="882">
        <v>0</v>
      </c>
      <c r="G19" s="882">
        <v>0</v>
      </c>
      <c r="H19" s="882">
        <v>0</v>
      </c>
      <c r="I19" s="882">
        <v>0</v>
      </c>
      <c r="J19" s="882">
        <v>0</v>
      </c>
      <c r="K19" s="882">
        <v>0</v>
      </c>
      <c r="L19" s="882">
        <v>0</v>
      </c>
      <c r="M19" s="882">
        <v>0</v>
      </c>
      <c r="N19" s="882">
        <v>0</v>
      </c>
    </row>
    <row r="20" spans="1:14" ht="15" thickBot="1" x14ac:dyDescent="0.35">
      <c r="A20" s="636" t="s">
        <v>761</v>
      </c>
      <c r="B20" s="637" t="s">
        <v>747</v>
      </c>
      <c r="C20" s="881">
        <v>2017447039</v>
      </c>
      <c r="D20" s="882">
        <v>2017447039</v>
      </c>
      <c r="E20" s="882">
        <v>0</v>
      </c>
      <c r="F20" s="882">
        <v>0</v>
      </c>
      <c r="G20" s="882">
        <v>0</v>
      </c>
      <c r="H20" s="882">
        <v>0</v>
      </c>
      <c r="I20" s="882">
        <v>0</v>
      </c>
      <c r="J20" s="882">
        <v>0</v>
      </c>
      <c r="K20" s="882">
        <v>0</v>
      </c>
      <c r="L20" s="882">
        <v>0</v>
      </c>
      <c r="M20" s="882">
        <v>0</v>
      </c>
      <c r="N20" s="882">
        <v>0</v>
      </c>
    </row>
    <row r="21" spans="1:14" ht="15" thickBot="1" x14ac:dyDescent="0.35">
      <c r="A21" s="636" t="s">
        <v>762</v>
      </c>
      <c r="B21" s="637" t="s">
        <v>749</v>
      </c>
      <c r="C21" s="881">
        <v>22217014</v>
      </c>
      <c r="D21" s="882">
        <v>22217014</v>
      </c>
      <c r="E21" s="882">
        <v>0</v>
      </c>
      <c r="F21" s="882">
        <v>0</v>
      </c>
      <c r="G21" s="882">
        <v>0</v>
      </c>
      <c r="H21" s="882">
        <v>0</v>
      </c>
      <c r="I21" s="882">
        <v>0</v>
      </c>
      <c r="J21" s="882">
        <v>0</v>
      </c>
      <c r="K21" s="882">
        <v>0</v>
      </c>
      <c r="L21" s="882">
        <v>0</v>
      </c>
      <c r="M21" s="882">
        <v>0</v>
      </c>
      <c r="N21" s="882">
        <v>0</v>
      </c>
    </row>
    <row r="22" spans="1:14" ht="15" thickBot="1" x14ac:dyDescent="0.35">
      <c r="A22" s="636" t="s">
        <v>763</v>
      </c>
      <c r="B22" s="637" t="s">
        <v>751</v>
      </c>
      <c r="C22" s="881">
        <v>0</v>
      </c>
      <c r="D22" s="882">
        <v>0</v>
      </c>
      <c r="E22" s="882">
        <v>0</v>
      </c>
      <c r="F22" s="882">
        <v>0</v>
      </c>
      <c r="G22" s="882">
        <v>0</v>
      </c>
      <c r="H22" s="882">
        <v>0</v>
      </c>
      <c r="I22" s="882">
        <v>0</v>
      </c>
      <c r="J22" s="882">
        <v>0</v>
      </c>
      <c r="K22" s="882">
        <v>0</v>
      </c>
      <c r="L22" s="882">
        <v>0</v>
      </c>
      <c r="M22" s="882">
        <v>0</v>
      </c>
      <c r="N22" s="882">
        <v>0</v>
      </c>
    </row>
    <row r="23" spans="1:14" ht="15" thickBot="1" x14ac:dyDescent="0.35">
      <c r="A23" s="636" t="s">
        <v>764</v>
      </c>
      <c r="B23" s="637" t="s">
        <v>753</v>
      </c>
      <c r="C23" s="881">
        <v>0</v>
      </c>
      <c r="D23" s="882">
        <v>0</v>
      </c>
      <c r="E23" s="882">
        <v>0</v>
      </c>
      <c r="F23" s="882">
        <v>0</v>
      </c>
      <c r="G23" s="882">
        <v>0</v>
      </c>
      <c r="H23" s="882">
        <v>0</v>
      </c>
      <c r="I23" s="882">
        <v>0</v>
      </c>
      <c r="J23" s="882">
        <v>0</v>
      </c>
      <c r="K23" s="882">
        <v>0</v>
      </c>
      <c r="L23" s="882">
        <v>0</v>
      </c>
      <c r="M23" s="882">
        <v>0</v>
      </c>
      <c r="N23" s="882">
        <v>0</v>
      </c>
    </row>
    <row r="24" spans="1:14" ht="15" thickBot="1" x14ac:dyDescent="0.35">
      <c r="A24" s="638" t="s">
        <v>765</v>
      </c>
      <c r="B24" s="639" t="s">
        <v>527</v>
      </c>
      <c r="C24" s="881">
        <v>5690718828</v>
      </c>
      <c r="D24" s="1214"/>
      <c r="E24" s="1214"/>
      <c r="F24" s="882">
        <v>67653532</v>
      </c>
      <c r="G24" s="1214"/>
      <c r="H24" s="1214"/>
      <c r="I24" s="1214"/>
      <c r="J24" s="1214"/>
      <c r="K24" s="1214"/>
      <c r="L24" s="1214"/>
      <c r="M24" s="1214"/>
      <c r="N24" s="882">
        <v>0</v>
      </c>
    </row>
    <row r="25" spans="1:14" ht="15" thickBot="1" x14ac:dyDescent="0.35">
      <c r="A25" s="636" t="s">
        <v>766</v>
      </c>
      <c r="B25" s="637" t="s">
        <v>745</v>
      </c>
      <c r="C25" s="881">
        <v>0</v>
      </c>
      <c r="D25" s="1214"/>
      <c r="E25" s="1214"/>
      <c r="F25" s="882">
        <v>0</v>
      </c>
      <c r="G25" s="1214"/>
      <c r="H25" s="1214"/>
      <c r="I25" s="1214"/>
      <c r="J25" s="1214"/>
      <c r="K25" s="1214"/>
      <c r="L25" s="1214"/>
      <c r="M25" s="1214"/>
      <c r="N25" s="882">
        <v>0</v>
      </c>
    </row>
    <row r="26" spans="1:14" ht="15" thickBot="1" x14ac:dyDescent="0.35">
      <c r="A26" s="636" t="s">
        <v>767</v>
      </c>
      <c r="B26" s="637" t="s">
        <v>747</v>
      </c>
      <c r="C26" s="881">
        <v>184862922</v>
      </c>
      <c r="D26" s="1214"/>
      <c r="E26" s="1214"/>
      <c r="F26" s="882">
        <v>0</v>
      </c>
      <c r="G26" s="1214"/>
      <c r="H26" s="1214"/>
      <c r="I26" s="1214"/>
      <c r="J26" s="1214"/>
      <c r="K26" s="1214"/>
      <c r="L26" s="1214"/>
      <c r="M26" s="1214"/>
      <c r="N26" s="882">
        <v>0</v>
      </c>
    </row>
    <row r="27" spans="1:14" ht="15" thickBot="1" x14ac:dyDescent="0.35">
      <c r="A27" s="636" t="s">
        <v>768</v>
      </c>
      <c r="B27" s="637" t="s">
        <v>749</v>
      </c>
      <c r="C27" s="881">
        <v>0</v>
      </c>
      <c r="D27" s="1214"/>
      <c r="E27" s="1214"/>
      <c r="F27" s="882">
        <v>0</v>
      </c>
      <c r="G27" s="1214"/>
      <c r="H27" s="1214"/>
      <c r="I27" s="1214"/>
      <c r="J27" s="1214"/>
      <c r="K27" s="1214"/>
      <c r="L27" s="1214"/>
      <c r="M27" s="1214"/>
      <c r="N27" s="882">
        <v>0</v>
      </c>
    </row>
    <row r="28" spans="1:14" ht="15" thickBot="1" x14ac:dyDescent="0.35">
      <c r="A28" s="636" t="s">
        <v>769</v>
      </c>
      <c r="B28" s="637" t="s">
        <v>751</v>
      </c>
      <c r="C28" s="881">
        <v>1585235786</v>
      </c>
      <c r="D28" s="1214"/>
      <c r="E28" s="1214"/>
      <c r="F28" s="882">
        <v>0</v>
      </c>
      <c r="G28" s="1214"/>
      <c r="H28" s="1214"/>
      <c r="I28" s="1214"/>
      <c r="J28" s="1214"/>
      <c r="K28" s="1214"/>
      <c r="L28" s="1214"/>
      <c r="M28" s="1214"/>
      <c r="N28" s="882">
        <v>0</v>
      </c>
    </row>
    <row r="29" spans="1:14" ht="15" thickBot="1" x14ac:dyDescent="0.35">
      <c r="A29" s="636" t="s">
        <v>770</v>
      </c>
      <c r="B29" s="637" t="s">
        <v>753</v>
      </c>
      <c r="C29" s="881">
        <v>3920620120</v>
      </c>
      <c r="D29" s="1214"/>
      <c r="E29" s="1214"/>
      <c r="F29" s="882">
        <v>67653532</v>
      </c>
      <c r="G29" s="1214"/>
      <c r="H29" s="1214"/>
      <c r="I29" s="1214"/>
      <c r="J29" s="1214"/>
      <c r="K29" s="1214"/>
      <c r="L29" s="1214"/>
      <c r="M29" s="1214"/>
      <c r="N29" s="882">
        <v>0</v>
      </c>
    </row>
    <row r="30" spans="1:14" ht="15" thickBot="1" x14ac:dyDescent="0.35">
      <c r="A30" s="636" t="s">
        <v>771</v>
      </c>
      <c r="B30" s="637" t="s">
        <v>757</v>
      </c>
      <c r="C30" s="881">
        <v>0</v>
      </c>
      <c r="D30" s="1214"/>
      <c r="E30" s="1214"/>
      <c r="F30" s="882">
        <v>0</v>
      </c>
      <c r="G30" s="1214"/>
      <c r="H30" s="1214"/>
      <c r="I30" s="1214"/>
      <c r="J30" s="1214"/>
      <c r="K30" s="1214"/>
      <c r="L30" s="1214"/>
      <c r="M30" s="1214"/>
      <c r="N30" s="882">
        <v>0</v>
      </c>
    </row>
    <row r="31" spans="1:14" ht="15" thickBot="1" x14ac:dyDescent="0.35">
      <c r="A31" s="640" t="s">
        <v>772</v>
      </c>
      <c r="B31" s="641" t="s">
        <v>42</v>
      </c>
      <c r="C31" s="890">
        <f>C10+C18+C24+C9</f>
        <v>35173717488</v>
      </c>
      <c r="D31" s="890">
        <f t="shared" ref="D31:N31" si="0">D10+D18+D24+D9</f>
        <v>29482998660</v>
      </c>
      <c r="E31" s="890">
        <f t="shared" si="0"/>
        <v>0</v>
      </c>
      <c r="F31" s="890">
        <f t="shared" si="0"/>
        <v>408038907</v>
      </c>
      <c r="G31" s="890">
        <f t="shared" si="0"/>
        <v>174363</v>
      </c>
      <c r="H31" s="890">
        <f t="shared" si="0"/>
        <v>0</v>
      </c>
      <c r="I31" s="890">
        <f t="shared" si="0"/>
        <v>88057746</v>
      </c>
      <c r="J31" s="890">
        <f t="shared" si="0"/>
        <v>0</v>
      </c>
      <c r="K31" s="890">
        <f t="shared" si="0"/>
        <v>0</v>
      </c>
      <c r="L31" s="890">
        <f t="shared" si="0"/>
        <v>0</v>
      </c>
      <c r="M31" s="890">
        <f t="shared" si="0"/>
        <v>252327629</v>
      </c>
      <c r="N31" s="890">
        <f t="shared" si="0"/>
        <v>340559738</v>
      </c>
    </row>
    <row r="32" spans="1:14" x14ac:dyDescent="0.3">
      <c r="A32" s="1491" t="s">
        <v>1802</v>
      </c>
      <c r="B32" s="1491"/>
      <c r="C32" s="1491"/>
      <c r="D32" s="1491"/>
      <c r="E32" s="1491"/>
      <c r="F32" s="1491"/>
      <c r="G32" s="1491"/>
      <c r="H32" s="1491"/>
      <c r="I32" s="1491"/>
      <c r="J32" s="1491"/>
      <c r="K32" s="1491"/>
      <c r="L32" s="1491"/>
      <c r="M32" s="1491"/>
      <c r="N32" s="1491"/>
    </row>
    <row r="34" spans="2:15" x14ac:dyDescent="0.3">
      <c r="D34" s="842"/>
    </row>
    <row r="35" spans="2:15" x14ac:dyDescent="0.3">
      <c r="D35" s="842"/>
    </row>
    <row r="36" spans="2:15" x14ac:dyDescent="0.3">
      <c r="D36" s="842"/>
    </row>
    <row r="37" spans="2:15" x14ac:dyDescent="0.3">
      <c r="B37" s="868"/>
    </row>
    <row r="38" spans="2:15" x14ac:dyDescent="0.3">
      <c r="B38" s="868"/>
    </row>
    <row r="39" spans="2:15" x14ac:dyDescent="0.3">
      <c r="B39" s="868"/>
    </row>
    <row r="42" spans="2:15" ht="15.6" x14ac:dyDescent="0.3">
      <c r="B42" s="1492" t="s">
        <v>1837</v>
      </c>
      <c r="C42" s="1492"/>
      <c r="D42" s="1492"/>
      <c r="E42" s="1492"/>
      <c r="F42" s="1492"/>
      <c r="G42" s="1492"/>
      <c r="H42" s="1492"/>
      <c r="I42" s="1492"/>
      <c r="J42" s="883"/>
      <c r="K42" s="884"/>
      <c r="L42" s="884"/>
      <c r="M42" s="884"/>
      <c r="N42" s="884"/>
      <c r="O42" s="884"/>
    </row>
    <row r="43" spans="2:15" ht="15" x14ac:dyDescent="0.3">
      <c r="B43" s="1490" t="s">
        <v>1801</v>
      </c>
      <c r="C43" s="1490"/>
      <c r="D43" s="1490"/>
      <c r="E43" s="1490"/>
      <c r="F43" s="1490"/>
      <c r="G43" s="1490"/>
      <c r="H43" s="1490"/>
      <c r="I43" s="1490"/>
      <c r="J43" s="869"/>
      <c r="K43" s="869"/>
      <c r="L43" s="870"/>
      <c r="M43" s="870"/>
      <c r="N43" s="870"/>
      <c r="O43" s="870"/>
    </row>
    <row r="44" spans="2:15" x14ac:dyDescent="0.3">
      <c r="B44" s="1487" t="s">
        <v>1803</v>
      </c>
      <c r="C44" s="1487"/>
      <c r="D44" s="1487"/>
      <c r="E44" s="1487"/>
      <c r="F44" s="1487"/>
      <c r="G44" s="1487"/>
      <c r="H44" s="1487"/>
      <c r="I44" s="1487"/>
      <c r="J44" s="1487"/>
      <c r="K44" s="1487"/>
      <c r="L44" s="1487"/>
      <c r="M44" s="1487"/>
      <c r="N44" s="1487"/>
      <c r="O44" s="1487"/>
    </row>
    <row r="45" spans="2:15" x14ac:dyDescent="0.3">
      <c r="B45" s="1488" t="s">
        <v>1804</v>
      </c>
      <c r="C45" s="1488"/>
      <c r="D45" s="1488"/>
      <c r="E45" s="1488"/>
      <c r="F45" s="1488"/>
      <c r="G45" s="1488"/>
      <c r="H45" s="1488"/>
      <c r="I45" s="1488"/>
      <c r="J45" s="1488"/>
      <c r="K45" s="1488"/>
      <c r="L45" s="1488"/>
      <c r="M45" s="1488"/>
      <c r="N45" s="1488"/>
      <c r="O45" s="1488"/>
    </row>
    <row r="46" spans="2:15" x14ac:dyDescent="0.3">
      <c r="B46" s="1487" t="s">
        <v>1805</v>
      </c>
      <c r="C46" s="1488"/>
      <c r="D46" s="1488"/>
      <c r="E46" s="1488"/>
      <c r="F46" s="1488"/>
      <c r="G46" s="1488"/>
      <c r="H46" s="1488"/>
      <c r="I46" s="1488"/>
      <c r="J46" s="1488"/>
      <c r="K46" s="1488"/>
      <c r="L46" s="1488"/>
      <c r="M46" s="1488"/>
      <c r="N46" s="1488"/>
      <c r="O46" s="1488"/>
    </row>
    <row r="47" spans="2:15" x14ac:dyDescent="0.3">
      <c r="B47" s="1488" t="s">
        <v>1806</v>
      </c>
      <c r="C47" s="1488"/>
      <c r="D47" s="1488"/>
      <c r="E47" s="1488"/>
      <c r="F47" s="1488"/>
      <c r="G47" s="1488"/>
      <c r="H47" s="1488"/>
      <c r="I47" s="1488"/>
      <c r="J47" s="1488"/>
      <c r="K47" s="1488"/>
      <c r="L47" s="1488"/>
      <c r="M47" s="1488"/>
      <c r="N47" s="1488"/>
      <c r="O47" s="1488"/>
    </row>
    <row r="48" spans="2:15" x14ac:dyDescent="0.3">
      <c r="B48" s="1487" t="s">
        <v>1807</v>
      </c>
      <c r="C48" s="1488"/>
      <c r="D48" s="1488"/>
      <c r="E48" s="1488"/>
      <c r="F48" s="1488"/>
      <c r="G48" s="1488"/>
      <c r="H48" s="1488"/>
      <c r="I48" s="1488"/>
      <c r="J48" s="1488"/>
      <c r="K48" s="1488"/>
      <c r="L48" s="1488"/>
      <c r="M48" s="1488"/>
      <c r="N48" s="1488"/>
      <c r="O48" s="1488"/>
    </row>
    <row r="49" spans="2:15" x14ac:dyDescent="0.3">
      <c r="B49" s="1488" t="s">
        <v>1808</v>
      </c>
      <c r="C49" s="1488"/>
      <c r="D49" s="1488"/>
      <c r="E49" s="1488"/>
      <c r="F49" s="1488"/>
      <c r="G49" s="1488"/>
      <c r="H49" s="1488"/>
      <c r="I49" s="1488"/>
      <c r="J49" s="1488"/>
      <c r="K49" s="1488"/>
      <c r="L49" s="1488"/>
      <c r="M49" s="1488"/>
      <c r="N49" s="1488"/>
      <c r="O49" s="1488"/>
    </row>
    <row r="50" spans="2:15" ht="15" x14ac:dyDescent="0.3">
      <c r="B50" s="1489" t="s">
        <v>1800</v>
      </c>
      <c r="C50" s="1489"/>
      <c r="D50" s="1489"/>
      <c r="E50" s="1489"/>
      <c r="F50" s="1489"/>
      <c r="G50" s="1489"/>
      <c r="H50" s="1489"/>
      <c r="I50" s="1489"/>
      <c r="J50" s="870"/>
      <c r="K50" s="870"/>
      <c r="L50" s="870"/>
      <c r="M50" s="870"/>
      <c r="N50" s="870"/>
      <c r="O50" s="870"/>
    </row>
    <row r="51" spans="2:15" x14ac:dyDescent="0.3">
      <c r="B51" s="1488" t="s">
        <v>1809</v>
      </c>
      <c r="C51" s="1488"/>
      <c r="D51" s="1488"/>
      <c r="E51" s="1488"/>
      <c r="F51" s="1488"/>
      <c r="G51" s="1488"/>
      <c r="H51" s="1488"/>
      <c r="I51" s="1488"/>
      <c r="J51" s="1488"/>
      <c r="K51" s="1488"/>
      <c r="L51" s="1488"/>
      <c r="M51" s="1488"/>
      <c r="N51" s="1488"/>
      <c r="O51" s="1488"/>
    </row>
    <row r="52" spans="2:15" x14ac:dyDescent="0.3">
      <c r="B52" s="1488" t="s">
        <v>1810</v>
      </c>
      <c r="C52" s="1488"/>
      <c r="D52" s="1488"/>
      <c r="E52" s="1488"/>
      <c r="F52" s="1488"/>
      <c r="G52" s="1488"/>
      <c r="H52" s="1488"/>
      <c r="I52" s="1488"/>
      <c r="J52" s="1488"/>
      <c r="K52" s="1488"/>
      <c r="L52" s="1488"/>
      <c r="M52" s="1488"/>
      <c r="N52" s="1488"/>
      <c r="O52" s="1488"/>
    </row>
    <row r="53" spans="2:15" x14ac:dyDescent="0.3">
      <c r="B53" s="1487" t="s">
        <v>1811</v>
      </c>
      <c r="C53" s="1488"/>
      <c r="D53" s="1488"/>
      <c r="E53" s="1488"/>
      <c r="F53" s="1488"/>
      <c r="G53" s="1488"/>
      <c r="H53" s="1488"/>
      <c r="I53" s="1488"/>
      <c r="J53" s="1488"/>
      <c r="K53" s="1488"/>
      <c r="L53" s="1488"/>
      <c r="M53" s="1488"/>
      <c r="N53" s="1488"/>
      <c r="O53" s="1488"/>
    </row>
  </sheetData>
  <mergeCells count="33">
    <mergeCell ref="L6:L8"/>
    <mergeCell ref="M6:M8"/>
    <mergeCell ref="C4:N4"/>
    <mergeCell ref="C5:E5"/>
    <mergeCell ref="F5:N5"/>
    <mergeCell ref="F6:F8"/>
    <mergeCell ref="G6:G8"/>
    <mergeCell ref="N6:N8"/>
    <mergeCell ref="H6:H8"/>
    <mergeCell ref="I6:I8"/>
    <mergeCell ref="J6:J8"/>
    <mergeCell ref="K6:K8"/>
    <mergeCell ref="A6:A7"/>
    <mergeCell ref="B6:B7"/>
    <mergeCell ref="C6:C7"/>
    <mergeCell ref="D6:D8"/>
    <mergeCell ref="E6:E8"/>
    <mergeCell ref="A32:N32"/>
    <mergeCell ref="B42:C42"/>
    <mergeCell ref="D42:E42"/>
    <mergeCell ref="F42:G42"/>
    <mergeCell ref="H42:I42"/>
    <mergeCell ref="B43:I43"/>
    <mergeCell ref="B44:O44"/>
    <mergeCell ref="B45:O45"/>
    <mergeCell ref="B46:O46"/>
    <mergeCell ref="B47:O47"/>
    <mergeCell ref="B53:O53"/>
    <mergeCell ref="B48:O48"/>
    <mergeCell ref="B49:O49"/>
    <mergeCell ref="B50:I50"/>
    <mergeCell ref="B51:O51"/>
    <mergeCell ref="B52:O52"/>
  </mergeCells>
  <hyperlinks>
    <hyperlink ref="A32:H32" r:id="rId1" display="https://eba.europa.eu/sites/default/documents/files/documents/10180/2668883/2cdad5cd-9a6e-4891-89f8-e28b99fa5bbe/EBA BS 2018 358 Final report on GL on NPE_FBE_CS.pdf"/>
  </hyperlinks>
  <pageMargins left="0.70866141732283472" right="0.70866141732283472" top="0.74803149606299213" bottom="0.74803149606299213" header="0.31496062992125984" footer="0.31496062992125984"/>
  <pageSetup paperSize="9" scale="61" fitToHeight="0" orientation="landscape" r:id="rId2"/>
  <headerFooter>
    <oddHeader>&amp;CCS
Příloha XV</oddHeader>
    <oddFooter>&amp;C&amp;P</odd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pageSetUpPr fitToPage="1"/>
  </sheetPr>
  <dimension ref="B2:K45"/>
  <sheetViews>
    <sheetView showGridLines="0" view="pageLayout" topLeftCell="A5" zoomScaleNormal="100" workbookViewId="0">
      <selection activeCell="J37" sqref="J37"/>
    </sheetView>
  </sheetViews>
  <sheetFormatPr defaultRowHeight="14.4" x14ac:dyDescent="0.3"/>
  <cols>
    <col min="1" max="1" width="0.5546875" customWidth="1"/>
    <col min="2" max="2" width="4.44140625" customWidth="1"/>
    <col min="3" max="3" width="13" customWidth="1"/>
    <col min="4" max="4" width="14" bestFit="1" customWidth="1"/>
    <col min="5" max="5" width="11.33203125" bestFit="1" customWidth="1"/>
    <col min="6" max="6" width="12.109375" bestFit="1" customWidth="1"/>
    <col min="7" max="7" width="14" bestFit="1" customWidth="1"/>
    <col min="8" max="8" width="12.44140625" customWidth="1"/>
    <col min="9" max="9" width="16" customWidth="1"/>
    <col min="10" max="10" width="10.88671875" customWidth="1"/>
    <col min="11" max="11" width="6.5546875" customWidth="1"/>
  </cols>
  <sheetData>
    <row r="2" spans="2:11" ht="18" x14ac:dyDescent="0.3">
      <c r="B2" s="617" t="s">
        <v>1758</v>
      </c>
    </row>
    <row r="3" spans="2:11" ht="15.6" x14ac:dyDescent="0.3">
      <c r="B3" s="209"/>
      <c r="C3" s="1164"/>
      <c r="D3" s="1164"/>
      <c r="E3" s="1164"/>
      <c r="H3" s="1164"/>
      <c r="I3" s="1164"/>
      <c r="J3" s="238"/>
      <c r="K3" s="1164"/>
    </row>
    <row r="4" spans="2:11" ht="16.2" thickBot="1" x14ac:dyDescent="0.35">
      <c r="B4" s="209"/>
      <c r="C4" s="1164"/>
      <c r="D4" s="1169"/>
      <c r="E4" s="1164"/>
      <c r="F4" s="1170"/>
      <c r="G4" s="1170"/>
      <c r="H4" s="1164"/>
      <c r="I4" s="1164"/>
      <c r="J4" s="238"/>
      <c r="K4" s="1164"/>
    </row>
    <row r="5" spans="2:11" ht="16.2" thickBot="1" x14ac:dyDescent="0.35">
      <c r="B5" s="1158"/>
      <c r="C5" s="1158"/>
      <c r="D5" s="632" t="s">
        <v>6</v>
      </c>
      <c r="E5" s="1161" t="s">
        <v>7</v>
      </c>
      <c r="F5" s="1161" t="s">
        <v>8</v>
      </c>
      <c r="G5" s="1161" t="s">
        <v>43</v>
      </c>
      <c r="H5" s="1161" t="s">
        <v>44</v>
      </c>
      <c r="I5" s="1161" t="s">
        <v>1759</v>
      </c>
      <c r="J5" s="1515" t="s">
        <v>154</v>
      </c>
      <c r="K5" s="1516"/>
    </row>
    <row r="6" spans="2:11" ht="16.5" customHeight="1" thickBot="1" x14ac:dyDescent="0.35">
      <c r="B6" s="1158"/>
      <c r="C6" s="1158"/>
      <c r="D6" s="1517" t="s">
        <v>731</v>
      </c>
      <c r="E6" s="1518"/>
      <c r="F6" s="1518"/>
      <c r="G6" s="1519"/>
      <c r="H6" s="1520" t="s">
        <v>817</v>
      </c>
      <c r="I6" s="1522" t="s">
        <v>818</v>
      </c>
      <c r="J6" s="1517" t="s">
        <v>819</v>
      </c>
      <c r="K6" s="1520"/>
    </row>
    <row r="7" spans="2:11" ht="19.5" customHeight="1" thickBot="1" x14ac:dyDescent="0.35">
      <c r="B7" s="239"/>
      <c r="C7" s="239"/>
      <c r="D7" s="1162"/>
      <c r="E7" s="1517" t="s">
        <v>820</v>
      </c>
      <c r="F7" s="1520"/>
      <c r="G7" s="1528" t="s">
        <v>821</v>
      </c>
      <c r="H7" s="1521"/>
      <c r="I7" s="1523"/>
      <c r="J7" s="1525"/>
      <c r="K7" s="1521"/>
    </row>
    <row r="8" spans="2:11" ht="15.6" x14ac:dyDescent="0.3">
      <c r="B8" s="1158"/>
      <c r="C8" s="1158"/>
      <c r="D8" s="1162"/>
      <c r="E8" s="1531"/>
      <c r="F8" s="1522" t="s">
        <v>801</v>
      </c>
      <c r="G8" s="1529"/>
      <c r="H8" s="1531"/>
      <c r="I8" s="1523"/>
      <c r="J8" s="1525"/>
      <c r="K8" s="1521"/>
    </row>
    <row r="9" spans="2:11" ht="22.5" customHeight="1" thickBot="1" x14ac:dyDescent="0.35">
      <c r="B9" s="1158"/>
      <c r="C9" s="1158"/>
      <c r="D9" s="1162"/>
      <c r="E9" s="1532"/>
      <c r="F9" s="1524"/>
      <c r="G9" s="1530"/>
      <c r="H9" s="1532"/>
      <c r="I9" s="1524"/>
      <c r="J9" s="1526"/>
      <c r="K9" s="1527"/>
    </row>
    <row r="10" spans="2:11" ht="28.2" thickBot="1" x14ac:dyDescent="0.35">
      <c r="B10" s="648" t="s">
        <v>462</v>
      </c>
      <c r="C10" s="1163" t="s">
        <v>822</v>
      </c>
      <c r="D10" s="1171">
        <v>27841150182.170006</v>
      </c>
      <c r="E10" s="1171">
        <v>340385374.84000003</v>
      </c>
      <c r="F10" s="1171">
        <v>340385374.84000003</v>
      </c>
      <c r="G10" s="1171">
        <v>27841150182.170006</v>
      </c>
      <c r="H10" s="1171">
        <v>-230464942.52000001</v>
      </c>
      <c r="I10" s="1217"/>
      <c r="J10" s="1533"/>
      <c r="K10" s="1534"/>
    </row>
    <row r="11" spans="2:11" ht="15" thickBot="1" x14ac:dyDescent="0.35">
      <c r="B11" s="636" t="s">
        <v>464</v>
      </c>
      <c r="C11" s="649" t="s">
        <v>1997</v>
      </c>
      <c r="D11" s="1172">
        <v>1024970221.45</v>
      </c>
      <c r="E11" s="1172">
        <v>0</v>
      </c>
      <c r="F11" s="1172">
        <v>0</v>
      </c>
      <c r="G11" s="1172">
        <v>1024970221.45</v>
      </c>
      <c r="H11" s="1172">
        <v>-964282.65</v>
      </c>
      <c r="I11" s="1216"/>
      <c r="J11" s="1535"/>
      <c r="K11" s="1514"/>
    </row>
    <row r="12" spans="2:11" ht="15" thickBot="1" x14ac:dyDescent="0.35">
      <c r="B12" s="636" t="s">
        <v>746</v>
      </c>
      <c r="C12" s="649" t="s">
        <v>1998</v>
      </c>
      <c r="D12" s="1172">
        <v>11822608149.58</v>
      </c>
      <c r="E12" s="1172">
        <v>0</v>
      </c>
      <c r="F12" s="1172">
        <v>0</v>
      </c>
      <c r="G12" s="1172">
        <v>11822608149.58</v>
      </c>
      <c r="H12" s="1172">
        <v>-25596403.43</v>
      </c>
      <c r="I12" s="1216"/>
      <c r="J12" s="1159"/>
      <c r="K12" s="1160"/>
    </row>
    <row r="13" spans="2:11" ht="15" thickBot="1" x14ac:dyDescent="0.35">
      <c r="B13" s="636" t="s">
        <v>748</v>
      </c>
      <c r="C13" s="649" t="s">
        <v>1999</v>
      </c>
      <c r="D13" s="1172">
        <v>0</v>
      </c>
      <c r="E13" s="1172">
        <v>0</v>
      </c>
      <c r="F13" s="1172">
        <v>0</v>
      </c>
      <c r="G13" s="1172">
        <v>0</v>
      </c>
      <c r="H13" s="1172">
        <v>0</v>
      </c>
      <c r="I13" s="1216"/>
      <c r="J13" s="1159"/>
      <c r="K13" s="1160"/>
    </row>
    <row r="14" spans="2:11" ht="15" thickBot="1" x14ac:dyDescent="0.35">
      <c r="B14" s="636" t="s">
        <v>750</v>
      </c>
      <c r="C14" s="649" t="s">
        <v>2000</v>
      </c>
      <c r="D14" s="1172">
        <v>143408629.5</v>
      </c>
      <c r="E14" s="1172">
        <v>0</v>
      </c>
      <c r="F14" s="1172">
        <v>0</v>
      </c>
      <c r="G14" s="1172">
        <v>143408629.5</v>
      </c>
      <c r="H14" s="1172">
        <v>-44141.25</v>
      </c>
      <c r="I14" s="1216"/>
      <c r="J14" s="1159"/>
      <c r="K14" s="1160"/>
    </row>
    <row r="15" spans="2:11" ht="15" thickBot="1" x14ac:dyDescent="0.35">
      <c r="B15" s="636" t="s">
        <v>752</v>
      </c>
      <c r="C15" s="649" t="s">
        <v>2001</v>
      </c>
      <c r="D15" s="1172">
        <v>29965442.010000002</v>
      </c>
      <c r="E15" s="1172">
        <v>0</v>
      </c>
      <c r="F15" s="1172">
        <v>0</v>
      </c>
      <c r="G15" s="1172">
        <v>29965442.010000002</v>
      </c>
      <c r="H15" s="1172">
        <v>-135309.26</v>
      </c>
      <c r="I15" s="1216"/>
      <c r="J15" s="1159"/>
      <c r="K15" s="1160"/>
    </row>
    <row r="16" spans="2:11" ht="15" thickBot="1" x14ac:dyDescent="0.35">
      <c r="B16" s="636" t="s">
        <v>754</v>
      </c>
      <c r="C16" s="649" t="s">
        <v>2002</v>
      </c>
      <c r="D16" s="1172">
        <v>851538577.08000004</v>
      </c>
      <c r="E16" s="1172">
        <v>0</v>
      </c>
      <c r="F16" s="1172">
        <v>0</v>
      </c>
      <c r="G16" s="1172">
        <v>851538577.08000004</v>
      </c>
      <c r="H16" s="1172">
        <v>-91966.35</v>
      </c>
      <c r="I16" s="1216"/>
      <c r="J16" s="1159"/>
      <c r="K16" s="1160"/>
    </row>
    <row r="17" spans="2:11" ht="15" thickBot="1" x14ac:dyDescent="0.35">
      <c r="B17" s="636" t="s">
        <v>756</v>
      </c>
      <c r="C17" s="649" t="s">
        <v>2003</v>
      </c>
      <c r="D17" s="1172">
        <v>2340232336.4699998</v>
      </c>
      <c r="E17" s="1172">
        <v>0</v>
      </c>
      <c r="F17" s="1172">
        <v>0</v>
      </c>
      <c r="G17" s="1172">
        <v>2340232336.4699998</v>
      </c>
      <c r="H17" s="1172">
        <v>-1854641.14</v>
      </c>
      <c r="I17" s="1216"/>
      <c r="J17" s="1159"/>
      <c r="K17" s="1160"/>
    </row>
    <row r="18" spans="2:11" ht="15" thickBot="1" x14ac:dyDescent="0.35">
      <c r="B18" s="636" t="s">
        <v>758</v>
      </c>
      <c r="C18" s="649" t="s">
        <v>2004</v>
      </c>
      <c r="D18" s="1172">
        <v>1521712.2</v>
      </c>
      <c r="E18" s="1172">
        <v>0</v>
      </c>
      <c r="F18" s="1172">
        <v>0</v>
      </c>
      <c r="G18" s="1172">
        <v>1521712.2</v>
      </c>
      <c r="H18" s="1172">
        <v>-6693.12</v>
      </c>
      <c r="I18" s="1216"/>
      <c r="J18" s="1159"/>
      <c r="K18" s="1160"/>
    </row>
    <row r="19" spans="2:11" ht="15" thickBot="1" x14ac:dyDescent="0.35">
      <c r="B19" s="636" t="s">
        <v>760</v>
      </c>
      <c r="C19" s="649" t="s">
        <v>2005</v>
      </c>
      <c r="D19" s="1172">
        <v>4198407.04</v>
      </c>
      <c r="E19" s="1172">
        <v>0</v>
      </c>
      <c r="F19" s="1172">
        <v>0</v>
      </c>
      <c r="G19" s="1172">
        <v>4198407.04</v>
      </c>
      <c r="H19" s="1172">
        <v>-16788.86</v>
      </c>
      <c r="I19" s="1216"/>
      <c r="J19" s="1159"/>
      <c r="K19" s="1160"/>
    </row>
    <row r="20" spans="2:11" ht="15" thickBot="1" x14ac:dyDescent="0.35">
      <c r="B20" s="636" t="s">
        <v>761</v>
      </c>
      <c r="C20" s="649" t="s">
        <v>2006</v>
      </c>
      <c r="D20" s="1172">
        <v>120789074.98</v>
      </c>
      <c r="E20" s="1172">
        <v>0</v>
      </c>
      <c r="F20" s="1172">
        <v>0</v>
      </c>
      <c r="G20" s="1172">
        <v>120789074.98</v>
      </c>
      <c r="H20" s="1172">
        <v>-164180.4</v>
      </c>
      <c r="I20" s="1216"/>
      <c r="J20" s="1513"/>
      <c r="K20" s="1514"/>
    </row>
    <row r="21" spans="2:11" ht="15" thickBot="1" x14ac:dyDescent="0.35">
      <c r="B21" s="636" t="s">
        <v>762</v>
      </c>
      <c r="C21" s="649" t="s">
        <v>2007</v>
      </c>
      <c r="D21" s="1172">
        <v>2491095893.3800001</v>
      </c>
      <c r="E21" s="1172">
        <v>252327628.53</v>
      </c>
      <c r="F21" s="1172">
        <v>252327628.53</v>
      </c>
      <c r="G21" s="1172">
        <v>2491095893.3800001</v>
      </c>
      <c r="H21" s="1172">
        <v>-92046579.989999995</v>
      </c>
      <c r="I21" s="1216"/>
      <c r="J21" s="1159"/>
      <c r="K21" s="1160"/>
    </row>
    <row r="22" spans="2:11" ht="15" thickBot="1" x14ac:dyDescent="0.35">
      <c r="B22" s="636" t="s">
        <v>763</v>
      </c>
      <c r="C22" s="649" t="s">
        <v>2008</v>
      </c>
      <c r="D22" s="1172">
        <v>7543505871.7300005</v>
      </c>
      <c r="E22" s="1172">
        <v>0</v>
      </c>
      <c r="F22" s="1172">
        <v>0</v>
      </c>
      <c r="G22" s="1172">
        <v>7543505871.7300005</v>
      </c>
      <c r="H22" s="1172">
        <v>-70129825.519999996</v>
      </c>
      <c r="I22" s="1216"/>
      <c r="J22" s="1159"/>
      <c r="K22" s="1160"/>
    </row>
    <row r="23" spans="2:11" ht="15" thickBot="1" x14ac:dyDescent="0.35">
      <c r="B23" s="636" t="s">
        <v>764</v>
      </c>
      <c r="C23" s="649" t="s">
        <v>2009</v>
      </c>
      <c r="D23" s="1172">
        <v>414302351.63</v>
      </c>
      <c r="E23" s="1172">
        <v>0</v>
      </c>
      <c r="F23" s="1172">
        <v>0</v>
      </c>
      <c r="G23" s="1172">
        <v>414302351.63</v>
      </c>
      <c r="H23" s="1172">
        <v>-359906.97</v>
      </c>
      <c r="I23" s="1216"/>
      <c r="J23" s="1159"/>
      <c r="K23" s="1160"/>
    </row>
    <row r="24" spans="2:11" ht="15" thickBot="1" x14ac:dyDescent="0.35">
      <c r="B24" s="636" t="s">
        <v>765</v>
      </c>
      <c r="C24" s="649" t="s">
        <v>2010</v>
      </c>
      <c r="D24" s="1172">
        <v>942738754.86000001</v>
      </c>
      <c r="E24" s="1172">
        <v>0</v>
      </c>
      <c r="F24" s="1172">
        <v>0</v>
      </c>
      <c r="G24" s="1172">
        <v>942738754.86000001</v>
      </c>
      <c r="H24" s="1172">
        <v>-8381144.8600000003</v>
      </c>
      <c r="I24" s="1216"/>
      <c r="J24" s="1513"/>
      <c r="K24" s="1514"/>
    </row>
    <row r="25" spans="2:11" ht="15" thickBot="1" x14ac:dyDescent="0.35">
      <c r="B25" s="636" t="s">
        <v>766</v>
      </c>
      <c r="C25" s="649" t="s">
        <v>2011</v>
      </c>
      <c r="D25" s="1172">
        <v>88057746.310000002</v>
      </c>
      <c r="E25" s="1172">
        <v>88057746.310000002</v>
      </c>
      <c r="F25" s="1172">
        <v>88057746.310000002</v>
      </c>
      <c r="G25" s="1172">
        <v>88057746.310000002</v>
      </c>
      <c r="H25" s="1172">
        <v>-30670679.390000001</v>
      </c>
      <c r="I25" s="1216"/>
      <c r="J25" s="1513"/>
      <c r="K25" s="1514"/>
    </row>
    <row r="26" spans="2:11" ht="15" thickBot="1" x14ac:dyDescent="0.35">
      <c r="B26" s="636" t="s">
        <v>767</v>
      </c>
      <c r="C26" s="649" t="s">
        <v>2012</v>
      </c>
      <c r="D26" s="1172">
        <v>0</v>
      </c>
      <c r="E26" s="1172">
        <v>0</v>
      </c>
      <c r="F26" s="1172">
        <v>0</v>
      </c>
      <c r="G26" s="1172">
        <v>0</v>
      </c>
      <c r="H26" s="1172">
        <v>0</v>
      </c>
      <c r="I26" s="1216"/>
      <c r="J26" s="1159"/>
      <c r="K26" s="1160"/>
    </row>
    <row r="27" spans="2:11" ht="15" thickBot="1" x14ac:dyDescent="0.35">
      <c r="B27" s="636" t="s">
        <v>768</v>
      </c>
      <c r="C27" s="649" t="s">
        <v>823</v>
      </c>
      <c r="D27" s="1172">
        <v>22217013.949999999</v>
      </c>
      <c r="E27" s="1172">
        <v>0</v>
      </c>
      <c r="F27" s="1172">
        <v>0</v>
      </c>
      <c r="G27" s="1172">
        <v>22217013.949999999</v>
      </c>
      <c r="H27" s="1172">
        <v>-2399.33</v>
      </c>
      <c r="I27" s="1216"/>
      <c r="J27" s="1159"/>
      <c r="K27" s="1160"/>
    </row>
    <row r="28" spans="2:11" ht="28.2" thickBot="1" x14ac:dyDescent="0.35">
      <c r="B28" s="1173" t="s">
        <v>769</v>
      </c>
      <c r="C28" s="641" t="s">
        <v>527</v>
      </c>
      <c r="D28" s="1174">
        <v>5758372358.9099998</v>
      </c>
      <c r="E28" s="1174">
        <v>67653531.569999993</v>
      </c>
      <c r="F28" s="1174">
        <v>0</v>
      </c>
      <c r="G28" s="1215"/>
      <c r="H28" s="1215"/>
      <c r="I28" s="1174">
        <v>95943543.150000006</v>
      </c>
      <c r="J28" s="1509"/>
      <c r="K28" s="1510"/>
    </row>
    <row r="29" spans="2:11" ht="15" thickBot="1" x14ac:dyDescent="0.35">
      <c r="B29" s="638" t="s">
        <v>770</v>
      </c>
      <c r="C29" s="649" t="s">
        <v>1998</v>
      </c>
      <c r="D29" s="1172">
        <v>3948165783.3400002</v>
      </c>
      <c r="E29" s="1172">
        <v>67653531.569999993</v>
      </c>
      <c r="F29" s="1172">
        <v>0</v>
      </c>
      <c r="G29" s="1216"/>
      <c r="H29" s="1216"/>
      <c r="I29" s="1172">
        <v>74020909.320000008</v>
      </c>
      <c r="J29" s="1509"/>
      <c r="K29" s="1510"/>
    </row>
    <row r="30" spans="2:11" ht="15" thickBot="1" x14ac:dyDescent="0.35">
      <c r="B30" s="636" t="s">
        <v>771</v>
      </c>
      <c r="C30" s="649" t="s">
        <v>2006</v>
      </c>
      <c r="D30" s="1172">
        <v>21539178.739999998</v>
      </c>
      <c r="E30" s="1172">
        <v>0</v>
      </c>
      <c r="F30" s="1172">
        <v>0</v>
      </c>
      <c r="G30" s="1216"/>
      <c r="H30" s="1216"/>
      <c r="I30" s="1172">
        <v>29930.92</v>
      </c>
      <c r="J30" s="1509"/>
      <c r="K30" s="1510"/>
    </row>
    <row r="31" spans="2:11" ht="15" thickBot="1" x14ac:dyDescent="0.35">
      <c r="B31" s="636" t="s">
        <v>772</v>
      </c>
      <c r="C31" s="649" t="s">
        <v>2008</v>
      </c>
      <c r="D31" s="1172">
        <v>1603804475.1500001</v>
      </c>
      <c r="E31" s="1172">
        <v>0</v>
      </c>
      <c r="F31" s="1172">
        <v>0</v>
      </c>
      <c r="G31" s="1216"/>
      <c r="H31" s="1216"/>
      <c r="I31" s="1172">
        <v>21695602.09</v>
      </c>
      <c r="J31" s="1509"/>
      <c r="K31" s="1510"/>
    </row>
    <row r="32" spans="2:11" ht="15" thickBot="1" x14ac:dyDescent="0.35">
      <c r="B32" s="636" t="s">
        <v>1203</v>
      </c>
      <c r="C32" s="649" t="s">
        <v>2009</v>
      </c>
      <c r="D32" s="1172">
        <v>184862921.68000001</v>
      </c>
      <c r="E32" s="1172">
        <v>0</v>
      </c>
      <c r="F32" s="1172">
        <v>0</v>
      </c>
      <c r="G32" s="1216"/>
      <c r="H32" s="1216"/>
      <c r="I32" s="1172">
        <v>197100.82</v>
      </c>
      <c r="J32" s="1509"/>
      <c r="K32" s="1510"/>
    </row>
    <row r="33" spans="2:11" s="1176" customFormat="1" ht="30" customHeight="1" thickBot="1" x14ac:dyDescent="0.35">
      <c r="B33" s="640" t="s">
        <v>1205</v>
      </c>
      <c r="C33" s="641" t="s">
        <v>42</v>
      </c>
      <c r="D33" s="1175">
        <v>33599522541.080006</v>
      </c>
      <c r="E33" s="1175">
        <v>408038906.41000003</v>
      </c>
      <c r="F33" s="1175">
        <v>340385374.84000003</v>
      </c>
      <c r="G33" s="1175">
        <v>27841150182.170006</v>
      </c>
      <c r="H33" s="1175">
        <v>-230464942.52000001</v>
      </c>
      <c r="I33" s="1175">
        <v>95943543.150000006</v>
      </c>
      <c r="J33" s="1511">
        <v>0</v>
      </c>
      <c r="K33" s="1512"/>
    </row>
    <row r="43" spans="2:11" x14ac:dyDescent="0.3">
      <c r="D43" s="2"/>
    </row>
    <row r="44" spans="2:11" x14ac:dyDescent="0.3">
      <c r="D44" s="2"/>
    </row>
    <row r="45" spans="2:11" x14ac:dyDescent="0.3">
      <c r="D45" s="2"/>
    </row>
  </sheetData>
  <mergeCells count="21">
    <mergeCell ref="J24:K24"/>
    <mergeCell ref="J20:K20"/>
    <mergeCell ref="J5:K5"/>
    <mergeCell ref="D6:G6"/>
    <mergeCell ref="H6:H7"/>
    <mergeCell ref="I6:I9"/>
    <mergeCell ref="J6:K9"/>
    <mergeCell ref="E7:F7"/>
    <mergeCell ref="G7:G9"/>
    <mergeCell ref="E8:E9"/>
    <mergeCell ref="F8:F9"/>
    <mergeCell ref="H8:H9"/>
    <mergeCell ref="J10:K10"/>
    <mergeCell ref="J11:K11"/>
    <mergeCell ref="J32:K32"/>
    <mergeCell ref="J33:K33"/>
    <mergeCell ref="J25:K25"/>
    <mergeCell ref="J28:K28"/>
    <mergeCell ref="J29:K29"/>
    <mergeCell ref="J30:K30"/>
    <mergeCell ref="J31:K31"/>
  </mergeCells>
  <pageMargins left="0.34375" right="0.70866141732283472" top="0.74803149606299213" bottom="0.74803149606299213" header="0.31496062992125984" footer="0.31496062992125984"/>
  <pageSetup paperSize="9" scale="80" orientation="portrait" r:id="rId1"/>
  <headerFooter>
    <oddHeader>&amp;CCS
Příloha XV</oddHeader>
    <oddFooter>&amp;C&amp;P</odd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pageSetUpPr fitToPage="1"/>
  </sheetPr>
  <dimension ref="B2:I36"/>
  <sheetViews>
    <sheetView showGridLines="0" view="pageLayout" zoomScaleNormal="100" workbookViewId="0">
      <selection activeCell="D2" sqref="D2"/>
    </sheetView>
  </sheetViews>
  <sheetFormatPr defaultRowHeight="14.4" x14ac:dyDescent="0.3"/>
  <cols>
    <col min="2" max="2" width="4.5546875" customWidth="1"/>
    <col min="3" max="3" width="25" customWidth="1"/>
    <col min="4" max="4" width="12.109375" bestFit="1" customWidth="1"/>
    <col min="5" max="6" width="10.109375" bestFit="1" customWidth="1"/>
    <col min="7" max="7" width="13" customWidth="1"/>
    <col min="8" max="8" width="12.44140625" customWidth="1"/>
    <col min="9" max="9" width="20.44140625" customWidth="1"/>
  </cols>
  <sheetData>
    <row r="2" spans="2:9" ht="18" x14ac:dyDescent="0.3">
      <c r="B2" s="617" t="s">
        <v>824</v>
      </c>
    </row>
    <row r="3" spans="2:9" ht="16.2" thickBot="1" x14ac:dyDescent="0.35">
      <c r="B3" s="209"/>
      <c r="C3" s="227"/>
      <c r="D3" s="227"/>
      <c r="E3" s="1536"/>
      <c r="F3" s="1536"/>
      <c r="G3" s="227"/>
      <c r="H3" s="227"/>
      <c r="I3" s="227"/>
    </row>
    <row r="4" spans="2:9" ht="16.2" thickBot="1" x14ac:dyDescent="0.35">
      <c r="B4" s="228"/>
      <c r="C4" s="228"/>
      <c r="D4" s="805" t="s">
        <v>6</v>
      </c>
      <c r="E4" s="631" t="s">
        <v>7</v>
      </c>
      <c r="F4" s="631" t="s">
        <v>8</v>
      </c>
      <c r="G4" s="631" t="s">
        <v>43</v>
      </c>
      <c r="H4" s="631" t="s">
        <v>44</v>
      </c>
      <c r="I4" s="631" t="s">
        <v>153</v>
      </c>
    </row>
    <row r="5" spans="2:9" ht="19.5" customHeight="1" thickBot="1" x14ac:dyDescent="0.35">
      <c r="B5" s="228"/>
      <c r="C5" s="228"/>
      <c r="D5" s="1537" t="s">
        <v>825</v>
      </c>
      <c r="E5" s="1538"/>
      <c r="F5" s="1538"/>
      <c r="G5" s="1539"/>
      <c r="H5" s="1540" t="s">
        <v>817</v>
      </c>
      <c r="I5" s="1543" t="s">
        <v>819</v>
      </c>
    </row>
    <row r="6" spans="2:9" ht="57.75" customHeight="1" thickBot="1" x14ac:dyDescent="0.35">
      <c r="B6" s="239"/>
      <c r="C6" s="239"/>
      <c r="D6" s="812"/>
      <c r="E6" s="1537" t="s">
        <v>820</v>
      </c>
      <c r="F6" s="1540"/>
      <c r="G6" s="678" t="s">
        <v>826</v>
      </c>
      <c r="H6" s="1541"/>
      <c r="I6" s="1544"/>
    </row>
    <row r="7" spans="2:9" ht="15.6" x14ac:dyDescent="0.3">
      <c r="B7" s="228"/>
      <c r="C7" s="228"/>
      <c r="D7" s="813"/>
      <c r="E7" s="1546"/>
      <c r="F7" s="1543" t="s">
        <v>801</v>
      </c>
      <c r="G7" s="1546"/>
      <c r="H7" s="1541"/>
      <c r="I7" s="1544"/>
    </row>
    <row r="8" spans="2:9" ht="16.2" thickBot="1" x14ac:dyDescent="0.35">
      <c r="B8" s="228"/>
      <c r="C8" s="228"/>
      <c r="D8" s="814"/>
      <c r="E8" s="1547"/>
      <c r="F8" s="1548"/>
      <c r="G8" s="1549"/>
      <c r="H8" s="1542"/>
      <c r="I8" s="1545"/>
    </row>
    <row r="9" spans="2:9" ht="15" thickBot="1" x14ac:dyDescent="0.35">
      <c r="B9" s="807" t="s">
        <v>462</v>
      </c>
      <c r="C9" s="689" t="s">
        <v>827</v>
      </c>
      <c r="D9" s="1177">
        <v>0</v>
      </c>
      <c r="E9" s="1177">
        <v>0</v>
      </c>
      <c r="F9" s="1177">
        <v>0</v>
      </c>
      <c r="G9" s="1177">
        <v>0</v>
      </c>
      <c r="H9" s="1177">
        <v>0</v>
      </c>
      <c r="I9" s="1177">
        <v>0</v>
      </c>
    </row>
    <row r="10" spans="2:9" ht="15" thickBot="1" x14ac:dyDescent="0.35">
      <c r="B10" s="815" t="s">
        <v>464</v>
      </c>
      <c r="C10" s="644" t="s">
        <v>828</v>
      </c>
      <c r="D10" s="1177">
        <v>0</v>
      </c>
      <c r="E10" s="1177">
        <v>31923417.379999999</v>
      </c>
      <c r="F10" s="1177">
        <v>0</v>
      </c>
      <c r="G10" s="1177">
        <v>0</v>
      </c>
      <c r="H10" s="1177">
        <v>0</v>
      </c>
      <c r="I10" s="1177">
        <v>0</v>
      </c>
    </row>
    <row r="11" spans="2:9" ht="15" thickBot="1" x14ac:dyDescent="0.35">
      <c r="B11" s="815" t="s">
        <v>746</v>
      </c>
      <c r="C11" s="644" t="s">
        <v>829</v>
      </c>
      <c r="D11" s="1177">
        <v>1899910797.1600001</v>
      </c>
      <c r="E11" s="1177">
        <v>304018290.97000003</v>
      </c>
      <c r="F11" s="1177">
        <v>31923417.379999999</v>
      </c>
      <c r="G11" s="1177">
        <v>1899910797.1600001</v>
      </c>
      <c r="H11" s="1177">
        <v>-73736506.189999998</v>
      </c>
      <c r="I11" s="1177">
        <v>0</v>
      </c>
    </row>
    <row r="12" spans="2:9" ht="24.6" thickBot="1" x14ac:dyDescent="0.35">
      <c r="B12" s="815" t="s">
        <v>748</v>
      </c>
      <c r="C12" s="644" t="s">
        <v>830</v>
      </c>
      <c r="D12" s="1177">
        <v>8600820083.4400005</v>
      </c>
      <c r="E12" s="1177">
        <v>0</v>
      </c>
      <c r="F12" s="1177">
        <v>304018290.97000003</v>
      </c>
      <c r="G12" s="1177">
        <v>8600820083.4400005</v>
      </c>
      <c r="H12" s="1177">
        <v>-102254671.56999999</v>
      </c>
      <c r="I12" s="1177">
        <v>0</v>
      </c>
    </row>
    <row r="13" spans="2:9" ht="15" thickBot="1" x14ac:dyDescent="0.35">
      <c r="B13" s="815" t="s">
        <v>750</v>
      </c>
      <c r="C13" s="644" t="s">
        <v>831</v>
      </c>
      <c r="D13" s="1177">
        <v>0</v>
      </c>
      <c r="E13" s="1177">
        <v>0</v>
      </c>
      <c r="F13" s="1177">
        <v>0</v>
      </c>
      <c r="G13" s="1177">
        <v>0</v>
      </c>
      <c r="H13" s="1177">
        <v>0</v>
      </c>
      <c r="I13" s="1177">
        <v>0</v>
      </c>
    </row>
    <row r="14" spans="2:9" ht="15" thickBot="1" x14ac:dyDescent="0.35">
      <c r="B14" s="815" t="s">
        <v>752</v>
      </c>
      <c r="C14" s="644" t="s">
        <v>832</v>
      </c>
      <c r="D14" s="1177">
        <v>0</v>
      </c>
      <c r="E14" s="1177">
        <v>0</v>
      </c>
      <c r="F14" s="1177">
        <v>0</v>
      </c>
      <c r="G14" s="1177">
        <v>0</v>
      </c>
      <c r="H14" s="1177">
        <v>0</v>
      </c>
      <c r="I14" s="1177">
        <v>0</v>
      </c>
    </row>
    <row r="15" spans="2:9" ht="15" thickBot="1" x14ac:dyDescent="0.35">
      <c r="B15" s="815" t="s">
        <v>754</v>
      </c>
      <c r="C15" s="644" t="s">
        <v>833</v>
      </c>
      <c r="D15" s="1177">
        <v>18822498.440000001</v>
      </c>
      <c r="E15" s="1177">
        <v>0</v>
      </c>
      <c r="F15" s="1177">
        <v>0</v>
      </c>
      <c r="G15" s="1177">
        <v>18822498.440000001</v>
      </c>
      <c r="H15" s="1177">
        <v>-244121.7</v>
      </c>
      <c r="I15" s="1177">
        <v>0</v>
      </c>
    </row>
    <row r="16" spans="2:9" ht="15" thickBot="1" x14ac:dyDescent="0.35">
      <c r="B16" s="815" t="s">
        <v>756</v>
      </c>
      <c r="C16" s="644" t="s">
        <v>834</v>
      </c>
      <c r="D16" s="1177">
        <v>1052452534.96</v>
      </c>
      <c r="E16" s="1177">
        <v>0</v>
      </c>
      <c r="F16" s="1177">
        <v>0</v>
      </c>
      <c r="G16" s="1177">
        <v>1052452534.96</v>
      </c>
      <c r="H16" s="1177">
        <v>-1362090.3</v>
      </c>
      <c r="I16" s="1177">
        <v>0</v>
      </c>
    </row>
    <row r="17" spans="2:9" ht="24.6" thickBot="1" x14ac:dyDescent="0.35">
      <c r="B17" s="810" t="s">
        <v>758</v>
      </c>
      <c r="C17" s="644" t="s">
        <v>835</v>
      </c>
      <c r="D17" s="1177">
        <v>0</v>
      </c>
      <c r="E17" s="1177">
        <v>0</v>
      </c>
      <c r="F17" s="1177">
        <v>0</v>
      </c>
      <c r="G17" s="1177">
        <v>0</v>
      </c>
      <c r="H17" s="1177">
        <v>0</v>
      </c>
      <c r="I17" s="1177">
        <v>0</v>
      </c>
    </row>
    <row r="18" spans="2:9" ht="15" thickBot="1" x14ac:dyDescent="0.35">
      <c r="B18" s="815" t="s">
        <v>760</v>
      </c>
      <c r="C18" s="644" t="s">
        <v>836</v>
      </c>
      <c r="D18" s="1177">
        <v>0</v>
      </c>
      <c r="E18" s="1177">
        <v>0</v>
      </c>
      <c r="F18" s="1177">
        <v>0</v>
      </c>
      <c r="G18" s="1177">
        <v>0</v>
      </c>
      <c r="H18" s="1177">
        <v>0</v>
      </c>
      <c r="I18" s="1177">
        <v>0</v>
      </c>
    </row>
    <row r="19" spans="2:9" ht="15" thickBot="1" x14ac:dyDescent="0.35">
      <c r="B19" s="815" t="s">
        <v>761</v>
      </c>
      <c r="C19" s="644" t="s">
        <v>837</v>
      </c>
      <c r="D19" s="1177">
        <v>0</v>
      </c>
      <c r="E19" s="1177">
        <v>0</v>
      </c>
      <c r="F19" s="1177">
        <v>0</v>
      </c>
      <c r="G19" s="1177">
        <v>0</v>
      </c>
      <c r="H19" s="1177">
        <v>0</v>
      </c>
      <c r="I19" s="1177">
        <v>0</v>
      </c>
    </row>
    <row r="20" spans="2:9" ht="15" thickBot="1" x14ac:dyDescent="0.35">
      <c r="B20" s="815" t="s">
        <v>762</v>
      </c>
      <c r="C20" s="644" t="s">
        <v>838</v>
      </c>
      <c r="D20" s="1177">
        <v>0</v>
      </c>
      <c r="E20" s="1177">
        <v>0</v>
      </c>
      <c r="F20" s="1177">
        <v>0</v>
      </c>
      <c r="G20" s="1177">
        <v>0</v>
      </c>
      <c r="H20" s="1177">
        <v>0</v>
      </c>
      <c r="I20" s="1177">
        <v>0</v>
      </c>
    </row>
    <row r="21" spans="2:9" ht="24.6" thickBot="1" x14ac:dyDescent="0.35">
      <c r="B21" s="815" t="s">
        <v>763</v>
      </c>
      <c r="C21" s="644" t="s">
        <v>839</v>
      </c>
      <c r="D21" s="1177">
        <v>746905614.78999996</v>
      </c>
      <c r="E21" s="1177">
        <v>0</v>
      </c>
      <c r="F21" s="1177">
        <v>0</v>
      </c>
      <c r="G21" s="1177">
        <v>746905614.78999996</v>
      </c>
      <c r="H21" s="1177">
        <v>-3895584.83</v>
      </c>
      <c r="I21" s="1177">
        <v>0</v>
      </c>
    </row>
    <row r="22" spans="2:9" ht="24.6" thickBot="1" x14ac:dyDescent="0.35">
      <c r="B22" s="815" t="s">
        <v>764</v>
      </c>
      <c r="C22" s="644" t="s">
        <v>840</v>
      </c>
      <c r="D22" s="1177">
        <v>707559989.48000002</v>
      </c>
      <c r="E22" s="1177">
        <v>0</v>
      </c>
      <c r="F22" s="1177">
        <v>0</v>
      </c>
      <c r="G22" s="1177">
        <v>707559989.48000002</v>
      </c>
      <c r="H22" s="1177">
        <v>-3690372.49</v>
      </c>
      <c r="I22" s="1177">
        <v>0</v>
      </c>
    </row>
    <row r="23" spans="2:9" ht="24.6" thickBot="1" x14ac:dyDescent="0.35">
      <c r="B23" s="810" t="s">
        <v>765</v>
      </c>
      <c r="C23" s="644" t="s">
        <v>841</v>
      </c>
      <c r="D23" s="1177">
        <v>0</v>
      </c>
      <c r="E23" s="1177">
        <v>0</v>
      </c>
      <c r="F23" s="1177">
        <v>0</v>
      </c>
      <c r="G23" s="1177">
        <v>0</v>
      </c>
      <c r="H23" s="1177">
        <v>0</v>
      </c>
      <c r="I23" s="1177">
        <v>0</v>
      </c>
    </row>
    <row r="24" spans="2:9" ht="15" thickBot="1" x14ac:dyDescent="0.35">
      <c r="B24" s="815" t="s">
        <v>766</v>
      </c>
      <c r="C24" s="644" t="s">
        <v>842</v>
      </c>
      <c r="D24" s="1177">
        <v>61558115.710000001</v>
      </c>
      <c r="E24" s="1177">
        <v>0</v>
      </c>
      <c r="F24" s="1177">
        <v>0</v>
      </c>
      <c r="G24" s="1177">
        <v>61558115.710000001</v>
      </c>
      <c r="H24" s="1177">
        <v>-2350918.33</v>
      </c>
      <c r="I24" s="1177">
        <v>0</v>
      </c>
    </row>
    <row r="25" spans="2:9" ht="15" thickBot="1" x14ac:dyDescent="0.35">
      <c r="B25" s="815" t="s">
        <v>767</v>
      </c>
      <c r="C25" s="644" t="s">
        <v>843</v>
      </c>
      <c r="D25" s="1177">
        <v>0</v>
      </c>
      <c r="E25" s="1177">
        <v>0</v>
      </c>
      <c r="F25" s="1177">
        <v>0</v>
      </c>
      <c r="G25" s="1177">
        <v>0</v>
      </c>
      <c r="H25" s="1177">
        <v>0</v>
      </c>
      <c r="I25" s="1177">
        <v>0</v>
      </c>
    </row>
    <row r="26" spans="2:9" ht="24.6" thickBot="1" x14ac:dyDescent="0.35">
      <c r="B26" s="815" t="s">
        <v>768</v>
      </c>
      <c r="C26" s="644" t="s">
        <v>844</v>
      </c>
      <c r="D26" s="1177">
        <v>0</v>
      </c>
      <c r="E26" s="1177">
        <v>0</v>
      </c>
      <c r="F26" s="1177">
        <v>0</v>
      </c>
      <c r="G26" s="1177">
        <v>0</v>
      </c>
      <c r="H26" s="1177">
        <v>0</v>
      </c>
      <c r="I26" s="1177">
        <v>0</v>
      </c>
    </row>
    <row r="27" spans="2:9" ht="15" thickBot="1" x14ac:dyDescent="0.35">
      <c r="B27" s="815" t="s">
        <v>769</v>
      </c>
      <c r="C27" s="644" t="s">
        <v>845</v>
      </c>
      <c r="D27" s="1177">
        <v>0</v>
      </c>
      <c r="E27" s="1177">
        <v>0</v>
      </c>
      <c r="F27" s="1177">
        <v>0</v>
      </c>
      <c r="G27" s="1177">
        <v>0</v>
      </c>
      <c r="H27" s="1177">
        <v>0</v>
      </c>
      <c r="I27" s="1177">
        <v>0</v>
      </c>
    </row>
    <row r="28" spans="2:9" ht="15" thickBot="1" x14ac:dyDescent="0.35">
      <c r="B28" s="816" t="s">
        <v>770</v>
      </c>
      <c r="C28" s="647" t="s">
        <v>42</v>
      </c>
      <c r="D28" s="1178">
        <v>13088029633.98</v>
      </c>
      <c r="E28" s="1178">
        <v>335941708.35000002</v>
      </c>
      <c r="F28" s="1178">
        <v>335941708.35000002</v>
      </c>
      <c r="G28" s="1178">
        <v>13088029633.98</v>
      </c>
      <c r="H28" s="1178">
        <v>-187534265.41000003</v>
      </c>
      <c r="I28" s="1178">
        <v>0</v>
      </c>
    </row>
    <row r="34" spans="4:4" x14ac:dyDescent="0.3">
      <c r="D34" s="2"/>
    </row>
    <row r="35" spans="4:4" x14ac:dyDescent="0.3">
      <c r="D35" s="2"/>
    </row>
    <row r="36" spans="4:4" x14ac:dyDescent="0.3">
      <c r="D36" s="2"/>
    </row>
  </sheetData>
  <mergeCells count="8">
    <mergeCell ref="E3:F3"/>
    <mergeCell ref="D5:G5"/>
    <mergeCell ref="H5:H8"/>
    <mergeCell ref="I5:I8"/>
    <mergeCell ref="E6:F6"/>
    <mergeCell ref="E7:E8"/>
    <mergeCell ref="F7:F8"/>
    <mergeCell ref="G7:G8"/>
  </mergeCells>
  <pageMargins left="0.70866141732283472" right="0.70866141732283472" top="0.74803149606299213" bottom="0.74803149606299213" header="0.31496062992125984" footer="0.31496062992125984"/>
  <pageSetup paperSize="9" scale="91" fitToWidth="0" orientation="landscape" r:id="rId1"/>
  <headerFooter>
    <oddHeader>&amp;CCS
Příloha XV</oddHeader>
    <oddFooter>&amp;C&amp;P</odd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sheetPr>
  <dimension ref="A2:N37"/>
  <sheetViews>
    <sheetView showGridLines="0" view="pageLayout" zoomScaleNormal="100" workbookViewId="0">
      <selection activeCell="R9" sqref="R9"/>
    </sheetView>
  </sheetViews>
  <sheetFormatPr defaultRowHeight="14.4" x14ac:dyDescent="0.3"/>
  <cols>
    <col min="1" max="1" width="4.44140625" customWidth="1"/>
    <col min="2" max="2" width="25.88671875" customWidth="1"/>
    <col min="3" max="4" width="7.5546875" customWidth="1"/>
    <col min="6" max="6" width="6.5546875" customWidth="1"/>
    <col min="7" max="7" width="11.88671875" customWidth="1"/>
    <col min="8" max="8" width="6.44140625" customWidth="1"/>
    <col min="12" max="13" width="8.5546875" customWidth="1"/>
  </cols>
  <sheetData>
    <row r="2" spans="1:14" ht="18" x14ac:dyDescent="0.3">
      <c r="A2" s="617" t="s">
        <v>719</v>
      </c>
    </row>
    <row r="3" spans="1:14" ht="16.2" thickBot="1" x14ac:dyDescent="0.35">
      <c r="A3" s="209"/>
      <c r="B3" s="227"/>
      <c r="C3" s="227"/>
      <c r="D3" s="227"/>
      <c r="E3" s="227"/>
      <c r="F3" s="227"/>
      <c r="G3" s="227"/>
      <c r="H3" s="227"/>
      <c r="I3" s="227"/>
      <c r="J3" s="227"/>
      <c r="K3" s="227"/>
      <c r="L3" s="227"/>
      <c r="M3" s="227"/>
      <c r="N3" s="227"/>
    </row>
    <row r="4" spans="1:14" ht="16.2" thickBot="1" x14ac:dyDescent="0.35">
      <c r="A4" s="209"/>
      <c r="B4" s="240"/>
      <c r="C4" s="665" t="s">
        <v>6</v>
      </c>
      <c r="D4" s="666" t="s">
        <v>7</v>
      </c>
      <c r="E4" s="666" t="s">
        <v>8</v>
      </c>
      <c r="F4" s="666" t="s">
        <v>43</v>
      </c>
      <c r="G4" s="666" t="s">
        <v>44</v>
      </c>
      <c r="H4" s="666" t="s">
        <v>153</v>
      </c>
      <c r="I4" s="666" t="s">
        <v>154</v>
      </c>
      <c r="J4" s="666" t="s">
        <v>188</v>
      </c>
      <c r="K4" s="666" t="s">
        <v>442</v>
      </c>
      <c r="L4" s="666" t="s">
        <v>443</v>
      </c>
      <c r="M4" s="666" t="s">
        <v>444</v>
      </c>
      <c r="N4" s="666" t="s">
        <v>445</v>
      </c>
    </row>
    <row r="5" spans="1:14" ht="21" customHeight="1" thickBot="1" x14ac:dyDescent="0.35">
      <c r="A5" s="228"/>
      <c r="B5" s="228"/>
      <c r="C5" s="667" t="s">
        <v>744</v>
      </c>
      <c r="D5" s="668"/>
      <c r="E5" s="668"/>
      <c r="F5" s="668"/>
      <c r="G5" s="668"/>
      <c r="H5" s="668"/>
      <c r="I5" s="668"/>
      <c r="J5" s="668"/>
      <c r="K5" s="668"/>
      <c r="L5" s="668"/>
      <c r="M5" s="668"/>
      <c r="N5" s="669"/>
    </row>
    <row r="6" spans="1:14" ht="23.25" customHeight="1" thickBot="1" x14ac:dyDescent="0.35">
      <c r="A6" s="228"/>
      <c r="B6" s="228"/>
      <c r="C6" s="670"/>
      <c r="D6" s="671" t="s">
        <v>846</v>
      </c>
      <c r="E6" s="672"/>
      <c r="F6" s="671" t="s">
        <v>847</v>
      </c>
      <c r="G6" s="673"/>
      <c r="H6" s="673"/>
      <c r="I6" s="673"/>
      <c r="J6" s="673"/>
      <c r="K6" s="673"/>
      <c r="L6" s="673"/>
      <c r="M6" s="673"/>
      <c r="N6" s="643"/>
    </row>
    <row r="7" spans="1:14" ht="19.5" customHeight="1" thickBot="1" x14ac:dyDescent="0.35">
      <c r="A7" s="228"/>
      <c r="B7" s="228"/>
      <c r="C7" s="670"/>
      <c r="D7" s="670"/>
      <c r="E7" s="674"/>
      <c r="F7" s="670"/>
      <c r="G7" s="1543" t="s">
        <v>809</v>
      </c>
      <c r="H7" s="1550" t="s">
        <v>848</v>
      </c>
      <c r="I7" s="1551"/>
      <c r="J7" s="1551"/>
      <c r="K7" s="1551"/>
      <c r="L7" s="1551"/>
      <c r="M7" s="1551"/>
      <c r="N7" s="1552"/>
    </row>
    <row r="8" spans="1:14" ht="82.5" customHeight="1" thickBot="1" x14ac:dyDescent="0.35">
      <c r="A8" s="228"/>
      <c r="B8" s="228"/>
      <c r="C8" s="670"/>
      <c r="D8" s="670"/>
      <c r="E8" s="675" t="s">
        <v>849</v>
      </c>
      <c r="F8" s="676"/>
      <c r="G8" s="1548"/>
      <c r="H8" s="677"/>
      <c r="I8" s="678" t="s">
        <v>850</v>
      </c>
      <c r="J8" s="678" t="s">
        <v>851</v>
      </c>
      <c r="K8" s="678" t="s">
        <v>1760</v>
      </c>
      <c r="L8" s="678" t="s">
        <v>852</v>
      </c>
      <c r="M8" s="678" t="s">
        <v>853</v>
      </c>
      <c r="N8" s="678" t="s">
        <v>854</v>
      </c>
    </row>
    <row r="9" spans="1:14" ht="15" thickBot="1" x14ac:dyDescent="0.35">
      <c r="A9" s="679" t="s">
        <v>462</v>
      </c>
      <c r="B9" s="680" t="s">
        <v>825</v>
      </c>
      <c r="C9" s="643"/>
      <c r="D9" s="643"/>
      <c r="E9" s="643"/>
      <c r="F9" s="643"/>
      <c r="G9" s="643"/>
      <c r="H9" s="643"/>
      <c r="I9" s="643"/>
      <c r="J9" s="643"/>
      <c r="K9" s="643"/>
      <c r="L9" s="643"/>
      <c r="M9" s="643"/>
      <c r="N9" s="643"/>
    </row>
    <row r="10" spans="1:14" ht="15" thickBot="1" x14ac:dyDescent="0.35">
      <c r="A10" s="681" t="s">
        <v>464</v>
      </c>
      <c r="B10" s="682" t="s">
        <v>855</v>
      </c>
      <c r="C10" s="644"/>
      <c r="D10" s="644"/>
      <c r="E10" s="644"/>
      <c r="F10" s="644"/>
      <c r="G10" s="644"/>
      <c r="H10" s="644"/>
      <c r="I10" s="644"/>
      <c r="J10" s="644"/>
      <c r="K10" s="644"/>
      <c r="L10" s="644"/>
      <c r="M10" s="644"/>
      <c r="N10" s="644"/>
    </row>
    <row r="11" spans="1:14" ht="32.25" customHeight="1" thickBot="1" x14ac:dyDescent="0.35">
      <c r="A11" s="681" t="s">
        <v>746</v>
      </c>
      <c r="B11" s="683" t="s">
        <v>856</v>
      </c>
      <c r="C11" s="644"/>
      <c r="D11" s="644"/>
      <c r="E11" s="644"/>
      <c r="F11" s="644"/>
      <c r="G11" s="644"/>
      <c r="H11" s="644"/>
      <c r="I11" s="644"/>
      <c r="J11" s="644"/>
      <c r="K11" s="644"/>
      <c r="L11" s="644"/>
      <c r="M11" s="644"/>
      <c r="N11" s="644"/>
    </row>
    <row r="12" spans="1:14" ht="62.25" customHeight="1" thickBot="1" x14ac:dyDescent="0.35">
      <c r="A12" s="681" t="s">
        <v>748</v>
      </c>
      <c r="B12" s="684" t="s">
        <v>857</v>
      </c>
      <c r="C12" s="644"/>
      <c r="D12" s="644"/>
      <c r="E12" s="1218"/>
      <c r="F12" s="644"/>
      <c r="G12" s="644"/>
      <c r="H12" s="644"/>
      <c r="I12" s="1218"/>
      <c r="J12" s="1218"/>
      <c r="K12" s="1218"/>
      <c r="L12" s="1218"/>
      <c r="M12" s="1218"/>
      <c r="N12" s="1218"/>
    </row>
    <row r="13" spans="1:14" ht="68.25" customHeight="1" thickBot="1" x14ac:dyDescent="0.35">
      <c r="A13" s="681" t="s">
        <v>750</v>
      </c>
      <c r="B13" s="684" t="s">
        <v>858</v>
      </c>
      <c r="C13" s="644"/>
      <c r="D13" s="644"/>
      <c r="E13" s="1218"/>
      <c r="F13" s="644"/>
      <c r="G13" s="644"/>
      <c r="H13" s="644"/>
      <c r="I13" s="1218"/>
      <c r="J13" s="1218"/>
      <c r="K13" s="1218"/>
      <c r="L13" s="1218"/>
      <c r="M13" s="1218"/>
      <c r="N13" s="1218"/>
    </row>
    <row r="14" spans="1:14" ht="51.75" customHeight="1" thickBot="1" x14ac:dyDescent="0.35">
      <c r="A14" s="681" t="s">
        <v>752</v>
      </c>
      <c r="B14" s="684" t="s">
        <v>859</v>
      </c>
      <c r="C14" s="644"/>
      <c r="D14" s="644"/>
      <c r="E14" s="1218"/>
      <c r="F14" s="644"/>
      <c r="G14" s="644"/>
      <c r="H14" s="644"/>
      <c r="I14" s="1218"/>
      <c r="J14" s="1218"/>
      <c r="K14" s="1218"/>
      <c r="L14" s="1218"/>
      <c r="M14" s="1218"/>
      <c r="N14" s="1218"/>
    </row>
    <row r="15" spans="1:14" ht="35.25" customHeight="1" thickBot="1" x14ac:dyDescent="0.35">
      <c r="A15" s="685" t="s">
        <v>754</v>
      </c>
      <c r="B15" s="650" t="s">
        <v>860</v>
      </c>
      <c r="C15" s="644"/>
      <c r="D15" s="644"/>
      <c r="E15" s="644"/>
      <c r="F15" s="644"/>
      <c r="G15" s="644"/>
      <c r="H15" s="644"/>
      <c r="I15" s="644"/>
      <c r="J15" s="644"/>
      <c r="K15" s="644"/>
      <c r="L15" s="644"/>
      <c r="M15" s="644"/>
      <c r="N15" s="644"/>
    </row>
    <row r="16" spans="1:14" ht="15" thickBot="1" x14ac:dyDescent="0.35">
      <c r="A16" s="685" t="s">
        <v>756</v>
      </c>
      <c r="B16" s="650" t="s">
        <v>861</v>
      </c>
      <c r="C16" s="1219"/>
      <c r="D16" s="1219"/>
      <c r="E16" s="1219"/>
      <c r="F16" s="1219"/>
      <c r="G16" s="1219"/>
      <c r="H16" s="1219"/>
      <c r="I16" s="1219"/>
      <c r="J16" s="1219"/>
      <c r="K16" s="1219"/>
      <c r="L16" s="1219"/>
      <c r="M16" s="1219"/>
      <c r="N16" s="1219"/>
    </row>
    <row r="17" spans="1:14" ht="31.5" customHeight="1" thickBot="1" x14ac:dyDescent="0.35">
      <c r="A17" s="681" t="s">
        <v>758</v>
      </c>
      <c r="B17" s="682" t="s">
        <v>862</v>
      </c>
      <c r="C17" s="682"/>
      <c r="D17" s="686"/>
      <c r="E17" s="686"/>
      <c r="F17" s="686"/>
      <c r="G17" s="686"/>
      <c r="H17" s="686"/>
      <c r="I17" s="651"/>
      <c r="J17" s="651"/>
      <c r="K17" s="651"/>
      <c r="L17" s="651"/>
      <c r="M17" s="651"/>
      <c r="N17" s="651"/>
    </row>
    <row r="18" spans="1:14" ht="30.75" customHeight="1" thickBot="1" x14ac:dyDescent="0.35">
      <c r="A18" s="681" t="s">
        <v>760</v>
      </c>
      <c r="B18" s="683" t="s">
        <v>863</v>
      </c>
      <c r="C18" s="682"/>
      <c r="D18" s="686"/>
      <c r="E18" s="686"/>
      <c r="F18" s="686"/>
      <c r="G18" s="686"/>
      <c r="H18" s="686"/>
      <c r="I18" s="651"/>
      <c r="J18" s="651"/>
      <c r="K18" s="651"/>
      <c r="L18" s="651"/>
      <c r="M18" s="651"/>
      <c r="N18" s="651"/>
    </row>
    <row r="19" spans="1:14" ht="31.5" customHeight="1" thickBot="1" x14ac:dyDescent="0.35">
      <c r="A19" s="681" t="s">
        <v>761</v>
      </c>
      <c r="B19" s="682" t="s">
        <v>864</v>
      </c>
      <c r="C19" s="682"/>
      <c r="D19" s="686"/>
      <c r="E19" s="686"/>
      <c r="F19" s="686"/>
      <c r="G19" s="686"/>
      <c r="H19" s="686"/>
      <c r="I19" s="651"/>
      <c r="J19" s="651"/>
      <c r="K19" s="651"/>
      <c r="L19" s="651"/>
      <c r="M19" s="651"/>
      <c r="N19" s="651"/>
    </row>
    <row r="20" spans="1:14" ht="29.25" customHeight="1" thickBot="1" x14ac:dyDescent="0.35">
      <c r="A20" s="681" t="s">
        <v>762</v>
      </c>
      <c r="B20" s="683" t="s">
        <v>863</v>
      </c>
      <c r="C20" s="682"/>
      <c r="D20" s="686"/>
      <c r="E20" s="686"/>
      <c r="F20" s="686"/>
      <c r="G20" s="686"/>
      <c r="H20" s="686"/>
      <c r="I20" s="651"/>
      <c r="J20" s="651"/>
      <c r="K20" s="651"/>
      <c r="L20" s="651"/>
      <c r="M20" s="651"/>
      <c r="N20" s="651"/>
    </row>
    <row r="21" spans="1:14" ht="15" thickBot="1" x14ac:dyDescent="0.35">
      <c r="A21" s="685" t="s">
        <v>763</v>
      </c>
      <c r="B21" s="650" t="s">
        <v>865</v>
      </c>
      <c r="C21" s="682"/>
      <c r="D21" s="686"/>
      <c r="E21" s="686"/>
      <c r="F21" s="686"/>
      <c r="G21" s="686"/>
      <c r="H21" s="686"/>
      <c r="I21" s="651"/>
      <c r="J21" s="651"/>
      <c r="K21" s="651"/>
      <c r="L21" s="651"/>
      <c r="M21" s="651"/>
      <c r="N21" s="651"/>
    </row>
    <row r="22" spans="1:14" ht="15" thickBot="1" x14ac:dyDescent="0.35">
      <c r="A22" s="685" t="s">
        <v>764</v>
      </c>
      <c r="B22" s="650" t="s">
        <v>733</v>
      </c>
      <c r="C22" s="682"/>
      <c r="D22" s="686"/>
      <c r="E22" s="686"/>
      <c r="F22" s="686"/>
      <c r="G22" s="686"/>
      <c r="H22" s="686"/>
      <c r="I22" s="651"/>
      <c r="J22" s="651"/>
      <c r="K22" s="651"/>
      <c r="L22" s="651"/>
      <c r="M22" s="651"/>
      <c r="N22" s="651"/>
    </row>
    <row r="35" spans="4:4" x14ac:dyDescent="0.3">
      <c r="D35" s="2"/>
    </row>
    <row r="36" spans="4:4" x14ac:dyDescent="0.3">
      <c r="D36" s="2"/>
    </row>
    <row r="37" spans="4:4" x14ac:dyDescent="0.3">
      <c r="D37" s="2"/>
    </row>
  </sheetData>
  <mergeCells count="2">
    <mergeCell ref="G7:G8"/>
    <mergeCell ref="H7:N7"/>
  </mergeCells>
  <pageMargins left="0.70866141732283472" right="0.70866141732283472" top="0.74803149606299213" bottom="0.74803149606299213" header="0.31496062992125984" footer="0.31496062992125984"/>
  <pageSetup paperSize="9" scale="75" orientation="landscape" r:id="rId1"/>
  <headerFooter>
    <oddHeader>&amp;CCS
Příloha XV</oddHeader>
    <oddFooter>&amp;C&amp;P</odd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sheetPr>
  <dimension ref="A1:N36"/>
  <sheetViews>
    <sheetView showGridLines="0" view="pageLayout" zoomScaleNormal="100" workbookViewId="0">
      <selection activeCell="R9" sqref="R9"/>
    </sheetView>
  </sheetViews>
  <sheetFormatPr defaultRowHeight="14.4" x14ac:dyDescent="0.3"/>
  <cols>
    <col min="1" max="1" width="4.5546875" customWidth="1"/>
    <col min="2" max="3" width="26.44140625" customWidth="1"/>
    <col min="4" max="5" width="27" customWidth="1"/>
  </cols>
  <sheetData>
    <row r="1" spans="1:14" ht="18" x14ac:dyDescent="0.3">
      <c r="A1" s="617" t="s">
        <v>720</v>
      </c>
    </row>
    <row r="2" spans="1:14" ht="16.2" thickBot="1" x14ac:dyDescent="0.35">
      <c r="A2" s="1559"/>
      <c r="B2" s="1559"/>
      <c r="C2" s="241"/>
      <c r="D2" s="242"/>
      <c r="E2" s="242"/>
    </row>
    <row r="3" spans="1:14" ht="16.2" thickBot="1" x14ac:dyDescent="0.35">
      <c r="A3" s="1559"/>
      <c r="B3" s="1559"/>
      <c r="C3" s="240"/>
      <c r="D3" s="655" t="s">
        <v>6</v>
      </c>
      <c r="E3" s="655" t="s">
        <v>7</v>
      </c>
    </row>
    <row r="4" spans="1:14" ht="15.6" x14ac:dyDescent="0.3">
      <c r="A4" s="1559"/>
      <c r="B4" s="1559"/>
      <c r="C4" s="227"/>
      <c r="D4" s="1517" t="s">
        <v>866</v>
      </c>
      <c r="E4" s="1520"/>
    </row>
    <row r="5" spans="1:14" ht="16.2" thickBot="1" x14ac:dyDescent="0.35">
      <c r="A5" s="1559"/>
      <c r="B5" s="1559"/>
      <c r="C5" s="229"/>
      <c r="D5" s="1526"/>
      <c r="E5" s="1527"/>
    </row>
    <row r="6" spans="1:14" ht="16.2" thickBot="1" x14ac:dyDescent="0.35">
      <c r="A6" s="1536"/>
      <c r="B6" s="1536"/>
      <c r="C6" s="230"/>
      <c r="D6" s="654" t="s">
        <v>867</v>
      </c>
      <c r="E6" s="633" t="s">
        <v>868</v>
      </c>
    </row>
    <row r="7" spans="1:14" ht="15" thickBot="1" x14ac:dyDescent="0.35">
      <c r="A7" s="817" t="s">
        <v>462</v>
      </c>
      <c r="B7" s="1557" t="s">
        <v>869</v>
      </c>
      <c r="C7" s="1558"/>
      <c r="D7" s="639"/>
      <c r="E7" s="639"/>
    </row>
    <row r="8" spans="1:14" ht="15" thickBot="1" x14ac:dyDescent="0.35">
      <c r="A8" s="818" t="s">
        <v>464</v>
      </c>
      <c r="B8" s="1557" t="s">
        <v>870</v>
      </c>
      <c r="C8" s="1558"/>
      <c r="D8" s="639"/>
      <c r="E8" s="639"/>
    </row>
    <row r="9" spans="1:14" ht="15" thickBot="1" x14ac:dyDescent="0.35">
      <c r="A9" s="819" t="s">
        <v>746</v>
      </c>
      <c r="B9" s="1553" t="s">
        <v>871</v>
      </c>
      <c r="C9" s="1554"/>
      <c r="D9" s="639"/>
      <c r="E9" s="639"/>
    </row>
    <row r="10" spans="1:14" ht="15" thickBot="1" x14ac:dyDescent="0.35">
      <c r="A10" s="819" t="s">
        <v>748</v>
      </c>
      <c r="B10" s="1553" t="s">
        <v>872</v>
      </c>
      <c r="C10" s="1554"/>
      <c r="D10" s="639"/>
      <c r="E10" s="639"/>
    </row>
    <row r="11" spans="1:14" ht="15" thickBot="1" x14ac:dyDescent="0.35">
      <c r="A11" s="819" t="s">
        <v>750</v>
      </c>
      <c r="B11" s="1553" t="s">
        <v>873</v>
      </c>
      <c r="C11" s="1554"/>
      <c r="D11" s="639"/>
      <c r="E11" s="639"/>
    </row>
    <row r="12" spans="1:14" ht="15" thickBot="1" x14ac:dyDescent="0.35">
      <c r="A12" s="819" t="s">
        <v>752</v>
      </c>
      <c r="B12" s="1553" t="s">
        <v>874</v>
      </c>
      <c r="C12" s="1554"/>
      <c r="D12" s="639"/>
      <c r="E12" s="1216"/>
      <c r="I12" s="1220"/>
      <c r="J12" s="1220"/>
      <c r="K12" s="1220"/>
      <c r="L12" s="1220"/>
      <c r="M12" s="1220"/>
      <c r="N12" s="1220"/>
    </row>
    <row r="13" spans="1:14" ht="15" thickBot="1" x14ac:dyDescent="0.35">
      <c r="A13" s="819" t="s">
        <v>754</v>
      </c>
      <c r="B13" s="1553" t="s">
        <v>875</v>
      </c>
      <c r="C13" s="1554"/>
      <c r="D13" s="639"/>
      <c r="E13" s="1216"/>
      <c r="I13" s="1220"/>
      <c r="J13" s="1220"/>
      <c r="K13" s="1220"/>
      <c r="L13" s="1220"/>
      <c r="M13" s="1220"/>
      <c r="N13" s="1220"/>
    </row>
    <row r="14" spans="1:14" ht="15" thickBot="1" x14ac:dyDescent="0.35">
      <c r="A14" s="820" t="s">
        <v>756</v>
      </c>
      <c r="B14" s="1555" t="s">
        <v>42</v>
      </c>
      <c r="C14" s="1556"/>
      <c r="D14" s="639"/>
      <c r="E14" s="1216"/>
      <c r="I14" s="1220"/>
      <c r="J14" s="1220"/>
      <c r="K14" s="1220"/>
      <c r="L14" s="1220"/>
      <c r="M14" s="1220"/>
      <c r="N14" s="1220"/>
    </row>
    <row r="16" spans="1:14" x14ac:dyDescent="0.3">
      <c r="C16" s="1220"/>
      <c r="D16" s="1220"/>
      <c r="E16" s="1220"/>
      <c r="F16" s="1220"/>
      <c r="G16" s="1220"/>
      <c r="H16" s="1220"/>
      <c r="I16" s="1220"/>
      <c r="J16" s="1220"/>
      <c r="K16" s="1220"/>
      <c r="L16" s="1220"/>
      <c r="M16" s="1220"/>
      <c r="N16" s="1220"/>
    </row>
    <row r="35" spans="4:4" x14ac:dyDescent="0.3">
      <c r="D35" s="2"/>
    </row>
    <row r="36" spans="4:4" x14ac:dyDescent="0.3">
      <c r="D36" s="2"/>
    </row>
  </sheetData>
  <mergeCells count="14">
    <mergeCell ref="A6:B6"/>
    <mergeCell ref="A2:B2"/>
    <mergeCell ref="A3:B3"/>
    <mergeCell ref="A4:B4"/>
    <mergeCell ref="D4:E5"/>
    <mergeCell ref="A5:B5"/>
    <mergeCell ref="B13:C13"/>
    <mergeCell ref="B14:C14"/>
    <mergeCell ref="B7:C7"/>
    <mergeCell ref="B8:C8"/>
    <mergeCell ref="B9:C9"/>
    <mergeCell ref="B10:C10"/>
    <mergeCell ref="B11:C11"/>
    <mergeCell ref="B12:C12"/>
  </mergeCells>
  <pageMargins left="0.70866141732283472" right="0.70866141732283472" top="0.74803149606299213" bottom="0.74803149606299213" header="0.31496062992125984" footer="0.31496062992125984"/>
  <pageSetup paperSize="9" orientation="landscape" r:id="rId1"/>
  <headerFooter>
    <oddHeader>&amp;CCS
Příloha XV</oddHeader>
    <oddFooter>&amp;C&amp;P</odd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pageSetUpPr fitToPage="1"/>
  </sheetPr>
  <dimension ref="A1:X36"/>
  <sheetViews>
    <sheetView showGridLines="0" view="pageLayout" zoomScale="90" zoomScaleNormal="100" zoomScalePageLayoutView="90" workbookViewId="0">
      <selection activeCell="R9" sqref="R9"/>
    </sheetView>
  </sheetViews>
  <sheetFormatPr defaultRowHeight="14.4" x14ac:dyDescent="0.3"/>
  <cols>
    <col min="2" max="2" width="15.88671875" customWidth="1"/>
  </cols>
  <sheetData>
    <row r="1" spans="1:24" ht="18" x14ac:dyDescent="0.3">
      <c r="A1" s="617" t="s">
        <v>721</v>
      </c>
    </row>
    <row r="2" spans="1:24" ht="16.2" thickBot="1" x14ac:dyDescent="0.35">
      <c r="A2" s="227"/>
      <c r="B2" s="227"/>
      <c r="C2" s="243"/>
      <c r="D2" s="1536"/>
      <c r="E2" s="1536"/>
      <c r="F2" s="1536"/>
      <c r="G2" s="243"/>
      <c r="H2" s="1536"/>
      <c r="I2" s="1536"/>
      <c r="J2" s="1536"/>
      <c r="K2" s="243"/>
      <c r="L2" s="1536"/>
      <c r="M2" s="1536"/>
      <c r="N2" s="1536"/>
      <c r="O2" s="1536"/>
      <c r="P2" s="1536"/>
      <c r="Q2" s="1536"/>
      <c r="R2" s="1536"/>
      <c r="S2" s="243"/>
      <c r="T2" s="1536"/>
      <c r="U2" s="1536"/>
      <c r="V2" s="243"/>
      <c r="W2" s="1536"/>
      <c r="X2" s="1536"/>
    </row>
    <row r="3" spans="1:24" ht="15" thickBot="1" x14ac:dyDescent="0.35">
      <c r="A3" s="244"/>
      <c r="B3" s="244"/>
      <c r="C3" s="1587" t="s">
        <v>6</v>
      </c>
      <c r="D3" s="1588"/>
      <c r="E3" s="652" t="s">
        <v>7</v>
      </c>
      <c r="F3" s="1587" t="s">
        <v>8</v>
      </c>
      <c r="G3" s="1589"/>
      <c r="H3" s="1588"/>
      <c r="I3" s="652" t="s">
        <v>43</v>
      </c>
      <c r="J3" s="1587" t="s">
        <v>44</v>
      </c>
      <c r="K3" s="1588"/>
      <c r="L3" s="1587" t="s">
        <v>153</v>
      </c>
      <c r="M3" s="1588"/>
      <c r="N3" s="1587" t="s">
        <v>154</v>
      </c>
      <c r="O3" s="1589"/>
      <c r="P3" s="1588"/>
      <c r="Q3" s="653" t="s">
        <v>188</v>
      </c>
      <c r="R3" s="1587" t="s">
        <v>442</v>
      </c>
      <c r="S3" s="1588"/>
      <c r="T3" s="653" t="s">
        <v>443</v>
      </c>
      <c r="U3" s="1587" t="s">
        <v>444</v>
      </c>
      <c r="V3" s="1588"/>
      <c r="W3" s="1587" t="s">
        <v>445</v>
      </c>
      <c r="X3" s="1588"/>
    </row>
    <row r="4" spans="1:24" ht="15" thickBot="1" x14ac:dyDescent="0.35">
      <c r="A4" s="245"/>
      <c r="B4" s="245"/>
      <c r="C4" s="1572" t="s">
        <v>876</v>
      </c>
      <c r="D4" s="1573"/>
      <c r="E4" s="1574"/>
      <c r="F4" s="1578" t="s">
        <v>877</v>
      </c>
      <c r="G4" s="1579"/>
      <c r="H4" s="1579"/>
      <c r="I4" s="1579"/>
      <c r="J4" s="1579"/>
      <c r="K4" s="1579"/>
      <c r="L4" s="1579"/>
      <c r="M4" s="1579"/>
      <c r="N4" s="1580"/>
      <c r="O4" s="1580"/>
      <c r="P4" s="1580"/>
      <c r="Q4" s="687"/>
      <c r="R4" s="1580"/>
      <c r="S4" s="1580"/>
      <c r="T4" s="687"/>
      <c r="U4" s="1580"/>
      <c r="V4" s="1580"/>
      <c r="W4" s="1580"/>
      <c r="X4" s="1581"/>
    </row>
    <row r="5" spans="1:24" ht="15" thickBot="1" x14ac:dyDescent="0.35">
      <c r="A5" s="245"/>
      <c r="B5" s="246"/>
      <c r="C5" s="1575"/>
      <c r="D5" s="1576"/>
      <c r="E5" s="1577"/>
      <c r="F5" s="1582"/>
      <c r="G5" s="1583"/>
      <c r="H5" s="1583"/>
      <c r="I5" s="1584"/>
      <c r="J5" s="1569" t="s">
        <v>878</v>
      </c>
      <c r="K5" s="1571"/>
      <c r="L5" s="1571"/>
      <c r="M5" s="1585"/>
      <c r="N5" s="1586" t="s">
        <v>879</v>
      </c>
      <c r="O5" s="1571"/>
      <c r="P5" s="1571"/>
      <c r="Q5" s="1585"/>
      <c r="R5" s="1586" t="s">
        <v>880</v>
      </c>
      <c r="S5" s="1571"/>
      <c r="T5" s="1585"/>
      <c r="U5" s="1586" t="s">
        <v>881</v>
      </c>
      <c r="V5" s="1571"/>
      <c r="W5" s="1571"/>
      <c r="X5" s="1585"/>
    </row>
    <row r="6" spans="1:24" ht="36.6" thickBot="1" x14ac:dyDescent="0.35">
      <c r="A6" s="245"/>
      <c r="B6" s="247"/>
      <c r="C6" s="1569" t="s">
        <v>825</v>
      </c>
      <c r="D6" s="1570"/>
      <c r="E6" s="630" t="s">
        <v>868</v>
      </c>
      <c r="F6" s="1569" t="s">
        <v>867</v>
      </c>
      <c r="G6" s="1570"/>
      <c r="H6" s="1569" t="s">
        <v>868</v>
      </c>
      <c r="I6" s="1570"/>
      <c r="J6" s="1569" t="s">
        <v>867</v>
      </c>
      <c r="K6" s="1571"/>
      <c r="L6" s="1570"/>
      <c r="M6" s="688" t="s">
        <v>868</v>
      </c>
      <c r="N6" s="1569" t="s">
        <v>867</v>
      </c>
      <c r="O6" s="1570"/>
      <c r="P6" s="1569" t="s">
        <v>868</v>
      </c>
      <c r="Q6" s="1570"/>
      <c r="R6" s="1569" t="s">
        <v>867</v>
      </c>
      <c r="S6" s="1570"/>
      <c r="T6" s="688" t="s">
        <v>868</v>
      </c>
      <c r="U6" s="1569" t="s">
        <v>867</v>
      </c>
      <c r="V6" s="1571"/>
      <c r="W6" s="1570"/>
      <c r="X6" s="652" t="s">
        <v>868</v>
      </c>
    </row>
    <row r="7" spans="1:24" ht="60.6" thickBot="1" x14ac:dyDescent="0.35">
      <c r="A7" s="679" t="s">
        <v>462</v>
      </c>
      <c r="B7" s="644" t="s">
        <v>882</v>
      </c>
      <c r="C7" s="1560"/>
      <c r="D7" s="1561"/>
      <c r="E7" s="644"/>
      <c r="F7" s="1560"/>
      <c r="G7" s="1561"/>
      <c r="H7" s="1560"/>
      <c r="I7" s="1561"/>
      <c r="J7" s="1566"/>
      <c r="K7" s="1568"/>
      <c r="L7" s="1567"/>
      <c r="M7" s="690"/>
      <c r="N7" s="1566"/>
      <c r="O7" s="1567"/>
      <c r="P7" s="1566"/>
      <c r="Q7" s="1567"/>
      <c r="R7" s="1566"/>
      <c r="S7" s="1567"/>
      <c r="T7" s="690"/>
      <c r="U7" s="1566"/>
      <c r="V7" s="1568"/>
      <c r="W7" s="1567"/>
      <c r="X7" s="691"/>
    </row>
    <row r="8" spans="1:24" ht="60.6" thickBot="1" x14ac:dyDescent="0.35">
      <c r="A8" s="685" t="s">
        <v>464</v>
      </c>
      <c r="B8" s="644" t="s">
        <v>883</v>
      </c>
      <c r="C8" s="1560"/>
      <c r="D8" s="1561"/>
      <c r="E8" s="644"/>
      <c r="F8" s="1560"/>
      <c r="G8" s="1561"/>
      <c r="H8" s="1560"/>
      <c r="I8" s="1561"/>
      <c r="J8" s="1560"/>
      <c r="K8" s="1562"/>
      <c r="L8" s="1561"/>
      <c r="M8" s="644"/>
      <c r="N8" s="1560"/>
      <c r="O8" s="1561"/>
      <c r="P8" s="1560"/>
      <c r="Q8" s="1561"/>
      <c r="R8" s="1560"/>
      <c r="S8" s="1561"/>
      <c r="T8" s="644"/>
      <c r="U8" s="1560"/>
      <c r="V8" s="1562"/>
      <c r="W8" s="1561"/>
      <c r="X8" s="644"/>
    </row>
    <row r="9" spans="1:24" ht="24.6" thickBot="1" x14ac:dyDescent="0.35">
      <c r="A9" s="681" t="s">
        <v>746</v>
      </c>
      <c r="B9" s="692" t="s">
        <v>871</v>
      </c>
      <c r="C9" s="1560"/>
      <c r="D9" s="1561"/>
      <c r="E9" s="644"/>
      <c r="F9" s="1560"/>
      <c r="G9" s="1561"/>
      <c r="H9" s="1560"/>
      <c r="I9" s="1561"/>
      <c r="J9" s="1560"/>
      <c r="K9" s="1562"/>
      <c r="L9" s="1561"/>
      <c r="M9" s="644"/>
      <c r="N9" s="1560"/>
      <c r="O9" s="1561"/>
      <c r="P9" s="1560"/>
      <c r="Q9" s="1561"/>
      <c r="R9" s="1560"/>
      <c r="S9" s="1561"/>
      <c r="T9" s="644"/>
      <c r="U9" s="1560"/>
      <c r="V9" s="1562"/>
      <c r="W9" s="1561"/>
      <c r="X9" s="644"/>
    </row>
    <row r="10" spans="1:24" ht="24.6" thickBot="1" x14ac:dyDescent="0.35">
      <c r="A10" s="681" t="s">
        <v>748</v>
      </c>
      <c r="B10" s="692" t="s">
        <v>872</v>
      </c>
      <c r="C10" s="1560"/>
      <c r="D10" s="1561"/>
      <c r="E10" s="644"/>
      <c r="F10" s="1560"/>
      <c r="G10" s="1561"/>
      <c r="H10" s="1560"/>
      <c r="I10" s="1561"/>
      <c r="J10" s="1560"/>
      <c r="K10" s="1562"/>
      <c r="L10" s="1561"/>
      <c r="M10" s="644"/>
      <c r="N10" s="1560"/>
      <c r="O10" s="1561"/>
      <c r="P10" s="1560"/>
      <c r="Q10" s="1561"/>
      <c r="R10" s="1560"/>
      <c r="S10" s="1561"/>
      <c r="T10" s="644"/>
      <c r="U10" s="1560"/>
      <c r="V10" s="1562"/>
      <c r="W10" s="1561"/>
      <c r="X10" s="644"/>
    </row>
    <row r="11" spans="1:24" ht="36.6" thickBot="1" x14ac:dyDescent="0.35">
      <c r="A11" s="681" t="s">
        <v>750</v>
      </c>
      <c r="B11" s="692" t="s">
        <v>873</v>
      </c>
      <c r="C11" s="1560"/>
      <c r="D11" s="1561"/>
      <c r="E11" s="644"/>
      <c r="F11" s="1560"/>
      <c r="G11" s="1561"/>
      <c r="H11" s="1560"/>
      <c r="I11" s="1561"/>
      <c r="J11" s="1560"/>
      <c r="K11" s="1562"/>
      <c r="L11" s="1561"/>
      <c r="M11" s="644"/>
      <c r="N11" s="1560"/>
      <c r="O11" s="1561"/>
      <c r="P11" s="1560"/>
      <c r="Q11" s="1561"/>
      <c r="R11" s="1560"/>
      <c r="S11" s="1561"/>
      <c r="T11" s="644"/>
      <c r="U11" s="1560"/>
      <c r="V11" s="1562"/>
      <c r="W11" s="1561"/>
      <c r="X11" s="644"/>
    </row>
    <row r="12" spans="1:24" ht="32.25" customHeight="1" thickBot="1" x14ac:dyDescent="0.35">
      <c r="A12" s="681" t="s">
        <v>752</v>
      </c>
      <c r="B12" s="692" t="s">
        <v>874</v>
      </c>
      <c r="C12" s="1560"/>
      <c r="D12" s="1561"/>
      <c r="E12" s="1218"/>
      <c r="F12" s="1560"/>
      <c r="G12" s="1561"/>
      <c r="H12" s="1560"/>
      <c r="I12" s="1563"/>
      <c r="J12" s="1564"/>
      <c r="K12" s="1565"/>
      <c r="L12" s="1563"/>
      <c r="M12" s="1218"/>
      <c r="N12" s="1564"/>
      <c r="O12" s="1561"/>
      <c r="P12" s="1560"/>
      <c r="Q12" s="1561"/>
      <c r="R12" s="1560"/>
      <c r="S12" s="1561"/>
      <c r="T12" s="644"/>
      <c r="U12" s="1560"/>
      <c r="V12" s="1562"/>
      <c r="W12" s="1561"/>
      <c r="X12" s="644"/>
    </row>
    <row r="13" spans="1:24" ht="25.5" customHeight="1" thickBot="1" x14ac:dyDescent="0.35">
      <c r="A13" s="681" t="s">
        <v>754</v>
      </c>
      <c r="B13" s="692" t="s">
        <v>875</v>
      </c>
      <c r="C13" s="1560"/>
      <c r="D13" s="1561"/>
      <c r="E13" s="1218"/>
      <c r="F13" s="1560"/>
      <c r="G13" s="1561"/>
      <c r="H13" s="1560"/>
      <c r="I13" s="1563"/>
      <c r="J13" s="1564"/>
      <c r="K13" s="1565"/>
      <c r="L13" s="1563"/>
      <c r="M13" s="1218"/>
      <c r="N13" s="1564"/>
      <c r="O13" s="1561"/>
      <c r="P13" s="1560"/>
      <c r="Q13" s="1561"/>
      <c r="R13" s="1560"/>
      <c r="S13" s="1561"/>
      <c r="T13" s="644"/>
      <c r="U13" s="1560"/>
      <c r="V13" s="1562"/>
      <c r="W13" s="1561"/>
      <c r="X13" s="644"/>
    </row>
    <row r="14" spans="1:24" ht="15" thickBot="1" x14ac:dyDescent="0.35">
      <c r="A14" s="693" t="s">
        <v>756</v>
      </c>
      <c r="B14" s="647" t="s">
        <v>42</v>
      </c>
      <c r="C14" s="1560"/>
      <c r="D14" s="1561"/>
      <c r="E14" s="1218"/>
      <c r="F14" s="1560"/>
      <c r="G14" s="1561"/>
      <c r="H14" s="1560"/>
      <c r="I14" s="1563"/>
      <c r="J14" s="1564"/>
      <c r="K14" s="1565"/>
      <c r="L14" s="1563"/>
      <c r="M14" s="1218"/>
      <c r="N14" s="1564"/>
      <c r="O14" s="1561"/>
      <c r="P14" s="1560"/>
      <c r="Q14" s="1561"/>
      <c r="R14" s="1560"/>
      <c r="S14" s="1561"/>
      <c r="T14" s="644"/>
      <c r="U14" s="1560"/>
      <c r="V14" s="1562"/>
      <c r="W14" s="1561"/>
      <c r="X14" s="644"/>
    </row>
    <row r="16" spans="1:24" x14ac:dyDescent="0.3">
      <c r="C16" s="1220"/>
      <c r="D16" s="1220"/>
      <c r="E16" s="1220"/>
      <c r="F16" s="1220"/>
      <c r="G16" s="1220"/>
      <c r="H16" s="1220"/>
      <c r="I16" s="1220"/>
      <c r="J16" s="1220"/>
      <c r="K16" s="1220"/>
      <c r="L16" s="1220"/>
      <c r="M16" s="1220"/>
      <c r="N16" s="1220"/>
    </row>
    <row r="32" spans="4:4" x14ac:dyDescent="0.3">
      <c r="D32" s="2"/>
    </row>
    <row r="33" spans="4:4" x14ac:dyDescent="0.3">
      <c r="D33" s="2"/>
    </row>
    <row r="34" spans="4:4" x14ac:dyDescent="0.3">
      <c r="D34" s="2"/>
    </row>
    <row r="35" spans="4:4" x14ac:dyDescent="0.3">
      <c r="D35" s="2"/>
    </row>
    <row r="36" spans="4:4" x14ac:dyDescent="0.3">
      <c r="D36" s="2"/>
    </row>
  </sheetData>
  <mergeCells count="99">
    <mergeCell ref="C3:D3"/>
    <mergeCell ref="F3:H3"/>
    <mergeCell ref="J3:K3"/>
    <mergeCell ref="L3:M3"/>
    <mergeCell ref="N3:P3"/>
    <mergeCell ref="D2:F2"/>
    <mergeCell ref="H2:J2"/>
    <mergeCell ref="L2:N2"/>
    <mergeCell ref="O2:P2"/>
    <mergeCell ref="Q2:R2"/>
    <mergeCell ref="J5:M5"/>
    <mergeCell ref="N5:Q5"/>
    <mergeCell ref="W2:X2"/>
    <mergeCell ref="R3:S3"/>
    <mergeCell ref="U3:V3"/>
    <mergeCell ref="W3:X3"/>
    <mergeCell ref="T2:U2"/>
    <mergeCell ref="R5:T5"/>
    <mergeCell ref="U5:X5"/>
    <mergeCell ref="P6:Q6"/>
    <mergeCell ref="R6:S6"/>
    <mergeCell ref="U6:W6"/>
    <mergeCell ref="C4:E5"/>
    <mergeCell ref="F4:M4"/>
    <mergeCell ref="N4:P4"/>
    <mergeCell ref="R4:S4"/>
    <mergeCell ref="U4:V4"/>
    <mergeCell ref="W4:X4"/>
    <mergeCell ref="C6:D6"/>
    <mergeCell ref="F6:G6"/>
    <mergeCell ref="H6:I6"/>
    <mergeCell ref="J6:L6"/>
    <mergeCell ref="N6:O6"/>
    <mergeCell ref="F5:G5"/>
    <mergeCell ref="H5:I5"/>
    <mergeCell ref="R7:S7"/>
    <mergeCell ref="U7:W7"/>
    <mergeCell ref="C8:D8"/>
    <mergeCell ref="F8:G8"/>
    <mergeCell ref="H8:I8"/>
    <mergeCell ref="J8:L8"/>
    <mergeCell ref="N8:O8"/>
    <mergeCell ref="P8:Q8"/>
    <mergeCell ref="R8:S8"/>
    <mergeCell ref="U8:W8"/>
    <mergeCell ref="C7:D7"/>
    <mergeCell ref="F7:G7"/>
    <mergeCell ref="H7:I7"/>
    <mergeCell ref="J7:L7"/>
    <mergeCell ref="N7:O7"/>
    <mergeCell ref="P7:Q7"/>
    <mergeCell ref="R9:S9"/>
    <mergeCell ref="U9:W9"/>
    <mergeCell ref="C10:D10"/>
    <mergeCell ref="F10:G10"/>
    <mergeCell ref="H10:I10"/>
    <mergeCell ref="J10:L10"/>
    <mergeCell ref="N10:O10"/>
    <mergeCell ref="P10:Q10"/>
    <mergeCell ref="R10:S10"/>
    <mergeCell ref="U10:W10"/>
    <mergeCell ref="C9:D9"/>
    <mergeCell ref="F9:G9"/>
    <mergeCell ref="H9:I9"/>
    <mergeCell ref="J9:L9"/>
    <mergeCell ref="N9:O9"/>
    <mergeCell ref="P9:Q9"/>
    <mergeCell ref="R11:S11"/>
    <mergeCell ref="U11:W11"/>
    <mergeCell ref="C12:D12"/>
    <mergeCell ref="F12:G12"/>
    <mergeCell ref="H12:I12"/>
    <mergeCell ref="J12:L12"/>
    <mergeCell ref="N12:O12"/>
    <mergeCell ref="P12:Q12"/>
    <mergeCell ref="R12:S12"/>
    <mergeCell ref="U12:W12"/>
    <mergeCell ref="C11:D11"/>
    <mergeCell ref="F11:G11"/>
    <mergeCell ref="H11:I11"/>
    <mergeCell ref="J11:L11"/>
    <mergeCell ref="N11:O11"/>
    <mergeCell ref="P11:Q11"/>
    <mergeCell ref="R13:S13"/>
    <mergeCell ref="U13:W13"/>
    <mergeCell ref="C14:D14"/>
    <mergeCell ref="F14:G14"/>
    <mergeCell ref="H14:I14"/>
    <mergeCell ref="J14:L14"/>
    <mergeCell ref="N14:O14"/>
    <mergeCell ref="P14:Q14"/>
    <mergeCell ref="R14:S14"/>
    <mergeCell ref="U14:W14"/>
    <mergeCell ref="C13:D13"/>
    <mergeCell ref="F13:G13"/>
    <mergeCell ref="H13:I13"/>
    <mergeCell ref="J13:L13"/>
    <mergeCell ref="N13:O13"/>
    <mergeCell ref="P13:Q13"/>
  </mergeCells>
  <pageMargins left="0.70866141732283472" right="0.70866141732283472" top="0.74803149606299213" bottom="0.74803149606299213" header="0.31496062992125984" footer="0.31496062992125984"/>
  <pageSetup paperSize="9" scale="58" orientation="landscape" r:id="rId1"/>
  <headerFooter>
    <oddHeader>&amp;CCS
Příloha XV</oddHeader>
    <oddFooter>&amp;C&amp;P</odd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B2:L37"/>
  <sheetViews>
    <sheetView showGridLines="0" zoomScaleNormal="100" workbookViewId="0"/>
  </sheetViews>
  <sheetFormatPr defaultColWidth="9.109375" defaultRowHeight="14.4" x14ac:dyDescent="0.3"/>
  <cols>
    <col min="12" max="12" width="17.44140625" customWidth="1"/>
  </cols>
  <sheetData>
    <row r="2" spans="2:12" x14ac:dyDescent="0.3">
      <c r="B2" t="s">
        <v>1670</v>
      </c>
    </row>
    <row r="3" spans="2:12" x14ac:dyDescent="0.3">
      <c r="B3" t="s">
        <v>1671</v>
      </c>
    </row>
    <row r="5" spans="2:12" x14ac:dyDescent="0.3">
      <c r="B5" s="1237" t="s">
        <v>884</v>
      </c>
      <c r="C5" s="1238"/>
      <c r="D5" s="1238"/>
      <c r="E5" s="1238"/>
      <c r="F5" s="1238"/>
      <c r="G5" s="1238"/>
      <c r="H5" s="1238"/>
      <c r="I5" s="1238"/>
      <c r="J5" s="1238"/>
      <c r="K5" s="1238"/>
      <c r="L5" s="1239"/>
    </row>
    <row r="6" spans="2:12" x14ac:dyDescent="0.3">
      <c r="B6" s="1590" t="s">
        <v>885</v>
      </c>
      <c r="C6" s="1591"/>
      <c r="D6" s="1591"/>
      <c r="E6" s="1591"/>
      <c r="F6" s="1591"/>
      <c r="G6" s="1591"/>
      <c r="H6" s="1591"/>
      <c r="I6" s="1591"/>
      <c r="J6" s="1591"/>
      <c r="K6" s="1591"/>
      <c r="L6" s="1592"/>
    </row>
    <row r="7" spans="2:12" ht="22.5" customHeight="1" x14ac:dyDescent="0.3">
      <c r="B7" s="1236"/>
      <c r="C7" s="1236"/>
      <c r="D7" s="1236"/>
      <c r="E7" s="1236"/>
      <c r="F7" s="1236"/>
      <c r="G7" s="1236"/>
      <c r="H7" s="1236"/>
      <c r="I7" s="1236"/>
      <c r="J7" s="1236"/>
      <c r="K7" s="1236"/>
      <c r="L7" s="1236"/>
    </row>
    <row r="8" spans="2:12" ht="22.5" customHeight="1" x14ac:dyDescent="0.3">
      <c r="B8" s="1235"/>
      <c r="C8" s="1235"/>
      <c r="D8" s="1235"/>
      <c r="E8" s="1235"/>
      <c r="F8" s="1235"/>
      <c r="G8" s="1235"/>
      <c r="H8" s="1235"/>
      <c r="I8" s="1235"/>
      <c r="J8" s="1235"/>
      <c r="K8" s="1235"/>
      <c r="L8" s="1235"/>
    </row>
    <row r="9" spans="2:12" ht="22.5" customHeight="1" x14ac:dyDescent="0.3">
      <c r="B9" s="1236"/>
      <c r="C9" s="1236"/>
      <c r="D9" s="1236"/>
      <c r="E9" s="1236"/>
      <c r="F9" s="1236"/>
      <c r="G9" s="1236"/>
      <c r="H9" s="1236"/>
      <c r="I9" s="1236"/>
      <c r="J9" s="1236"/>
      <c r="K9" s="1236"/>
      <c r="L9" s="1236"/>
    </row>
    <row r="10" spans="2:12" ht="22.5" customHeight="1" x14ac:dyDescent="0.3">
      <c r="B10" s="1235"/>
      <c r="C10" s="1235"/>
      <c r="D10" s="1235"/>
      <c r="E10" s="1235"/>
      <c r="F10" s="1235"/>
      <c r="G10" s="1235"/>
      <c r="H10" s="1235"/>
      <c r="I10" s="1235"/>
      <c r="J10" s="1235"/>
      <c r="K10" s="1235"/>
      <c r="L10" s="1235"/>
    </row>
    <row r="11" spans="2:12" ht="22.5" customHeight="1" x14ac:dyDescent="0.3"/>
    <row r="12" spans="2:12" ht="22.5" customHeight="1" x14ac:dyDescent="0.3"/>
    <row r="34" spans="4:4" x14ac:dyDescent="0.3">
      <c r="D34" s="2"/>
    </row>
    <row r="35" spans="4:4" x14ac:dyDescent="0.3">
      <c r="D35" s="2"/>
    </row>
    <row r="36" spans="4:4" x14ac:dyDescent="0.3">
      <c r="D36" s="2"/>
    </row>
    <row r="37" spans="4:4" x14ac:dyDescent="0.3">
      <c r="D37" s="2"/>
    </row>
  </sheetData>
  <mergeCells count="6">
    <mergeCell ref="B10:L10"/>
    <mergeCell ref="B5:L5"/>
    <mergeCell ref="B6:L6"/>
    <mergeCell ref="B7:L7"/>
    <mergeCell ref="B8:L8"/>
    <mergeCell ref="B9:L9"/>
  </mergeCells>
  <hyperlinks>
    <hyperlink ref="B5:L5" location="'EU CRC'!A1" display="Table EU CRC – Qualitative disclosure requirements related to CRM techniques"/>
    <hyperlink ref="B6:L6" location="'EU CR3'!A1" display="Template EU CR3 –  CRM techniques overview:  Disclosure of the use of credit risk mitigation techniques"/>
  </hyperlinks>
  <pageMargins left="0.70866141732283472" right="0.70866141732283472" top="0.74803149606299213" bottom="0.74803149606299213" header="0.31496062992125984" footer="0.31496062992125984"/>
  <pageSetup paperSize="9" orientation="landscape" verticalDpi="1200"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sheetPr>
  <dimension ref="A1:D36"/>
  <sheetViews>
    <sheetView showGridLines="0" view="pageLayout" zoomScaleNormal="100" workbookViewId="0">
      <selection activeCell="C14" sqref="C14"/>
    </sheetView>
  </sheetViews>
  <sheetFormatPr defaultRowHeight="14.4" x14ac:dyDescent="0.3"/>
  <cols>
    <col min="1" max="1" width="19.5546875" customWidth="1"/>
    <col min="2" max="2" width="12.33203125" bestFit="1" customWidth="1"/>
    <col min="3" max="3" width="82.6640625" customWidth="1"/>
  </cols>
  <sheetData>
    <row r="1" spans="1:3" ht="42.6" customHeight="1" x14ac:dyDescent="0.3">
      <c r="A1" s="1593" t="s">
        <v>884</v>
      </c>
      <c r="B1" s="1594"/>
      <c r="C1" s="1594"/>
    </row>
    <row r="2" spans="1:3" ht="21" x14ac:dyDescent="0.3">
      <c r="A2" t="s">
        <v>126</v>
      </c>
      <c r="B2" s="248"/>
      <c r="C2" s="248"/>
    </row>
    <row r="3" spans="1:3" x14ac:dyDescent="0.3">
      <c r="A3" s="2"/>
      <c r="B3" s="249"/>
      <c r="C3" s="2"/>
    </row>
    <row r="4" spans="1:3" x14ac:dyDescent="0.3">
      <c r="A4" s="2"/>
      <c r="B4" s="2"/>
      <c r="C4" s="2"/>
    </row>
    <row r="5" spans="1:3" x14ac:dyDescent="0.3">
      <c r="A5" s="53" t="s">
        <v>127</v>
      </c>
      <c r="B5" s="55" t="s">
        <v>121</v>
      </c>
      <c r="C5" s="54" t="s">
        <v>114</v>
      </c>
    </row>
    <row r="6" spans="1:3" ht="62.25" customHeight="1" x14ac:dyDescent="0.3">
      <c r="A6" s="53" t="s">
        <v>886</v>
      </c>
      <c r="B6" s="53" t="s">
        <v>116</v>
      </c>
      <c r="C6" s="250" t="s">
        <v>2013</v>
      </c>
    </row>
    <row r="7" spans="1:3" ht="56.25" customHeight="1" x14ac:dyDescent="0.3">
      <c r="A7" s="53" t="s">
        <v>887</v>
      </c>
      <c r="B7" s="53" t="s">
        <v>118</v>
      </c>
      <c r="C7" s="250" t="s">
        <v>2014</v>
      </c>
    </row>
    <row r="8" spans="1:3" ht="67.5" customHeight="1" x14ac:dyDescent="0.3">
      <c r="A8" s="53" t="s">
        <v>888</v>
      </c>
      <c r="B8" s="53" t="s">
        <v>889</v>
      </c>
      <c r="C8" s="250" t="s">
        <v>2015</v>
      </c>
    </row>
    <row r="9" spans="1:3" ht="81.75" customHeight="1" x14ac:dyDescent="0.3">
      <c r="A9" s="53" t="s">
        <v>890</v>
      </c>
      <c r="B9" s="53" t="s">
        <v>135</v>
      </c>
      <c r="C9" s="250" t="s">
        <v>2017</v>
      </c>
    </row>
    <row r="10" spans="1:3" ht="61.5" customHeight="1" x14ac:dyDescent="0.3">
      <c r="A10" s="53" t="s">
        <v>891</v>
      </c>
      <c r="B10" s="53" t="s">
        <v>136</v>
      </c>
      <c r="C10" s="250" t="s">
        <v>2016</v>
      </c>
    </row>
    <row r="34" spans="4:4" x14ac:dyDescent="0.3">
      <c r="D34" s="2"/>
    </row>
    <row r="35" spans="4:4" x14ac:dyDescent="0.3">
      <c r="D35" s="2"/>
    </row>
    <row r="36" spans="4:4" x14ac:dyDescent="0.3">
      <c r="D36" s="2"/>
    </row>
  </sheetData>
  <mergeCells count="1">
    <mergeCell ref="A1:C1"/>
  </mergeCells>
  <pageMargins left="0.70866141732283472" right="0.70866141732283472" top="0.74803149606299213" bottom="0.74803149606299213" header="0.31496062992125984" footer="0.31496062992125984"/>
  <pageSetup paperSize="9" orientation="landscape" verticalDpi="1200" r:id="rId1"/>
  <headerFooter>
    <oddHeader>&amp;CCS
Příloha XVII</oddHeader>
    <oddFooter>&amp;C&amp;P</odd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pageSetUpPr autoPageBreaks="0" fitToPage="1"/>
  </sheetPr>
  <dimension ref="A2:J16"/>
  <sheetViews>
    <sheetView showGridLines="0" view="pageLayout" zoomScale="80" zoomScaleNormal="100" zoomScaleSheetLayoutView="100" zoomScalePageLayoutView="80" workbookViewId="0">
      <selection activeCell="A13" sqref="A13"/>
    </sheetView>
  </sheetViews>
  <sheetFormatPr defaultColWidth="9.109375" defaultRowHeight="14.4" x14ac:dyDescent="0.3"/>
  <cols>
    <col min="1" max="1" width="9.109375" style="2"/>
    <col min="2" max="2" width="6.33203125" style="2" customWidth="1"/>
    <col min="3" max="3" width="55" style="2" customWidth="1"/>
    <col min="4" max="4" width="19.33203125" style="2" customWidth="1"/>
    <col min="5" max="5" width="27" style="2" customWidth="1"/>
    <col min="6" max="6" width="23.6640625" style="2" customWidth="1"/>
    <col min="7" max="7" width="21.109375" style="2" customWidth="1"/>
    <col min="8" max="8" width="28.33203125" style="2" customWidth="1"/>
    <col min="9" max="16384" width="9.109375" style="2"/>
  </cols>
  <sheetData>
    <row r="2" spans="1:10" ht="16.8" x14ac:dyDescent="0.3">
      <c r="C2" s="251"/>
      <c r="D2" s="251"/>
      <c r="E2" s="251"/>
      <c r="F2" s="251"/>
      <c r="G2" s="251"/>
      <c r="H2" s="251"/>
      <c r="I2" s="251"/>
      <c r="J2" s="252"/>
    </row>
    <row r="3" spans="1:10" ht="21" customHeight="1" x14ac:dyDescent="0.4">
      <c r="A3" s="253"/>
      <c r="C3" s="254" t="s">
        <v>885</v>
      </c>
      <c r="D3" s="255"/>
      <c r="E3" s="255"/>
      <c r="F3" s="255"/>
      <c r="G3" s="255"/>
      <c r="H3" s="255"/>
      <c r="J3" s="252"/>
    </row>
    <row r="4" spans="1:10" x14ac:dyDescent="0.3">
      <c r="F4" s="142"/>
      <c r="H4" s="142"/>
      <c r="I4" s="256"/>
      <c r="J4" s="256"/>
    </row>
    <row r="5" spans="1:10" x14ac:dyDescent="0.3">
      <c r="F5" s="142"/>
      <c r="H5" s="142"/>
      <c r="I5" s="256"/>
      <c r="J5" s="256"/>
    </row>
    <row r="6" spans="1:10" x14ac:dyDescent="0.3">
      <c r="F6" s="142"/>
      <c r="H6" s="142"/>
      <c r="I6" s="256"/>
      <c r="J6" s="256"/>
    </row>
    <row r="7" spans="1:10" ht="32.25" customHeight="1" x14ac:dyDescent="0.3">
      <c r="B7" s="166"/>
      <c r="C7" s="257"/>
      <c r="D7" s="694" t="s">
        <v>892</v>
      </c>
      <c r="E7" s="695" t="s">
        <v>893</v>
      </c>
      <c r="F7" s="696"/>
      <c r="G7" s="696"/>
      <c r="H7" s="697"/>
      <c r="I7" s="258"/>
      <c r="J7" s="252"/>
    </row>
    <row r="8" spans="1:10" ht="32.25" customHeight="1" x14ac:dyDescent="0.3">
      <c r="B8" s="166"/>
      <c r="C8" s="257"/>
      <c r="D8" s="698"/>
      <c r="E8" s="699"/>
      <c r="F8" s="694" t="s">
        <v>1761</v>
      </c>
      <c r="G8" s="695" t="s">
        <v>1762</v>
      </c>
      <c r="H8" s="700"/>
      <c r="I8" s="258"/>
      <c r="J8" s="252"/>
    </row>
    <row r="9" spans="1:10" ht="32.25" customHeight="1" x14ac:dyDescent="0.3">
      <c r="B9" s="166"/>
      <c r="C9" s="257"/>
      <c r="D9" s="701"/>
      <c r="E9" s="702"/>
      <c r="F9" s="701"/>
      <c r="G9" s="702"/>
      <c r="H9" s="694" t="s">
        <v>1763</v>
      </c>
      <c r="I9" s="258"/>
      <c r="J9" s="252"/>
    </row>
    <row r="10" spans="1:10" ht="14.25" customHeight="1" x14ac:dyDescent="0.3">
      <c r="B10" s="166"/>
      <c r="C10" s="257"/>
      <c r="D10" s="703" t="s">
        <v>6</v>
      </c>
      <c r="E10" s="704" t="s">
        <v>7</v>
      </c>
      <c r="F10" s="703" t="s">
        <v>8</v>
      </c>
      <c r="G10" s="704" t="s">
        <v>43</v>
      </c>
      <c r="H10" s="703" t="s">
        <v>44</v>
      </c>
      <c r="I10" s="258"/>
      <c r="J10" s="252"/>
    </row>
    <row r="11" spans="1:10" ht="11.25" customHeight="1" x14ac:dyDescent="0.3">
      <c r="B11" s="703">
        <v>1</v>
      </c>
      <c r="C11" s="709" t="s">
        <v>744</v>
      </c>
      <c r="D11" s="703"/>
      <c r="E11" s="703"/>
      <c r="F11" s="703"/>
      <c r="G11" s="703" t="s">
        <v>155</v>
      </c>
      <c r="H11" s="705"/>
      <c r="I11" s="258"/>
      <c r="J11" s="252"/>
    </row>
    <row r="12" spans="1:10" ht="11.25" customHeight="1" x14ac:dyDescent="0.3">
      <c r="B12" s="703">
        <v>2</v>
      </c>
      <c r="C12" s="709" t="s">
        <v>894</v>
      </c>
      <c r="D12" s="703"/>
      <c r="E12" s="703"/>
      <c r="F12" s="703"/>
      <c r="G12" s="703"/>
      <c r="H12" s="706" t="s">
        <v>895</v>
      </c>
      <c r="I12" s="258"/>
      <c r="J12" s="252"/>
    </row>
    <row r="13" spans="1:10" ht="12" customHeight="1" x14ac:dyDescent="0.3">
      <c r="B13" s="703">
        <v>3</v>
      </c>
      <c r="C13" s="709" t="s">
        <v>42</v>
      </c>
      <c r="D13" s="703"/>
      <c r="E13" s="703"/>
      <c r="F13" s="703"/>
      <c r="G13" s="707"/>
      <c r="H13" s="705"/>
      <c r="I13" s="258"/>
      <c r="J13" s="252"/>
    </row>
    <row r="14" spans="1:10" x14ac:dyDescent="0.3">
      <c r="B14" s="703">
        <v>4</v>
      </c>
      <c r="C14" s="710" t="s">
        <v>896</v>
      </c>
      <c r="D14" s="704"/>
      <c r="E14" s="703"/>
      <c r="F14" s="703"/>
      <c r="G14" s="708"/>
      <c r="H14" s="705" t="s">
        <v>895</v>
      </c>
      <c r="I14" s="258"/>
      <c r="J14" s="252"/>
    </row>
    <row r="15" spans="1:10" x14ac:dyDescent="0.3">
      <c r="B15" s="711" t="s">
        <v>582</v>
      </c>
      <c r="C15" s="710" t="s">
        <v>897</v>
      </c>
      <c r="D15" s="704"/>
      <c r="E15" s="703"/>
      <c r="F15" s="706"/>
      <c r="G15" s="706"/>
      <c r="H15" s="706"/>
      <c r="I15" s="258"/>
      <c r="J15" s="252"/>
    </row>
    <row r="16" spans="1:10" x14ac:dyDescent="0.3">
      <c r="C16" s="131"/>
    </row>
  </sheetData>
  <pageMargins left="0.21562500000000001" right="0.70866141732283472" top="0.74803149606299213" bottom="0.74803149606299213" header="0.31496062992125984" footer="0.31496062992125984"/>
  <pageSetup paperSize="9" scale="69" orientation="landscape" r:id="rId1"/>
  <headerFooter>
    <oddHeader>&amp;CCS
Příloha XVII</oddHeader>
    <oddFooter>&amp;C&amp;P</oddFooter>
    <evenHeader>&amp;L&amp;"Times New Roman,Regular"&amp;12&amp;K000000Irská centrální banka – RESTRICTED</evenHeader>
    <firstHeader>&amp;L&amp;"Times New Roman,Regular"&amp;12&amp;K000000Irská centrální banka – RESTRICTED</firstHead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B2:L39"/>
  <sheetViews>
    <sheetView showGridLines="0" workbookViewId="0"/>
  </sheetViews>
  <sheetFormatPr defaultRowHeight="14.4" x14ac:dyDescent="0.3"/>
  <cols>
    <col min="12" max="12" width="19.109375" customWidth="1"/>
  </cols>
  <sheetData>
    <row r="2" spans="2:12" x14ac:dyDescent="0.3">
      <c r="B2" t="s">
        <v>1672</v>
      </c>
    </row>
    <row r="3" spans="2:12" x14ac:dyDescent="0.3">
      <c r="B3" t="s">
        <v>1673</v>
      </c>
    </row>
    <row r="5" spans="2:12" x14ac:dyDescent="0.3">
      <c r="B5" s="1237" t="s">
        <v>898</v>
      </c>
      <c r="C5" s="1238"/>
      <c r="D5" s="1238"/>
      <c r="E5" s="1238"/>
      <c r="F5" s="1238"/>
      <c r="G5" s="1238"/>
      <c r="H5" s="1238"/>
      <c r="I5" s="1238"/>
      <c r="J5" s="1238"/>
      <c r="K5" s="1238"/>
      <c r="L5" s="1239"/>
    </row>
    <row r="6" spans="2:12" x14ac:dyDescent="0.3">
      <c r="B6" s="1240" t="s">
        <v>899</v>
      </c>
      <c r="C6" s="1236"/>
      <c r="D6" s="1236"/>
      <c r="E6" s="1236"/>
      <c r="F6" s="1236"/>
      <c r="G6" s="1236"/>
      <c r="H6" s="1236"/>
      <c r="I6" s="1236"/>
      <c r="J6" s="1236"/>
      <c r="K6" s="1236"/>
      <c r="L6" s="1241"/>
    </row>
    <row r="7" spans="2:12" ht="22.5" customHeight="1" x14ac:dyDescent="0.3">
      <c r="B7" s="1242" t="s">
        <v>900</v>
      </c>
      <c r="C7" s="1243"/>
      <c r="D7" s="1243"/>
      <c r="E7" s="1243"/>
      <c r="F7" s="1243"/>
      <c r="G7" s="1243"/>
      <c r="H7" s="1243"/>
      <c r="I7" s="1243"/>
      <c r="J7" s="1243"/>
      <c r="K7" s="1243"/>
      <c r="L7" s="1244"/>
    </row>
    <row r="8" spans="2:12" ht="22.5" customHeight="1" x14ac:dyDescent="0.3"/>
    <row r="9" spans="2:12" ht="22.5" customHeight="1" x14ac:dyDescent="0.3">
      <c r="B9" s="1235"/>
      <c r="C9" s="1235"/>
      <c r="D9" s="1235"/>
      <c r="E9" s="1235"/>
      <c r="F9" s="1235"/>
      <c r="G9" s="1235"/>
      <c r="H9" s="1235"/>
      <c r="I9" s="1235"/>
      <c r="J9" s="1235"/>
      <c r="K9" s="1235"/>
      <c r="L9" s="1235"/>
    </row>
    <row r="10" spans="2:12" ht="22.5" customHeight="1" x14ac:dyDescent="0.3">
      <c r="B10" s="1236"/>
      <c r="C10" s="1236"/>
      <c r="D10" s="1236"/>
      <c r="E10" s="1236"/>
      <c r="F10" s="1236"/>
      <c r="G10" s="1236"/>
      <c r="H10" s="1236"/>
      <c r="I10" s="1236"/>
      <c r="J10" s="1236"/>
      <c r="K10" s="1236"/>
      <c r="L10" s="1236"/>
    </row>
    <row r="11" spans="2:12" ht="22.5" customHeight="1" x14ac:dyDescent="0.3">
      <c r="B11" s="1235"/>
      <c r="C11" s="1235"/>
      <c r="D11" s="1235"/>
      <c r="E11" s="1235"/>
      <c r="F11" s="1235"/>
      <c r="G11" s="1235"/>
      <c r="H11" s="1235"/>
      <c r="I11" s="1235"/>
      <c r="J11" s="1235"/>
      <c r="K11" s="1235"/>
      <c r="L11" s="1235"/>
    </row>
    <row r="12" spans="2:12" ht="22.5" customHeight="1" x14ac:dyDescent="0.3"/>
    <row r="13" spans="2:12" ht="22.5" customHeight="1" x14ac:dyDescent="0.3"/>
    <row r="32" spans="4:5" x14ac:dyDescent="0.3">
      <c r="D32" s="2"/>
      <c r="E32" s="2"/>
    </row>
    <row r="33" spans="4:5" x14ac:dyDescent="0.3">
      <c r="D33" s="2"/>
      <c r="E33" s="2"/>
    </row>
    <row r="34" spans="4:5" x14ac:dyDescent="0.3">
      <c r="D34" s="2"/>
      <c r="E34" s="2"/>
    </row>
    <row r="35" spans="4:5" x14ac:dyDescent="0.3">
      <c r="D35" s="2"/>
      <c r="E35" s="2"/>
    </row>
    <row r="36" spans="4:5" x14ac:dyDescent="0.3">
      <c r="D36" s="2"/>
      <c r="E36" s="2"/>
    </row>
    <row r="37" spans="4:5" x14ac:dyDescent="0.3">
      <c r="D37" s="2"/>
      <c r="E37" s="2"/>
    </row>
    <row r="38" spans="4:5" x14ac:dyDescent="0.3">
      <c r="D38" s="2"/>
      <c r="E38" s="2"/>
    </row>
    <row r="39" spans="4:5" x14ac:dyDescent="0.3">
      <c r="D39" s="2"/>
      <c r="E39" s="2"/>
    </row>
  </sheetData>
  <mergeCells count="6">
    <mergeCell ref="B11:L11"/>
    <mergeCell ref="B5:L5"/>
    <mergeCell ref="B6:L6"/>
    <mergeCell ref="B7:L7"/>
    <mergeCell ref="B9:L9"/>
    <mergeCell ref="B10:L10"/>
  </mergeCells>
  <hyperlinks>
    <hyperlink ref="B5:L5" location="'EU CRD'!A1" display="Table EU CRD – Qualitative disclosure requirements related to standardised model"/>
    <hyperlink ref="B6:L6" location="'EU CR4'!A1" display="Template EU CR4 – standardised approach – Credit risk exposure and CRM effects"/>
    <hyperlink ref="B7:L7" location="'EU CR5'!A1" display="Template EU CR5 – standardised approach"/>
  </hyperlinks>
  <pageMargins left="0.70866141732283472" right="0.70866141732283472" top="0.74803149606299213" bottom="0.74803149606299213" header="0.31496062992125984" footer="0.31496062992125984"/>
  <pageSetup paperSize="9" orientation="landscape" verticalDpi="1200"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pageSetUpPr fitToPage="1"/>
  </sheetPr>
  <dimension ref="A1:D37"/>
  <sheetViews>
    <sheetView showGridLines="0" view="pageLayout" zoomScaleNormal="100" workbookViewId="0">
      <selection activeCell="C18" sqref="C18"/>
    </sheetView>
  </sheetViews>
  <sheetFormatPr defaultRowHeight="14.4" x14ac:dyDescent="0.3"/>
  <cols>
    <col min="1" max="1" width="20" customWidth="1"/>
    <col min="2" max="2" width="28.6640625" customWidth="1"/>
    <col min="3" max="3" width="124" customWidth="1"/>
  </cols>
  <sheetData>
    <row r="1" spans="1:3" ht="18" x14ac:dyDescent="0.3">
      <c r="A1" s="1595" t="s">
        <v>898</v>
      </c>
      <c r="B1" s="1595"/>
      <c r="C1" s="1595"/>
    </row>
    <row r="2" spans="1:3" ht="21" x14ac:dyDescent="0.3">
      <c r="A2" s="259"/>
      <c r="B2" s="259"/>
      <c r="C2" s="248"/>
    </row>
    <row r="3" spans="1:3" x14ac:dyDescent="0.3">
      <c r="A3" s="53" t="s">
        <v>127</v>
      </c>
      <c r="B3" s="53" t="s">
        <v>121</v>
      </c>
      <c r="C3" s="54" t="s">
        <v>128</v>
      </c>
    </row>
    <row r="4" spans="1:3" ht="55.5" customHeight="1" x14ac:dyDescent="0.3">
      <c r="A4" s="260" t="s">
        <v>901</v>
      </c>
      <c r="B4" s="261" t="s">
        <v>116</v>
      </c>
      <c r="C4" s="250" t="s">
        <v>2018</v>
      </c>
    </row>
    <row r="5" spans="1:3" ht="51.75" customHeight="1" x14ac:dyDescent="0.3">
      <c r="A5" s="260" t="s">
        <v>902</v>
      </c>
      <c r="B5" s="261" t="s">
        <v>118</v>
      </c>
      <c r="C5" s="250" t="s">
        <v>2019</v>
      </c>
    </row>
    <row r="6" spans="1:3" ht="38.25" customHeight="1" x14ac:dyDescent="0.3">
      <c r="A6" s="260" t="s">
        <v>903</v>
      </c>
      <c r="B6" s="261" t="s">
        <v>144</v>
      </c>
      <c r="C6" s="262" t="s">
        <v>2020</v>
      </c>
    </row>
    <row r="7" spans="1:3" ht="69.75" customHeight="1" x14ac:dyDescent="0.3">
      <c r="A7" s="263" t="s">
        <v>904</v>
      </c>
      <c r="B7" s="261" t="s">
        <v>135</v>
      </c>
      <c r="C7" s="250" t="s">
        <v>2021</v>
      </c>
    </row>
    <row r="34" spans="4:4" x14ac:dyDescent="0.3">
      <c r="D34" s="2"/>
    </row>
    <row r="35" spans="4:4" x14ac:dyDescent="0.3">
      <c r="D35" s="2"/>
    </row>
    <row r="36" spans="4:4" x14ac:dyDescent="0.3">
      <c r="D36" s="2"/>
    </row>
    <row r="37" spans="4:4" x14ac:dyDescent="0.3">
      <c r="D37" s="2"/>
    </row>
  </sheetData>
  <mergeCells count="1">
    <mergeCell ref="A1:C1"/>
  </mergeCells>
  <pageMargins left="0.70866141732283472" right="0.70866141732283472" top="0.74803149606299213" bottom="0.74803149606299213" header="0.31496062992125984" footer="0.31496062992125984"/>
  <pageSetup paperSize="9" scale="75" fitToHeight="0" orientation="landscape" r:id="rId1"/>
  <headerFooter>
    <oddHeader>&amp;CCS
Příloha XIX</oddHeader>
    <oddFooter>&amp;C&amp;P</odd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pageSetUpPr fitToPage="1"/>
  </sheetPr>
  <dimension ref="A1:H36"/>
  <sheetViews>
    <sheetView showGridLines="0" view="pageLayout" zoomScale="80" zoomScaleNormal="100" zoomScalePageLayoutView="80" workbookViewId="0">
      <selection activeCell="B4" sqref="B4:B6"/>
    </sheetView>
  </sheetViews>
  <sheetFormatPr defaultRowHeight="14.4" x14ac:dyDescent="0.3"/>
  <cols>
    <col min="1" max="1" width="4.44140625" customWidth="1"/>
    <col min="2" max="2" width="52.6640625" customWidth="1"/>
    <col min="3" max="8" width="24.88671875" customWidth="1"/>
  </cols>
  <sheetData>
    <row r="1" spans="1:8" ht="18" x14ac:dyDescent="0.35">
      <c r="A1" s="166"/>
      <c r="B1" s="116" t="s">
        <v>899</v>
      </c>
      <c r="C1" s="166"/>
      <c r="D1" s="166"/>
      <c r="E1" s="166"/>
      <c r="F1" s="166"/>
      <c r="G1" s="166"/>
      <c r="H1" s="166"/>
    </row>
    <row r="2" spans="1:8" x14ac:dyDescent="0.3">
      <c r="A2" s="166"/>
      <c r="B2" s="166"/>
      <c r="C2" s="166"/>
      <c r="D2" s="166"/>
      <c r="E2" s="166"/>
      <c r="F2" s="166"/>
      <c r="G2" s="166"/>
      <c r="H2" s="166"/>
    </row>
    <row r="3" spans="1:8" x14ac:dyDescent="0.3">
      <c r="A3" s="166"/>
      <c r="B3" s="166"/>
      <c r="C3" s="166"/>
      <c r="D3" s="166"/>
      <c r="E3" s="166"/>
      <c r="F3" s="166"/>
      <c r="G3" s="166"/>
      <c r="H3" s="166"/>
    </row>
    <row r="4" spans="1:8" ht="30" customHeight="1" x14ac:dyDescent="0.3">
      <c r="A4" s="264"/>
      <c r="B4" s="1596" t="s">
        <v>905</v>
      </c>
      <c r="C4" s="1597" t="s">
        <v>906</v>
      </c>
      <c r="D4" s="1596"/>
      <c r="E4" s="1598" t="s">
        <v>907</v>
      </c>
      <c r="F4" s="1597"/>
      <c r="G4" s="1599" t="s">
        <v>908</v>
      </c>
      <c r="H4" s="1600"/>
    </row>
    <row r="5" spans="1:8" ht="28.8" x14ac:dyDescent="0.3">
      <c r="A5" s="51"/>
      <c r="B5" s="1596"/>
      <c r="C5" s="265" t="s">
        <v>822</v>
      </c>
      <c r="D5" s="266" t="s">
        <v>527</v>
      </c>
      <c r="E5" s="265" t="s">
        <v>822</v>
      </c>
      <c r="F5" s="266" t="s">
        <v>527</v>
      </c>
      <c r="G5" s="117" t="s">
        <v>909</v>
      </c>
      <c r="H5" s="117" t="s">
        <v>910</v>
      </c>
    </row>
    <row r="6" spans="1:8" x14ac:dyDescent="0.3">
      <c r="A6" s="51"/>
      <c r="B6" s="1596"/>
      <c r="C6" s="267" t="s">
        <v>6</v>
      </c>
      <c r="D6" s="261" t="s">
        <v>7</v>
      </c>
      <c r="E6" s="261" t="s">
        <v>8</v>
      </c>
      <c r="F6" s="261" t="s">
        <v>43</v>
      </c>
      <c r="G6" s="261" t="s">
        <v>44</v>
      </c>
      <c r="H6" s="261" t="s">
        <v>153</v>
      </c>
    </row>
    <row r="7" spans="1:8" x14ac:dyDescent="0.3">
      <c r="A7" s="268">
        <v>1</v>
      </c>
      <c r="B7" s="170" t="s">
        <v>911</v>
      </c>
      <c r="C7" s="1179">
        <v>14168516392.959999</v>
      </c>
      <c r="D7" s="1180">
        <v>0</v>
      </c>
      <c r="E7" s="1180">
        <v>11943532547.85</v>
      </c>
      <c r="F7" s="1180">
        <v>14065512862.41</v>
      </c>
      <c r="G7" s="1180">
        <v>292019631.90999997</v>
      </c>
      <c r="H7" s="1181">
        <v>1.1227618211424421E-2</v>
      </c>
    </row>
    <row r="8" spans="1:8" x14ac:dyDescent="0.3">
      <c r="A8" s="268">
        <v>2</v>
      </c>
      <c r="B8" s="263" t="s">
        <v>912</v>
      </c>
      <c r="C8" s="1179">
        <v>0</v>
      </c>
      <c r="D8" s="1180">
        <v>0</v>
      </c>
      <c r="E8" s="1180">
        <v>0</v>
      </c>
      <c r="F8" s="1180">
        <v>0</v>
      </c>
      <c r="G8" s="1180">
        <v>0</v>
      </c>
      <c r="H8" s="1181">
        <v>0</v>
      </c>
    </row>
    <row r="9" spans="1:8" x14ac:dyDescent="0.3">
      <c r="A9" s="268">
        <v>3</v>
      </c>
      <c r="B9" s="263" t="s">
        <v>913</v>
      </c>
      <c r="C9" s="1179">
        <v>2809307067.79</v>
      </c>
      <c r="D9" s="1180">
        <v>0</v>
      </c>
      <c r="E9" s="1180">
        <v>2809307067.79</v>
      </c>
      <c r="F9" s="1180">
        <v>0</v>
      </c>
      <c r="G9" s="1180">
        <v>0</v>
      </c>
      <c r="H9" s="1181">
        <v>0</v>
      </c>
    </row>
    <row r="10" spans="1:8" x14ac:dyDescent="0.3">
      <c r="A10" s="268">
        <v>4</v>
      </c>
      <c r="B10" s="263" t="s">
        <v>914</v>
      </c>
      <c r="C10" s="1179">
        <v>22217013.949999999</v>
      </c>
      <c r="D10" s="1180">
        <v>0</v>
      </c>
      <c r="E10" s="1180">
        <v>22217013.949999999</v>
      </c>
      <c r="F10" s="1180">
        <v>0</v>
      </c>
      <c r="G10" s="1180">
        <v>0</v>
      </c>
      <c r="H10" s="1181">
        <v>0</v>
      </c>
    </row>
    <row r="11" spans="1:8" x14ac:dyDescent="0.3">
      <c r="A11" s="268">
        <v>5</v>
      </c>
      <c r="B11" s="263" t="s">
        <v>915</v>
      </c>
      <c r="C11" s="1179">
        <v>0</v>
      </c>
      <c r="D11" s="1180">
        <v>0</v>
      </c>
      <c r="E11" s="1180">
        <v>0</v>
      </c>
      <c r="F11" s="1180">
        <v>0</v>
      </c>
      <c r="G11" s="1180">
        <v>0</v>
      </c>
      <c r="H11" s="1181">
        <v>0</v>
      </c>
    </row>
    <row r="12" spans="1:8" x14ac:dyDescent="0.3">
      <c r="A12" s="268">
        <v>6</v>
      </c>
      <c r="B12" s="263" t="s">
        <v>916</v>
      </c>
      <c r="C12" s="1179">
        <v>1193474917.1900001</v>
      </c>
      <c r="D12" s="1180">
        <v>0</v>
      </c>
      <c r="E12" s="1180">
        <v>1192721322.71</v>
      </c>
      <c r="F12" s="1180">
        <v>644449330.87</v>
      </c>
      <c r="G12" s="1180">
        <v>569547689.04999995</v>
      </c>
      <c r="H12" s="1181">
        <v>0.31001349163734554</v>
      </c>
    </row>
    <row r="13" spans="1:8" x14ac:dyDescent="0.3">
      <c r="A13" s="268">
        <v>7</v>
      </c>
      <c r="B13" s="263" t="s">
        <v>917</v>
      </c>
      <c r="C13" s="1179">
        <v>12892571261.32</v>
      </c>
      <c r="D13" s="1180">
        <v>0</v>
      </c>
      <c r="E13" s="1180">
        <v>1904367580.77</v>
      </c>
      <c r="F13" s="1180">
        <v>1417630129.23</v>
      </c>
      <c r="G13" s="1180">
        <v>3343373152.9700003</v>
      </c>
      <c r="H13" s="1181">
        <v>1.0064345146613602</v>
      </c>
    </row>
    <row r="14" spans="1:8" x14ac:dyDescent="0.3">
      <c r="A14" s="268">
        <v>8</v>
      </c>
      <c r="B14" s="263" t="s">
        <v>918</v>
      </c>
      <c r="C14" s="1179">
        <v>0</v>
      </c>
      <c r="D14" s="1180">
        <v>0</v>
      </c>
      <c r="E14" s="1180">
        <v>0</v>
      </c>
      <c r="F14" s="1180">
        <v>0</v>
      </c>
      <c r="G14" s="1180">
        <v>0</v>
      </c>
      <c r="H14" s="1181">
        <v>0</v>
      </c>
    </row>
    <row r="15" spans="1:8" x14ac:dyDescent="0.3">
      <c r="A15" s="268">
        <v>9</v>
      </c>
      <c r="B15" s="263" t="s">
        <v>919</v>
      </c>
      <c r="C15" s="1179">
        <v>0</v>
      </c>
      <c r="D15" s="1180">
        <v>0</v>
      </c>
      <c r="E15" s="1180">
        <v>0</v>
      </c>
      <c r="F15" s="1180">
        <v>0</v>
      </c>
      <c r="G15" s="1180">
        <v>0</v>
      </c>
      <c r="H15" s="1181">
        <v>0</v>
      </c>
    </row>
    <row r="16" spans="1:8" x14ac:dyDescent="0.3">
      <c r="A16" s="268">
        <v>10</v>
      </c>
      <c r="B16" s="263" t="s">
        <v>920</v>
      </c>
      <c r="C16" s="1179">
        <v>313375270.59999996</v>
      </c>
      <c r="D16" s="1180">
        <v>0</v>
      </c>
      <c r="E16" s="1180">
        <v>24118974.449999999</v>
      </c>
      <c r="F16" s="1180">
        <v>0</v>
      </c>
      <c r="G16" s="1180">
        <v>36178461.670000002</v>
      </c>
      <c r="H16" s="1181">
        <v>1.4999999997926945</v>
      </c>
    </row>
    <row r="17" spans="1:8" x14ac:dyDescent="0.3">
      <c r="A17" s="268">
        <v>11</v>
      </c>
      <c r="B17" s="263" t="s">
        <v>921</v>
      </c>
      <c r="C17" s="1179">
        <v>0</v>
      </c>
      <c r="D17" s="1180">
        <v>0</v>
      </c>
      <c r="E17" s="1180">
        <v>0</v>
      </c>
      <c r="F17" s="1180">
        <v>0</v>
      </c>
      <c r="G17" s="1180">
        <v>0</v>
      </c>
      <c r="H17" s="1181">
        <v>0</v>
      </c>
    </row>
    <row r="18" spans="1:8" x14ac:dyDescent="0.3">
      <c r="A18" s="268">
        <v>12</v>
      </c>
      <c r="B18" s="263" t="s">
        <v>922</v>
      </c>
      <c r="C18" s="1179">
        <v>0</v>
      </c>
      <c r="D18" s="1180">
        <v>0</v>
      </c>
      <c r="E18" s="1180">
        <v>0</v>
      </c>
      <c r="F18" s="1180">
        <v>0</v>
      </c>
      <c r="G18" s="1180">
        <v>0</v>
      </c>
      <c r="H18" s="1181">
        <v>0</v>
      </c>
    </row>
    <row r="19" spans="1:8" x14ac:dyDescent="0.3">
      <c r="A19" s="268">
        <v>13</v>
      </c>
      <c r="B19" s="263" t="s">
        <v>923</v>
      </c>
      <c r="C19" s="1179">
        <v>0</v>
      </c>
      <c r="D19" s="1180">
        <v>0</v>
      </c>
      <c r="E19" s="1180">
        <v>0</v>
      </c>
      <c r="F19" s="1180">
        <v>0</v>
      </c>
      <c r="G19" s="1180">
        <v>0</v>
      </c>
      <c r="H19" s="1181">
        <v>0</v>
      </c>
    </row>
    <row r="20" spans="1:8" x14ac:dyDescent="0.3">
      <c r="A20" s="268">
        <v>14</v>
      </c>
      <c r="B20" s="263" t="s">
        <v>924</v>
      </c>
      <c r="C20" s="1179">
        <v>0</v>
      </c>
      <c r="D20" s="1180">
        <v>0</v>
      </c>
      <c r="E20" s="1180">
        <v>0</v>
      </c>
      <c r="F20" s="1180">
        <v>0</v>
      </c>
      <c r="G20" s="1180">
        <v>0</v>
      </c>
      <c r="H20" s="1181">
        <v>0</v>
      </c>
    </row>
    <row r="21" spans="1:8" x14ac:dyDescent="0.3">
      <c r="A21" s="268">
        <v>15</v>
      </c>
      <c r="B21" s="263" t="s">
        <v>224</v>
      </c>
      <c r="C21" s="1179">
        <v>0</v>
      </c>
      <c r="D21" s="1180">
        <v>0</v>
      </c>
      <c r="E21" s="1180">
        <v>0</v>
      </c>
      <c r="F21" s="1180">
        <v>0</v>
      </c>
      <c r="G21" s="1180">
        <v>0</v>
      </c>
      <c r="H21" s="1181">
        <v>0</v>
      </c>
    </row>
    <row r="22" spans="1:8" x14ac:dyDescent="0.3">
      <c r="A22" s="268">
        <v>16</v>
      </c>
      <c r="B22" s="263" t="s">
        <v>925</v>
      </c>
      <c r="C22" s="1179">
        <v>281955891.83999997</v>
      </c>
      <c r="D22" s="1180">
        <v>0</v>
      </c>
      <c r="E22" s="1180">
        <v>281955891.83999997</v>
      </c>
      <c r="F22" s="1180">
        <v>0</v>
      </c>
      <c r="G22" s="1180">
        <v>177728547.59999999</v>
      </c>
      <c r="H22" s="1181">
        <v>0.63034166954331527</v>
      </c>
    </row>
    <row r="23" spans="1:8" x14ac:dyDescent="0.3">
      <c r="A23" s="270">
        <v>17</v>
      </c>
      <c r="B23" s="712" t="s">
        <v>926</v>
      </c>
      <c r="C23" s="1182">
        <v>31681417815.649998</v>
      </c>
      <c r="D23" s="1183">
        <v>0</v>
      </c>
      <c r="E23" s="1183">
        <v>18178220399.360001</v>
      </c>
      <c r="F23" s="1183">
        <v>16127592322.51</v>
      </c>
      <c r="G23" s="1183">
        <v>4418847483.2000008</v>
      </c>
      <c r="H23" s="1184">
        <v>0.12880754404582229</v>
      </c>
    </row>
    <row r="32" spans="1:8" x14ac:dyDescent="0.3">
      <c r="D32" s="2"/>
    </row>
    <row r="33" spans="4:4" x14ac:dyDescent="0.3">
      <c r="D33" s="2"/>
    </row>
    <row r="34" spans="4:4" x14ac:dyDescent="0.3">
      <c r="D34" s="2"/>
    </row>
    <row r="35" spans="4:4" x14ac:dyDescent="0.3">
      <c r="D35" s="2"/>
    </row>
    <row r="36" spans="4:4" x14ac:dyDescent="0.3">
      <c r="D36" s="2"/>
    </row>
  </sheetData>
  <mergeCells count="4">
    <mergeCell ref="B4:B6"/>
    <mergeCell ref="C4:D4"/>
    <mergeCell ref="E4:F4"/>
    <mergeCell ref="G4:H4"/>
  </mergeCells>
  <pageMargins left="0.70866141732283472" right="0.70866141732283472" top="0.74803149606299213" bottom="0.74803149606299213" header="0.31496062992125984" footer="0.31496062992125984"/>
  <pageSetup paperSize="9" scale="63" fitToHeight="0" orientation="landscape" r:id="rId1"/>
  <headerFooter>
    <oddHeader>&amp;CCS
Příloha XIX</oddHeader>
    <oddFooter>&amp;C&amp;P</odd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pageSetUpPr fitToPage="1"/>
  </sheetPr>
  <dimension ref="A2:S36"/>
  <sheetViews>
    <sheetView showGridLines="0" view="pageLayout" zoomScaleNormal="100" workbookViewId="0">
      <selection activeCell="B5" sqref="B5:B7"/>
    </sheetView>
  </sheetViews>
  <sheetFormatPr defaultRowHeight="14.4" x14ac:dyDescent="0.3"/>
  <cols>
    <col min="1" max="1" width="3.88671875" customWidth="1"/>
    <col min="2" max="2" width="38.109375" customWidth="1"/>
    <col min="3" max="3" width="12.44140625" customWidth="1"/>
    <col min="4" max="6" width="4.44140625" customWidth="1"/>
    <col min="7" max="7" width="11.5546875" customWidth="1"/>
    <col min="8" max="8" width="4.44140625" customWidth="1"/>
    <col min="9" max="9" width="11.109375" customWidth="1"/>
    <col min="10" max="11" width="4.44140625" customWidth="1"/>
    <col min="12" max="12" width="10.109375" bestFit="1" customWidth="1"/>
    <col min="13" max="13" width="8.33203125" bestFit="1" customWidth="1"/>
    <col min="14" max="15" width="6.109375" customWidth="1"/>
    <col min="16" max="16" width="7" customWidth="1"/>
    <col min="17" max="17" width="7.44140625" customWidth="1"/>
    <col min="18" max="18" width="11.109375" bestFit="1" customWidth="1"/>
    <col min="19" max="19" width="10.5546875" customWidth="1"/>
  </cols>
  <sheetData>
    <row r="2" spans="1:19" ht="18" x14ac:dyDescent="0.35">
      <c r="A2" s="166"/>
      <c r="B2" s="116" t="s">
        <v>900</v>
      </c>
      <c r="C2" s="166"/>
      <c r="D2" s="166"/>
      <c r="E2" s="166"/>
      <c r="F2" s="166"/>
      <c r="G2" s="166"/>
      <c r="H2" s="166"/>
      <c r="I2" s="166"/>
      <c r="J2" s="166"/>
      <c r="K2" s="166"/>
      <c r="L2" s="166"/>
      <c r="M2" s="166"/>
      <c r="N2" s="166"/>
      <c r="O2" s="166"/>
      <c r="P2" s="166"/>
      <c r="Q2" s="166"/>
    </row>
    <row r="3" spans="1:19" x14ac:dyDescent="0.3">
      <c r="A3" s="166"/>
      <c r="B3" s="166"/>
      <c r="C3" s="166"/>
      <c r="D3" s="166"/>
      <c r="E3" s="166"/>
      <c r="F3" s="166"/>
      <c r="G3" s="166"/>
      <c r="H3" s="166"/>
      <c r="I3" s="166"/>
      <c r="J3" s="166"/>
      <c r="K3" s="166"/>
      <c r="L3" s="166"/>
      <c r="M3" s="166"/>
      <c r="N3" s="166"/>
      <c r="O3" s="166"/>
      <c r="P3" s="166"/>
      <c r="Q3" s="166"/>
    </row>
    <row r="4" spans="1:19" x14ac:dyDescent="0.3">
      <c r="A4" s="166"/>
      <c r="B4" s="166"/>
      <c r="C4" s="166"/>
      <c r="D4" s="166"/>
      <c r="E4" s="166"/>
      <c r="F4" s="166"/>
      <c r="G4" s="166"/>
      <c r="H4" s="166"/>
      <c r="I4" s="166"/>
      <c r="J4" s="166"/>
      <c r="K4" s="166"/>
      <c r="L4" s="166"/>
      <c r="M4" s="166"/>
      <c r="N4" s="166"/>
      <c r="O4" s="166"/>
      <c r="P4" s="166"/>
      <c r="Q4" s="166"/>
    </row>
    <row r="5" spans="1:19" ht="15" customHeight="1" x14ac:dyDescent="0.3">
      <c r="A5" s="264"/>
      <c r="B5" s="1596" t="s">
        <v>905</v>
      </c>
      <c r="C5" s="1598" t="s">
        <v>927</v>
      </c>
      <c r="D5" s="1601"/>
      <c r="E5" s="1601"/>
      <c r="F5" s="1601"/>
      <c r="G5" s="1601"/>
      <c r="H5" s="1601"/>
      <c r="I5" s="1601"/>
      <c r="J5" s="1601"/>
      <c r="K5" s="1601"/>
      <c r="L5" s="1601"/>
      <c r="M5" s="1601"/>
      <c r="N5" s="1601"/>
      <c r="O5" s="1601"/>
      <c r="P5" s="1601"/>
      <c r="Q5" s="1597"/>
      <c r="R5" s="1602" t="s">
        <v>42</v>
      </c>
      <c r="S5" s="1602" t="s">
        <v>928</v>
      </c>
    </row>
    <row r="6" spans="1:19" ht="30" customHeight="1" x14ac:dyDescent="0.3">
      <c r="A6" s="51"/>
      <c r="B6" s="1596"/>
      <c r="C6" s="272">
        <v>0</v>
      </c>
      <c r="D6" s="273">
        <v>0.02</v>
      </c>
      <c r="E6" s="272">
        <v>0.04</v>
      </c>
      <c r="F6" s="273">
        <v>0.1</v>
      </c>
      <c r="G6" s="273">
        <v>0.2</v>
      </c>
      <c r="H6" s="273">
        <v>0.35</v>
      </c>
      <c r="I6" s="273">
        <v>0.5</v>
      </c>
      <c r="J6" s="273">
        <v>0.7</v>
      </c>
      <c r="K6" s="273">
        <v>0.75</v>
      </c>
      <c r="L6" s="274">
        <v>1</v>
      </c>
      <c r="M6" s="274">
        <v>1.5</v>
      </c>
      <c r="N6" s="274">
        <v>2.5</v>
      </c>
      <c r="O6" s="274">
        <v>3.7</v>
      </c>
      <c r="P6" s="274">
        <v>12.5</v>
      </c>
      <c r="Q6" s="274" t="s">
        <v>929</v>
      </c>
      <c r="R6" s="1602"/>
      <c r="S6" s="1602"/>
    </row>
    <row r="7" spans="1:19" x14ac:dyDescent="0.3">
      <c r="A7" s="51"/>
      <c r="B7" s="1596"/>
      <c r="C7" s="267" t="s">
        <v>6</v>
      </c>
      <c r="D7" s="267" t="s">
        <v>7</v>
      </c>
      <c r="E7" s="267" t="s">
        <v>8</v>
      </c>
      <c r="F7" s="267" t="s">
        <v>43</v>
      </c>
      <c r="G7" s="267" t="s">
        <v>44</v>
      </c>
      <c r="H7" s="267" t="s">
        <v>153</v>
      </c>
      <c r="I7" s="267" t="s">
        <v>154</v>
      </c>
      <c r="J7" s="267" t="s">
        <v>188</v>
      </c>
      <c r="K7" s="267" t="s">
        <v>442</v>
      </c>
      <c r="L7" s="267" t="s">
        <v>443</v>
      </c>
      <c r="M7" s="267" t="s">
        <v>444</v>
      </c>
      <c r="N7" s="267" t="s">
        <v>445</v>
      </c>
      <c r="O7" s="267" t="s">
        <v>446</v>
      </c>
      <c r="P7" s="267" t="s">
        <v>729</v>
      </c>
      <c r="Q7" s="267" t="s">
        <v>730</v>
      </c>
      <c r="R7" s="275" t="s">
        <v>930</v>
      </c>
      <c r="S7" s="275" t="s">
        <v>931</v>
      </c>
    </row>
    <row r="8" spans="1:19" ht="28.8" x14ac:dyDescent="0.3">
      <c r="A8" s="268">
        <v>1</v>
      </c>
      <c r="B8" s="170" t="s">
        <v>911</v>
      </c>
      <c r="C8" s="1195">
        <v>25450296062.760002</v>
      </c>
      <c r="D8" s="1196">
        <v>0</v>
      </c>
      <c r="E8" s="1196">
        <v>0</v>
      </c>
      <c r="F8" s="1196">
        <v>0</v>
      </c>
      <c r="G8" s="1196">
        <v>0</v>
      </c>
      <c r="H8" s="1196">
        <v>0</v>
      </c>
      <c r="I8" s="1196">
        <v>533459431.19999999</v>
      </c>
      <c r="J8" s="1196">
        <v>0</v>
      </c>
      <c r="K8" s="1196">
        <v>0</v>
      </c>
      <c r="L8" s="1196">
        <v>25289916.300000001</v>
      </c>
      <c r="M8" s="1196">
        <v>0</v>
      </c>
      <c r="N8" s="1196">
        <v>0</v>
      </c>
      <c r="O8" s="1196">
        <v>0</v>
      </c>
      <c r="P8" s="1196">
        <v>0</v>
      </c>
      <c r="Q8" s="1196">
        <v>0</v>
      </c>
      <c r="R8" s="1197">
        <v>26009045410.260002</v>
      </c>
      <c r="S8" s="269"/>
    </row>
    <row r="9" spans="1:19" x14ac:dyDescent="0.3">
      <c r="A9" s="268">
        <v>2</v>
      </c>
      <c r="B9" s="263" t="s">
        <v>912</v>
      </c>
      <c r="C9" s="1195">
        <v>0</v>
      </c>
      <c r="D9" s="1195">
        <v>0</v>
      </c>
      <c r="E9" s="1195">
        <v>0</v>
      </c>
      <c r="F9" s="1195">
        <v>0</v>
      </c>
      <c r="G9" s="1195">
        <v>0</v>
      </c>
      <c r="H9" s="1195">
        <v>0</v>
      </c>
      <c r="I9" s="1195">
        <v>0</v>
      </c>
      <c r="J9" s="1195">
        <v>0</v>
      </c>
      <c r="K9" s="1195">
        <v>0</v>
      </c>
      <c r="L9" s="1195">
        <v>0</v>
      </c>
      <c r="M9" s="1195">
        <v>0</v>
      </c>
      <c r="N9" s="1195">
        <v>0</v>
      </c>
      <c r="O9" s="1195">
        <v>0</v>
      </c>
      <c r="P9" s="1195">
        <v>0</v>
      </c>
      <c r="Q9" s="1195">
        <v>0</v>
      </c>
      <c r="R9" s="1197">
        <v>0</v>
      </c>
      <c r="S9" s="269"/>
    </row>
    <row r="10" spans="1:19" x14ac:dyDescent="0.3">
      <c r="A10" s="268">
        <v>3</v>
      </c>
      <c r="B10" s="263" t="s">
        <v>913</v>
      </c>
      <c r="C10" s="1195">
        <v>2809307067.79</v>
      </c>
      <c r="D10" s="1195">
        <v>0</v>
      </c>
      <c r="E10" s="1195">
        <v>0</v>
      </c>
      <c r="F10" s="1195">
        <v>0</v>
      </c>
      <c r="G10" s="1195">
        <v>0</v>
      </c>
      <c r="H10" s="1195">
        <v>0</v>
      </c>
      <c r="I10" s="1195">
        <v>0</v>
      </c>
      <c r="J10" s="1195">
        <v>0</v>
      </c>
      <c r="K10" s="1195">
        <v>0</v>
      </c>
      <c r="L10" s="1195">
        <v>0</v>
      </c>
      <c r="M10" s="1195">
        <v>0</v>
      </c>
      <c r="N10" s="1195">
        <v>0</v>
      </c>
      <c r="O10" s="1195">
        <v>0</v>
      </c>
      <c r="P10" s="1195">
        <v>0</v>
      </c>
      <c r="Q10" s="1195">
        <v>0</v>
      </c>
      <c r="R10" s="1197">
        <v>2809307067.79</v>
      </c>
      <c r="S10" s="269"/>
    </row>
    <row r="11" spans="1:19" x14ac:dyDescent="0.3">
      <c r="A11" s="268">
        <v>4</v>
      </c>
      <c r="B11" s="263" t="s">
        <v>914</v>
      </c>
      <c r="C11" s="1195">
        <v>22217013.949999999</v>
      </c>
      <c r="D11" s="1195">
        <v>0</v>
      </c>
      <c r="E11" s="1195">
        <v>0</v>
      </c>
      <c r="F11" s="1195">
        <v>0</v>
      </c>
      <c r="G11" s="1195">
        <v>0</v>
      </c>
      <c r="H11" s="1195">
        <v>0</v>
      </c>
      <c r="I11" s="1195">
        <v>0</v>
      </c>
      <c r="J11" s="1195">
        <v>0</v>
      </c>
      <c r="K11" s="1195">
        <v>0</v>
      </c>
      <c r="L11" s="1195">
        <v>0</v>
      </c>
      <c r="M11" s="1195">
        <v>0</v>
      </c>
      <c r="N11" s="1195">
        <v>0</v>
      </c>
      <c r="O11" s="1195">
        <v>0</v>
      </c>
      <c r="P11" s="1195">
        <v>0</v>
      </c>
      <c r="Q11" s="1195">
        <v>0</v>
      </c>
      <c r="R11" s="1197">
        <v>22217013.949999999</v>
      </c>
      <c r="S11" s="269"/>
    </row>
    <row r="12" spans="1:19" x14ac:dyDescent="0.3">
      <c r="A12" s="268">
        <v>5</v>
      </c>
      <c r="B12" s="263" t="s">
        <v>915</v>
      </c>
      <c r="C12" s="1198">
        <v>0</v>
      </c>
      <c r="D12" s="1199">
        <v>0</v>
      </c>
      <c r="E12" s="1199">
        <v>0</v>
      </c>
      <c r="F12" s="1199">
        <v>0</v>
      </c>
      <c r="G12" s="1199">
        <v>0</v>
      </c>
      <c r="H12" s="1199">
        <v>0</v>
      </c>
      <c r="I12" s="1199">
        <v>0</v>
      </c>
      <c r="J12" s="1199">
        <v>0</v>
      </c>
      <c r="K12" s="1199">
        <v>0</v>
      </c>
      <c r="L12" s="1199">
        <v>0</v>
      </c>
      <c r="M12" s="1199">
        <v>0</v>
      </c>
      <c r="N12" s="1199">
        <v>0</v>
      </c>
      <c r="O12" s="1199">
        <v>0</v>
      </c>
      <c r="P12" s="1199">
        <v>0</v>
      </c>
      <c r="Q12" s="1199">
        <v>0</v>
      </c>
      <c r="R12" s="1197">
        <v>0</v>
      </c>
      <c r="S12" s="269"/>
    </row>
    <row r="13" spans="1:19" x14ac:dyDescent="0.3">
      <c r="A13" s="268">
        <v>6</v>
      </c>
      <c r="B13" s="263" t="s">
        <v>916</v>
      </c>
      <c r="C13" s="1195">
        <v>0</v>
      </c>
      <c r="D13" s="1195">
        <v>0</v>
      </c>
      <c r="E13" s="1195">
        <v>0</v>
      </c>
      <c r="F13" s="1195">
        <v>0</v>
      </c>
      <c r="G13" s="1195">
        <v>1163458792.45</v>
      </c>
      <c r="H13" s="1195">
        <v>0</v>
      </c>
      <c r="I13" s="1195">
        <v>673711861.13</v>
      </c>
      <c r="J13" s="1195">
        <v>0</v>
      </c>
      <c r="K13" s="1195">
        <v>0</v>
      </c>
      <c r="L13" s="1195">
        <v>0</v>
      </c>
      <c r="M13" s="1195">
        <v>0</v>
      </c>
      <c r="N13" s="1195">
        <v>0</v>
      </c>
      <c r="O13" s="1195">
        <v>0</v>
      </c>
      <c r="P13" s="1195">
        <v>0</v>
      </c>
      <c r="Q13" s="1195">
        <v>0</v>
      </c>
      <c r="R13" s="1197">
        <v>1837170653.5799999</v>
      </c>
      <c r="S13" s="269"/>
    </row>
    <row r="14" spans="1:19" x14ac:dyDescent="0.3">
      <c r="A14" s="268">
        <v>7</v>
      </c>
      <c r="B14" s="263" t="s">
        <v>917</v>
      </c>
      <c r="C14" s="1195">
        <v>0</v>
      </c>
      <c r="D14" s="1195">
        <v>0</v>
      </c>
      <c r="E14" s="1195">
        <v>0</v>
      </c>
      <c r="F14" s="1195">
        <v>0</v>
      </c>
      <c r="G14" s="1195">
        <v>0</v>
      </c>
      <c r="H14" s="1195">
        <v>0</v>
      </c>
      <c r="I14" s="1195">
        <v>0</v>
      </c>
      <c r="J14" s="1195">
        <v>0</v>
      </c>
      <c r="K14" s="1195">
        <v>0</v>
      </c>
      <c r="L14" s="1195">
        <v>3279246824.0700002</v>
      </c>
      <c r="M14" s="1195">
        <v>42750885.93</v>
      </c>
      <c r="N14" s="1195">
        <v>0</v>
      </c>
      <c r="O14" s="1195">
        <v>0</v>
      </c>
      <c r="P14" s="1195">
        <v>0</v>
      </c>
      <c r="Q14" s="1195">
        <v>0</v>
      </c>
      <c r="R14" s="1197">
        <v>3321997710</v>
      </c>
      <c r="S14" s="269"/>
    </row>
    <row r="15" spans="1:19" x14ac:dyDescent="0.3">
      <c r="A15" s="268">
        <v>8</v>
      </c>
      <c r="B15" s="263" t="s">
        <v>932</v>
      </c>
      <c r="C15" s="1198">
        <v>0</v>
      </c>
      <c r="D15" s="1199">
        <v>0</v>
      </c>
      <c r="E15" s="1199">
        <v>0</v>
      </c>
      <c r="F15" s="1199">
        <v>0</v>
      </c>
      <c r="G15" s="1199">
        <v>0</v>
      </c>
      <c r="H15" s="1199">
        <v>0</v>
      </c>
      <c r="I15" s="1199">
        <v>0</v>
      </c>
      <c r="J15" s="1199">
        <v>0</v>
      </c>
      <c r="K15" s="1199">
        <v>0</v>
      </c>
      <c r="L15" s="1199">
        <v>0</v>
      </c>
      <c r="M15" s="1199">
        <v>0</v>
      </c>
      <c r="N15" s="1199">
        <v>0</v>
      </c>
      <c r="O15" s="1199">
        <v>0</v>
      </c>
      <c r="P15" s="1199">
        <v>0</v>
      </c>
      <c r="Q15" s="1199">
        <v>0</v>
      </c>
      <c r="R15" s="1197">
        <v>0</v>
      </c>
      <c r="S15" s="269"/>
    </row>
    <row r="16" spans="1:19" x14ac:dyDescent="0.3">
      <c r="A16" s="268">
        <v>9</v>
      </c>
      <c r="B16" s="263" t="s">
        <v>933</v>
      </c>
      <c r="C16" s="1198">
        <v>0</v>
      </c>
      <c r="D16" s="1199">
        <v>0</v>
      </c>
      <c r="E16" s="1199">
        <v>0</v>
      </c>
      <c r="F16" s="1199">
        <v>0</v>
      </c>
      <c r="G16" s="1199">
        <v>0</v>
      </c>
      <c r="H16" s="1199">
        <v>0</v>
      </c>
      <c r="I16" s="1199">
        <v>0</v>
      </c>
      <c r="J16" s="1199">
        <v>0</v>
      </c>
      <c r="K16" s="1199">
        <v>0</v>
      </c>
      <c r="L16" s="1199">
        <v>0</v>
      </c>
      <c r="M16" s="1199">
        <v>0</v>
      </c>
      <c r="N16" s="1199">
        <v>0</v>
      </c>
      <c r="O16" s="1199">
        <v>0</v>
      </c>
      <c r="P16" s="1199">
        <v>0</v>
      </c>
      <c r="Q16" s="1199">
        <v>0</v>
      </c>
      <c r="R16" s="1197">
        <v>0</v>
      </c>
      <c r="S16" s="269"/>
    </row>
    <row r="17" spans="1:19" x14ac:dyDescent="0.3">
      <c r="A17" s="268">
        <v>10</v>
      </c>
      <c r="B17" s="263" t="s">
        <v>920</v>
      </c>
      <c r="C17" s="1195">
        <v>0</v>
      </c>
      <c r="D17" s="1195">
        <v>0</v>
      </c>
      <c r="E17" s="1195">
        <v>0</v>
      </c>
      <c r="F17" s="1195">
        <v>0</v>
      </c>
      <c r="G17" s="1195">
        <v>0</v>
      </c>
      <c r="H17" s="1195">
        <v>0</v>
      </c>
      <c r="I17" s="1195">
        <v>0</v>
      </c>
      <c r="J17" s="1195">
        <v>0</v>
      </c>
      <c r="K17" s="1195">
        <v>0</v>
      </c>
      <c r="L17" s="1195">
        <v>0</v>
      </c>
      <c r="M17" s="1195">
        <v>24118974.449999999</v>
      </c>
      <c r="N17" s="1195">
        <v>0</v>
      </c>
      <c r="O17" s="1195">
        <v>0</v>
      </c>
      <c r="P17" s="1195">
        <v>0</v>
      </c>
      <c r="Q17" s="1195">
        <v>0</v>
      </c>
      <c r="R17" s="1197">
        <v>24118974.449999999</v>
      </c>
      <c r="S17" s="269"/>
    </row>
    <row r="18" spans="1:19" ht="28.8" x14ac:dyDescent="0.3">
      <c r="A18" s="268">
        <v>11</v>
      </c>
      <c r="B18" s="263" t="s">
        <v>921</v>
      </c>
      <c r="C18" s="1198">
        <v>0</v>
      </c>
      <c r="D18" s="1199">
        <v>0</v>
      </c>
      <c r="E18" s="1199">
        <v>0</v>
      </c>
      <c r="F18" s="1199">
        <v>0</v>
      </c>
      <c r="G18" s="1199">
        <v>0</v>
      </c>
      <c r="H18" s="1199">
        <v>0</v>
      </c>
      <c r="I18" s="1199">
        <v>0</v>
      </c>
      <c r="J18" s="1199">
        <v>0</v>
      </c>
      <c r="K18" s="1199">
        <v>0</v>
      </c>
      <c r="L18" s="1199">
        <v>0</v>
      </c>
      <c r="M18" s="1199">
        <v>0</v>
      </c>
      <c r="N18" s="1199">
        <v>0</v>
      </c>
      <c r="O18" s="1199">
        <v>0</v>
      </c>
      <c r="P18" s="1199">
        <v>0</v>
      </c>
      <c r="Q18" s="1199">
        <v>0</v>
      </c>
      <c r="R18" s="1197">
        <v>0</v>
      </c>
      <c r="S18" s="269"/>
    </row>
    <row r="19" spans="1:19" x14ac:dyDescent="0.3">
      <c r="A19" s="268">
        <v>12</v>
      </c>
      <c r="B19" s="263" t="s">
        <v>922</v>
      </c>
      <c r="C19" s="1198">
        <v>0</v>
      </c>
      <c r="D19" s="1199">
        <v>0</v>
      </c>
      <c r="E19" s="1199">
        <v>0</v>
      </c>
      <c r="F19" s="1199">
        <v>0</v>
      </c>
      <c r="G19" s="1199">
        <v>0</v>
      </c>
      <c r="H19" s="1199">
        <v>0</v>
      </c>
      <c r="I19" s="1199">
        <v>0</v>
      </c>
      <c r="J19" s="1199">
        <v>0</v>
      </c>
      <c r="K19" s="1199">
        <v>0</v>
      </c>
      <c r="L19" s="1199">
        <v>0</v>
      </c>
      <c r="M19" s="1199">
        <v>0</v>
      </c>
      <c r="N19" s="1199">
        <v>0</v>
      </c>
      <c r="O19" s="1199">
        <v>0</v>
      </c>
      <c r="P19" s="1199">
        <v>0</v>
      </c>
      <c r="Q19" s="1199">
        <v>0</v>
      </c>
      <c r="R19" s="1197">
        <v>0</v>
      </c>
      <c r="S19" s="269"/>
    </row>
    <row r="20" spans="1:19" ht="28.8" x14ac:dyDescent="0.3">
      <c r="A20" s="268">
        <v>13</v>
      </c>
      <c r="B20" s="263" t="s">
        <v>934</v>
      </c>
      <c r="C20" s="1198">
        <v>0</v>
      </c>
      <c r="D20" s="1199">
        <v>0</v>
      </c>
      <c r="E20" s="1199">
        <v>0</v>
      </c>
      <c r="F20" s="1199">
        <v>0</v>
      </c>
      <c r="G20" s="1199">
        <v>0</v>
      </c>
      <c r="H20" s="1199">
        <v>0</v>
      </c>
      <c r="I20" s="1199">
        <v>0</v>
      </c>
      <c r="J20" s="1199">
        <v>0</v>
      </c>
      <c r="K20" s="1199">
        <v>0</v>
      </c>
      <c r="L20" s="1199">
        <v>0</v>
      </c>
      <c r="M20" s="1199">
        <v>0</v>
      </c>
      <c r="N20" s="1199">
        <v>0</v>
      </c>
      <c r="O20" s="1199">
        <v>0</v>
      </c>
      <c r="P20" s="1199">
        <v>0</v>
      </c>
      <c r="Q20" s="1199">
        <v>0</v>
      </c>
      <c r="R20" s="1197">
        <v>0</v>
      </c>
      <c r="S20" s="269"/>
    </row>
    <row r="21" spans="1:19" ht="28.8" x14ac:dyDescent="0.3">
      <c r="A21" s="268">
        <v>14</v>
      </c>
      <c r="B21" s="263" t="s">
        <v>935</v>
      </c>
      <c r="C21" s="1198">
        <v>0</v>
      </c>
      <c r="D21" s="1199">
        <v>0</v>
      </c>
      <c r="E21" s="1199">
        <v>0</v>
      </c>
      <c r="F21" s="1199">
        <v>0</v>
      </c>
      <c r="G21" s="1199">
        <v>0</v>
      </c>
      <c r="H21" s="1199">
        <v>0</v>
      </c>
      <c r="I21" s="1199">
        <v>0</v>
      </c>
      <c r="J21" s="1199">
        <v>0</v>
      </c>
      <c r="K21" s="1199">
        <v>0</v>
      </c>
      <c r="L21" s="1199">
        <v>0</v>
      </c>
      <c r="M21" s="1199">
        <v>0</v>
      </c>
      <c r="N21" s="1199">
        <v>0</v>
      </c>
      <c r="O21" s="1199">
        <v>0</v>
      </c>
      <c r="P21" s="1199">
        <v>0</v>
      </c>
      <c r="Q21" s="1199">
        <v>0</v>
      </c>
      <c r="R21" s="1197">
        <v>0</v>
      </c>
      <c r="S21" s="269"/>
    </row>
    <row r="22" spans="1:19" x14ac:dyDescent="0.3">
      <c r="A22" s="268">
        <v>15</v>
      </c>
      <c r="B22" s="263" t="s">
        <v>936</v>
      </c>
      <c r="C22" s="1198">
        <v>0</v>
      </c>
      <c r="D22" s="1199">
        <v>0</v>
      </c>
      <c r="E22" s="1199">
        <v>0</v>
      </c>
      <c r="F22" s="1199">
        <v>0</v>
      </c>
      <c r="G22" s="1199">
        <v>0</v>
      </c>
      <c r="H22" s="1199">
        <v>0</v>
      </c>
      <c r="I22" s="1199">
        <v>0</v>
      </c>
      <c r="J22" s="1199">
        <v>0</v>
      </c>
      <c r="K22" s="1199">
        <v>0</v>
      </c>
      <c r="L22" s="1199">
        <v>0</v>
      </c>
      <c r="M22" s="1199">
        <v>0</v>
      </c>
      <c r="N22" s="1199">
        <v>0</v>
      </c>
      <c r="O22" s="1199">
        <v>0</v>
      </c>
      <c r="P22" s="1199">
        <v>0</v>
      </c>
      <c r="Q22" s="1199">
        <v>0</v>
      </c>
      <c r="R22" s="1197">
        <v>0</v>
      </c>
      <c r="S22" s="269"/>
    </row>
    <row r="23" spans="1:19" x14ac:dyDescent="0.3">
      <c r="A23" s="268">
        <v>16</v>
      </c>
      <c r="B23" s="263" t="s">
        <v>925</v>
      </c>
      <c r="C23" s="1195">
        <v>104227344.23999999</v>
      </c>
      <c r="D23" s="1195">
        <v>0</v>
      </c>
      <c r="E23" s="1195">
        <v>0</v>
      </c>
      <c r="F23" s="1195">
        <v>0</v>
      </c>
      <c r="G23" s="1195">
        <v>0</v>
      </c>
      <c r="H23" s="1195">
        <v>0</v>
      </c>
      <c r="I23" s="1195">
        <v>0</v>
      </c>
      <c r="J23" s="1195">
        <v>0</v>
      </c>
      <c r="K23" s="1195">
        <v>0</v>
      </c>
      <c r="L23" s="1195">
        <v>177728547.59999999</v>
      </c>
      <c r="M23" s="1195">
        <v>0</v>
      </c>
      <c r="N23" s="1195">
        <v>0</v>
      </c>
      <c r="O23" s="1195">
        <v>0</v>
      </c>
      <c r="P23" s="1195">
        <v>0</v>
      </c>
      <c r="Q23" s="1195">
        <v>0</v>
      </c>
      <c r="R23" s="1197">
        <v>281955891.83999997</v>
      </c>
      <c r="S23" s="269"/>
    </row>
    <row r="24" spans="1:19" x14ac:dyDescent="0.3">
      <c r="A24" s="270">
        <v>17</v>
      </c>
      <c r="B24" s="271" t="s">
        <v>926</v>
      </c>
      <c r="C24" s="1200">
        <v>28386047488.740005</v>
      </c>
      <c r="D24" s="1200">
        <v>0</v>
      </c>
      <c r="E24" s="1200">
        <v>0</v>
      </c>
      <c r="F24" s="1200">
        <v>0</v>
      </c>
      <c r="G24" s="1200">
        <v>1163458792.45</v>
      </c>
      <c r="H24" s="1200">
        <v>0</v>
      </c>
      <c r="I24" s="1200">
        <v>1207171292.3299999</v>
      </c>
      <c r="J24" s="1200">
        <v>0</v>
      </c>
      <c r="K24" s="1200">
        <v>0</v>
      </c>
      <c r="L24" s="1200">
        <v>3482265287.9700003</v>
      </c>
      <c r="M24" s="1200">
        <v>66869860.379999995</v>
      </c>
      <c r="N24" s="1200">
        <v>0</v>
      </c>
      <c r="O24" s="1200">
        <v>0</v>
      </c>
      <c r="P24" s="1200">
        <v>0</v>
      </c>
      <c r="Q24" s="1200">
        <v>0</v>
      </c>
      <c r="R24" s="1197">
        <v>34305812721.870007</v>
      </c>
      <c r="S24" s="269"/>
    </row>
    <row r="34" spans="4:4" x14ac:dyDescent="0.3">
      <c r="D34" s="2"/>
    </row>
    <row r="35" spans="4:4" x14ac:dyDescent="0.3">
      <c r="D35" s="2"/>
    </row>
    <row r="36" spans="4:4" x14ac:dyDescent="0.3">
      <c r="D36" s="2"/>
    </row>
  </sheetData>
  <mergeCells count="4">
    <mergeCell ref="B5:B7"/>
    <mergeCell ref="C5:Q5"/>
    <mergeCell ref="R5:R6"/>
    <mergeCell ref="S5:S6"/>
  </mergeCells>
  <pageMargins left="0.70866141732283472" right="0.70866141732283472" top="0.74803149606299213" bottom="0.74803149606299213" header="0.31496062992125984" footer="0.31496062992125984"/>
  <pageSetup paperSize="9" scale="76" orientation="landscape" r:id="rId1"/>
  <headerFooter>
    <oddHeader>&amp;CCS
Příloha 23</oddHeader>
    <oddFooter>&amp;C&amp;P</odd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B2:L39"/>
  <sheetViews>
    <sheetView showGridLines="0" zoomScaleNormal="100" workbookViewId="0"/>
  </sheetViews>
  <sheetFormatPr defaultColWidth="9.109375" defaultRowHeight="14.4" x14ac:dyDescent="0.3"/>
  <cols>
    <col min="12" max="12" width="32.88671875" customWidth="1"/>
  </cols>
  <sheetData>
    <row r="2" spans="2:12" x14ac:dyDescent="0.3">
      <c r="B2" t="s">
        <v>1674</v>
      </c>
    </row>
    <row r="3" spans="2:12" x14ac:dyDescent="0.3">
      <c r="B3" t="s">
        <v>1675</v>
      </c>
    </row>
    <row r="5" spans="2:12" x14ac:dyDescent="0.3">
      <c r="B5" s="1237" t="s">
        <v>1235</v>
      </c>
      <c r="C5" s="1238"/>
      <c r="D5" s="1238"/>
      <c r="E5" s="1238"/>
      <c r="F5" s="1238"/>
      <c r="G5" s="1238"/>
      <c r="H5" s="1238"/>
      <c r="I5" s="1238"/>
      <c r="J5" s="1238"/>
      <c r="K5" s="1238"/>
      <c r="L5" s="1239"/>
    </row>
    <row r="6" spans="2:12" x14ac:dyDescent="0.3">
      <c r="B6" s="1240" t="s">
        <v>1236</v>
      </c>
      <c r="C6" s="1236"/>
      <c r="D6" s="1236"/>
      <c r="E6" s="1236"/>
      <c r="F6" s="1236"/>
      <c r="G6" s="1236"/>
      <c r="H6" s="1236"/>
      <c r="I6" s="1236"/>
      <c r="J6" s="1236"/>
      <c r="K6" s="1236"/>
      <c r="L6" s="1241"/>
    </row>
    <row r="7" spans="2:12" ht="22.5" customHeight="1" x14ac:dyDescent="0.3">
      <c r="B7" s="1240" t="s">
        <v>1237</v>
      </c>
      <c r="C7" s="1236"/>
      <c r="D7" s="1236"/>
      <c r="E7" s="1236"/>
      <c r="F7" s="1236"/>
      <c r="G7" s="1236"/>
      <c r="H7" s="1236"/>
      <c r="I7" s="1236"/>
      <c r="J7" s="1236"/>
      <c r="K7" s="1236"/>
      <c r="L7" s="1241"/>
    </row>
    <row r="8" spans="2:12" x14ac:dyDescent="0.3">
      <c r="B8" s="1240" t="s">
        <v>1238</v>
      </c>
      <c r="C8" s="1236"/>
      <c r="D8" s="1236"/>
      <c r="E8" s="1236"/>
      <c r="F8" s="1236"/>
      <c r="G8" s="1236"/>
      <c r="H8" s="1236"/>
      <c r="I8" s="1236"/>
      <c r="J8" s="1236"/>
      <c r="K8" s="1236"/>
      <c r="L8" s="1241"/>
    </row>
    <row r="9" spans="2:12" ht="22.5" customHeight="1" x14ac:dyDescent="0.3">
      <c r="B9" s="1240" t="s">
        <v>1239</v>
      </c>
      <c r="C9" s="1236"/>
      <c r="D9" s="1236"/>
      <c r="E9" s="1236"/>
      <c r="F9" s="1236"/>
      <c r="G9" s="1236"/>
      <c r="H9" s="1236"/>
      <c r="I9" s="1236"/>
      <c r="J9" s="1236"/>
      <c r="K9" s="1236"/>
      <c r="L9" s="1241"/>
    </row>
    <row r="10" spans="2:12" ht="22.5" customHeight="1" x14ac:dyDescent="0.3">
      <c r="B10" s="1240" t="s">
        <v>1240</v>
      </c>
      <c r="C10" s="1236"/>
      <c r="D10" s="1236"/>
      <c r="E10" s="1236"/>
      <c r="F10" s="1236"/>
      <c r="G10" s="1236"/>
      <c r="H10" s="1236"/>
      <c r="I10" s="1236"/>
      <c r="J10" s="1236"/>
      <c r="K10" s="1236"/>
      <c r="L10" s="1241"/>
    </row>
    <row r="11" spans="2:12" x14ac:dyDescent="0.3">
      <c r="B11" s="1240" t="s">
        <v>1241</v>
      </c>
      <c r="C11" s="1236"/>
      <c r="D11" s="1236"/>
      <c r="E11" s="1236"/>
      <c r="F11" s="1236"/>
      <c r="G11" s="1236"/>
      <c r="H11" s="1236"/>
      <c r="I11" s="1236"/>
      <c r="J11" s="1236"/>
      <c r="K11" s="1236"/>
      <c r="L11" s="1241"/>
    </row>
    <row r="12" spans="2:12" ht="22.5" customHeight="1" x14ac:dyDescent="0.3">
      <c r="B12" s="1242" t="s">
        <v>1242</v>
      </c>
      <c r="C12" s="1243"/>
      <c r="D12" s="1243"/>
      <c r="E12" s="1243"/>
      <c r="F12" s="1243"/>
      <c r="G12" s="1243"/>
      <c r="H12" s="1243"/>
      <c r="I12" s="1243"/>
      <c r="J12" s="1243"/>
      <c r="K12" s="1243"/>
      <c r="L12" s="1244"/>
    </row>
    <row r="13" spans="2:12" ht="22.5" customHeight="1" x14ac:dyDescent="0.3"/>
    <row r="14" spans="2:12" ht="22.5" customHeight="1" x14ac:dyDescent="0.3">
      <c r="B14" s="1235"/>
      <c r="C14" s="1235"/>
      <c r="D14" s="1235"/>
      <c r="E14" s="1235"/>
      <c r="F14" s="1235"/>
      <c r="G14" s="1235"/>
      <c r="H14" s="1235"/>
      <c r="I14" s="1235"/>
      <c r="J14" s="1235"/>
      <c r="K14" s="1235"/>
      <c r="L14" s="1235"/>
    </row>
    <row r="15" spans="2:12" ht="22.5" customHeight="1" x14ac:dyDescent="0.3">
      <c r="B15" s="1236"/>
      <c r="C15" s="1236"/>
      <c r="D15" s="1236"/>
      <c r="E15" s="1236"/>
      <c r="F15" s="1236"/>
      <c r="G15" s="1236"/>
      <c r="H15" s="1236"/>
      <c r="I15" s="1236"/>
      <c r="J15" s="1236"/>
      <c r="K15" s="1236"/>
      <c r="L15" s="1236"/>
    </row>
    <row r="16" spans="2:12" ht="22.5" customHeight="1" x14ac:dyDescent="0.3">
      <c r="B16" s="1235"/>
      <c r="C16" s="1235"/>
      <c r="D16" s="1235"/>
      <c r="E16" s="1235"/>
      <c r="F16" s="1235"/>
      <c r="G16" s="1235"/>
      <c r="H16" s="1235"/>
      <c r="I16" s="1235"/>
      <c r="J16" s="1235"/>
      <c r="K16" s="1235"/>
      <c r="L16" s="1235"/>
    </row>
    <row r="17" ht="22.5" customHeight="1" x14ac:dyDescent="0.3"/>
    <row r="18" ht="22.5" customHeight="1" x14ac:dyDescent="0.3"/>
    <row r="33" spans="4:4" x14ac:dyDescent="0.3">
      <c r="D33" s="2"/>
    </row>
    <row r="34" spans="4:4" x14ac:dyDescent="0.3">
      <c r="D34" s="2"/>
    </row>
    <row r="35" spans="4:4" x14ac:dyDescent="0.3">
      <c r="D35" s="2"/>
    </row>
    <row r="36" spans="4:4" x14ac:dyDescent="0.3">
      <c r="D36" s="2"/>
    </row>
    <row r="37" spans="4:4" x14ac:dyDescent="0.3">
      <c r="D37" s="2"/>
    </row>
    <row r="38" spans="4:4" x14ac:dyDescent="0.3">
      <c r="D38" s="2"/>
    </row>
    <row r="39" spans="4:4" x14ac:dyDescent="0.3">
      <c r="D39" s="2"/>
    </row>
  </sheetData>
  <mergeCells count="11">
    <mergeCell ref="B10:L10"/>
    <mergeCell ref="B5:L5"/>
    <mergeCell ref="B6:L6"/>
    <mergeCell ref="B7:L7"/>
    <mergeCell ref="B8:L8"/>
    <mergeCell ref="B9:L9"/>
    <mergeCell ref="B11:L11"/>
    <mergeCell ref="B12:L12"/>
    <mergeCell ref="B14:L14"/>
    <mergeCell ref="B15:L15"/>
    <mergeCell ref="B16:L16"/>
  </mergeCells>
  <hyperlinks>
    <hyperlink ref="B5:L5" location="'EU CRE'!A1" display="Table EU CRE – Qualitative disclosure requirements related to IRB approach"/>
    <hyperlink ref="B6:L6" location="'EU CR6'!A1" display="Template EU CR6 – IRB approach – Credit risk exposures by exposure class and PD range"/>
    <hyperlink ref="B7:L7" location="'EU CR6-A'!A1" display="Template EU CR6-A – Scope of the use of IRB and SA approaches"/>
    <hyperlink ref="B8:L8" location="'EU CR7'!A1" display="Template EU CR7 – IRB approach – Effect on the RWEAs of credit derivatives used as CRM techniques"/>
    <hyperlink ref="B9:L9" location="'EU CR7-A'!A1" display="Template EU CR7-A – IRB approach – Disclosure of the extent of the use of CRM techniques"/>
    <hyperlink ref="B10:L10" location="'EU CR8'!A1" display="Template EU CR8 –  RWEA flow statements of credit risk exposures under the IRB approach "/>
    <hyperlink ref="B11:L11" location="'EU CR9'!A1" display="Template CR9 –IRB approach – Back-testing of PD per exposure class (fixed PD scale)"/>
    <hyperlink ref="B12:L12" location="'EU CR9.1'!A1" display="Template CR9.1 –IRB approach – Back-testing of PD per exposure class (only for  PD estimates according to point (f) of Article 180(1) CRR)"/>
  </hyperlinks>
  <pageMargins left="0.70866141732283472" right="0.70866141732283472" top="0.74803149606299213" bottom="0.74803149606299213" header="0.31496062992125984" footer="0.31496062992125984"/>
  <pageSetup paperSize="9" scale="98" orientation="landscape" verticalDpi="1200"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pageSetUpPr fitToPage="1"/>
  </sheetPr>
  <dimension ref="A1:D38"/>
  <sheetViews>
    <sheetView showGridLines="0" view="pageLayout" zoomScaleNormal="100" workbookViewId="0">
      <selection activeCell="C18" sqref="C18"/>
    </sheetView>
  </sheetViews>
  <sheetFormatPr defaultColWidth="9.109375" defaultRowHeight="14.4" x14ac:dyDescent="0.3"/>
  <cols>
    <col min="1" max="1" width="15" customWidth="1"/>
    <col min="2" max="2" width="12.33203125" bestFit="1" customWidth="1"/>
    <col min="3" max="3" width="73.5546875" customWidth="1"/>
  </cols>
  <sheetData>
    <row r="1" spans="1:3" ht="17.399999999999999" x14ac:dyDescent="0.3">
      <c r="A1" s="713" t="s">
        <v>1235</v>
      </c>
      <c r="B1" s="282"/>
      <c r="C1" s="282"/>
    </row>
    <row r="2" spans="1:3" ht="21" x14ac:dyDescent="0.3">
      <c r="A2" t="s">
        <v>126</v>
      </c>
      <c r="B2" s="259"/>
      <c r="C2" s="248"/>
    </row>
    <row r="3" spans="1:3" ht="21" x14ac:dyDescent="0.3">
      <c r="B3" s="259"/>
      <c r="C3" s="248"/>
    </row>
    <row r="4" spans="1:3" ht="21" x14ac:dyDescent="0.3">
      <c r="B4" s="259"/>
      <c r="C4" s="248"/>
    </row>
    <row r="5" spans="1:3" x14ac:dyDescent="0.3">
      <c r="A5" s="53" t="s">
        <v>127</v>
      </c>
      <c r="B5" s="53" t="s">
        <v>121</v>
      </c>
      <c r="C5" s="413" t="s">
        <v>114</v>
      </c>
    </row>
    <row r="6" spans="1:3" ht="28.8" x14ac:dyDescent="0.3">
      <c r="A6" s="53" t="s">
        <v>1243</v>
      </c>
      <c r="B6" s="53" t="s">
        <v>116</v>
      </c>
      <c r="C6" s="413" t="s">
        <v>1244</v>
      </c>
    </row>
    <row r="7" spans="1:3" ht="129.6" x14ac:dyDescent="0.3">
      <c r="A7" s="53" t="s">
        <v>1245</v>
      </c>
      <c r="B7" s="53" t="s">
        <v>118</v>
      </c>
      <c r="C7" s="250" t="s">
        <v>1246</v>
      </c>
    </row>
    <row r="8" spans="1:3" ht="57.6" x14ac:dyDescent="0.3">
      <c r="A8" s="53" t="s">
        <v>1247</v>
      </c>
      <c r="B8" s="53" t="s">
        <v>889</v>
      </c>
      <c r="C8" s="413" t="s">
        <v>1248</v>
      </c>
    </row>
    <row r="9" spans="1:3" ht="72" x14ac:dyDescent="0.3">
      <c r="A9" s="53" t="s">
        <v>1249</v>
      </c>
      <c r="B9" s="53" t="s">
        <v>135</v>
      </c>
      <c r="C9" s="250" t="s">
        <v>1250</v>
      </c>
    </row>
    <row r="10" spans="1:3" ht="187.2" x14ac:dyDescent="0.3">
      <c r="A10" s="53" t="s">
        <v>1251</v>
      </c>
      <c r="B10" s="53" t="s">
        <v>136</v>
      </c>
      <c r="C10" s="250" t="s">
        <v>1252</v>
      </c>
    </row>
    <row r="33" spans="4:4" x14ac:dyDescent="0.3">
      <c r="D33" s="2"/>
    </row>
    <row r="34" spans="4:4" x14ac:dyDescent="0.3">
      <c r="D34" s="2"/>
    </row>
    <row r="35" spans="4:4" x14ac:dyDescent="0.3">
      <c r="D35" s="2"/>
    </row>
    <row r="36" spans="4:4" x14ac:dyDescent="0.3">
      <c r="D36" s="2"/>
    </row>
    <row r="37" spans="4:4" x14ac:dyDescent="0.3">
      <c r="D37" s="2"/>
    </row>
    <row r="38" spans="4:4" x14ac:dyDescent="0.3">
      <c r="D38" s="2"/>
    </row>
  </sheetData>
  <pageMargins left="0.70866141732283472" right="0.70866141732283472" top="0.74803149606299213" bottom="0.74803149606299213" header="0.31496062992125984" footer="0.31496062992125984"/>
  <pageSetup paperSize="9" fitToHeight="0" orientation="landscape" cellComments="asDisplayed" r:id="rId1"/>
  <headerFooter>
    <oddHeader>&amp;CCS
Příloha XXI</oddHeader>
    <oddFooter>&amp;C&amp;P</odd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pageSetUpPr fitToPage="1"/>
  </sheetPr>
  <dimension ref="A1:N50"/>
  <sheetViews>
    <sheetView showGridLines="0" view="pageLayout" zoomScaleNormal="100" workbookViewId="0">
      <selection activeCell="B4" sqref="B4"/>
    </sheetView>
  </sheetViews>
  <sheetFormatPr defaultColWidth="9.109375" defaultRowHeight="14.4" x14ac:dyDescent="0.3"/>
  <cols>
    <col min="1" max="1" width="16" customWidth="1"/>
    <col min="2" max="2" width="20" customWidth="1"/>
    <col min="3" max="3" width="13.6640625" customWidth="1"/>
    <col min="4" max="4" width="13.5546875" customWidth="1"/>
    <col min="5" max="5" width="15.109375" customWidth="1"/>
    <col min="6" max="6" width="19.44140625" customWidth="1"/>
    <col min="7" max="7" width="14.109375" customWidth="1"/>
    <col min="8" max="8" width="11.33203125" customWidth="1"/>
    <col min="9" max="9" width="14.44140625" customWidth="1"/>
    <col min="10" max="10" width="17.5546875" customWidth="1"/>
    <col min="11" max="11" width="15.109375" customWidth="1"/>
    <col min="12" max="12" width="15.5546875" customWidth="1"/>
    <col min="13" max="13" width="15.6640625" customWidth="1"/>
    <col min="14" max="14" width="12.6640625" customWidth="1"/>
  </cols>
  <sheetData>
    <row r="1" spans="1:14" ht="16.8" x14ac:dyDescent="0.3">
      <c r="A1" s="714" t="s">
        <v>1236</v>
      </c>
      <c r="B1" s="2"/>
      <c r="C1" s="2"/>
      <c r="D1" s="2"/>
      <c r="E1" s="2"/>
      <c r="F1" s="2"/>
      <c r="G1" s="2"/>
      <c r="H1" s="2"/>
      <c r="I1" s="2"/>
      <c r="J1" s="2"/>
      <c r="K1" s="2"/>
      <c r="L1" s="2"/>
      <c r="M1" s="309"/>
      <c r="N1" s="2"/>
    </row>
    <row r="2" spans="1:14" x14ac:dyDescent="0.3">
      <c r="A2" s="2"/>
      <c r="B2" s="2"/>
      <c r="C2" s="2"/>
      <c r="D2" s="2"/>
      <c r="E2" s="2"/>
      <c r="F2" s="2"/>
      <c r="G2" s="2"/>
      <c r="H2" s="2"/>
      <c r="I2" s="2"/>
      <c r="J2" s="2"/>
      <c r="K2" s="2"/>
      <c r="L2" s="2"/>
      <c r="M2" s="2"/>
      <c r="N2" s="2"/>
    </row>
    <row r="3" spans="1:14" x14ac:dyDescent="0.3">
      <c r="A3" s="48"/>
      <c r="B3" s="2"/>
      <c r="C3" s="2"/>
      <c r="D3" s="2"/>
      <c r="E3" s="2"/>
      <c r="F3" s="2"/>
      <c r="G3" s="2"/>
      <c r="H3" s="2"/>
      <c r="I3" s="2"/>
      <c r="J3" s="2"/>
      <c r="K3" s="2"/>
      <c r="L3" s="2"/>
      <c r="M3" s="2"/>
      <c r="N3" s="2"/>
    </row>
    <row r="4" spans="1:14" ht="86.4" x14ac:dyDescent="0.3">
      <c r="A4" s="1605" t="s">
        <v>1253</v>
      </c>
      <c r="B4" s="283" t="s">
        <v>1254</v>
      </c>
      <c r="C4" s="283" t="s">
        <v>822</v>
      </c>
      <c r="D4" s="283" t="s">
        <v>1255</v>
      </c>
      <c r="E4" s="117" t="s">
        <v>1256</v>
      </c>
      <c r="F4" s="117" t="s">
        <v>907</v>
      </c>
      <c r="G4" s="117" t="s">
        <v>1257</v>
      </c>
      <c r="H4" s="117" t="s">
        <v>1258</v>
      </c>
      <c r="I4" s="117" t="s">
        <v>1259</v>
      </c>
      <c r="J4" s="117" t="s">
        <v>1260</v>
      </c>
      <c r="K4" s="283" t="s">
        <v>1261</v>
      </c>
      <c r="L4" s="283" t="s">
        <v>1262</v>
      </c>
      <c r="M4" s="283" t="s">
        <v>1263</v>
      </c>
      <c r="N4" s="283" t="s">
        <v>1264</v>
      </c>
    </row>
    <row r="5" spans="1:14" x14ac:dyDescent="0.3">
      <c r="A5" s="1606"/>
      <c r="B5" s="414" t="s">
        <v>6</v>
      </c>
      <c r="C5" s="414" t="s">
        <v>7</v>
      </c>
      <c r="D5" s="414" t="s">
        <v>8</v>
      </c>
      <c r="E5" s="414" t="s">
        <v>43</v>
      </c>
      <c r="F5" s="414" t="s">
        <v>44</v>
      </c>
      <c r="G5" s="414" t="s">
        <v>153</v>
      </c>
      <c r="H5" s="414" t="s">
        <v>154</v>
      </c>
      <c r="I5" s="414" t="s">
        <v>188</v>
      </c>
      <c r="J5" s="414" t="s">
        <v>442</v>
      </c>
      <c r="K5" s="414" t="s">
        <v>443</v>
      </c>
      <c r="L5" s="414" t="s">
        <v>444</v>
      </c>
      <c r="M5" s="414" t="s">
        <v>445</v>
      </c>
      <c r="N5" s="414" t="s">
        <v>446</v>
      </c>
    </row>
    <row r="6" spans="1:14" ht="28.8" x14ac:dyDescent="0.3">
      <c r="A6" s="415" t="s">
        <v>1265</v>
      </c>
      <c r="B6" s="416"/>
      <c r="C6" s="417"/>
      <c r="D6" s="418"/>
      <c r="E6" s="418"/>
      <c r="F6" s="418"/>
      <c r="G6" s="418"/>
      <c r="H6" s="418"/>
      <c r="I6" s="418"/>
      <c r="J6" s="418"/>
      <c r="K6" s="418"/>
      <c r="L6" s="418"/>
      <c r="M6" s="418"/>
      <c r="N6" s="418"/>
    </row>
    <row r="7" spans="1:14" x14ac:dyDescent="0.3">
      <c r="A7" s="419"/>
      <c r="B7" s="420" t="s">
        <v>1266</v>
      </c>
      <c r="C7" s="417"/>
      <c r="D7" s="418"/>
      <c r="E7" s="418"/>
      <c r="F7" s="418"/>
      <c r="G7" s="418"/>
      <c r="H7" s="418"/>
      <c r="I7" s="418"/>
      <c r="J7" s="418"/>
      <c r="K7" s="418"/>
      <c r="L7" s="418"/>
      <c r="M7" s="418"/>
      <c r="N7" s="418"/>
    </row>
    <row r="8" spans="1:14" x14ac:dyDescent="0.3">
      <c r="A8" s="421"/>
      <c r="B8" s="422" t="s">
        <v>1267</v>
      </c>
      <c r="C8" s="417"/>
      <c r="D8" s="418"/>
      <c r="E8" s="418"/>
      <c r="F8" s="418"/>
      <c r="G8" s="418"/>
      <c r="H8" s="418"/>
      <c r="I8" s="418"/>
      <c r="J8" s="418"/>
      <c r="K8" s="418"/>
      <c r="L8" s="418"/>
      <c r="M8" s="418"/>
      <c r="N8" s="418"/>
    </row>
    <row r="9" spans="1:14" x14ac:dyDescent="0.3">
      <c r="A9" s="421"/>
      <c r="B9" s="422" t="s">
        <v>1268</v>
      </c>
      <c r="C9" s="417"/>
      <c r="D9" s="418"/>
      <c r="E9" s="418"/>
      <c r="F9" s="418"/>
      <c r="G9" s="418"/>
      <c r="H9" s="418"/>
      <c r="I9" s="418"/>
      <c r="J9" s="418"/>
      <c r="K9" s="418"/>
      <c r="L9" s="418"/>
      <c r="M9" s="418"/>
      <c r="N9" s="418"/>
    </row>
    <row r="10" spans="1:14" x14ac:dyDescent="0.3">
      <c r="A10" s="421"/>
      <c r="B10" s="420" t="s">
        <v>1269</v>
      </c>
      <c r="C10" s="417"/>
      <c r="D10" s="418"/>
      <c r="E10" s="418"/>
      <c r="F10" s="418"/>
      <c r="G10" s="418"/>
      <c r="H10" s="418"/>
      <c r="I10" s="418"/>
      <c r="J10" s="418"/>
      <c r="K10" s="418"/>
      <c r="L10" s="418"/>
      <c r="M10" s="418"/>
      <c r="N10" s="418"/>
    </row>
    <row r="11" spans="1:14" x14ac:dyDescent="0.3">
      <c r="A11" s="421"/>
      <c r="B11" s="420" t="s">
        <v>1270</v>
      </c>
      <c r="C11" s="417"/>
      <c r="D11" s="418"/>
      <c r="E11" s="418"/>
      <c r="F11" s="418"/>
      <c r="G11" s="418"/>
      <c r="H11" s="418"/>
      <c r="I11" s="418"/>
      <c r="J11" s="418"/>
      <c r="K11" s="418"/>
      <c r="L11" s="418"/>
      <c r="M11" s="418"/>
      <c r="N11" s="418"/>
    </row>
    <row r="12" spans="1:14" x14ac:dyDescent="0.3">
      <c r="A12" s="421"/>
      <c r="B12" s="420" t="s">
        <v>1271</v>
      </c>
      <c r="C12" s="417"/>
      <c r="D12" s="418"/>
      <c r="E12" s="418"/>
      <c r="F12" s="418"/>
      <c r="G12" s="418"/>
      <c r="H12" s="418"/>
      <c r="I12" s="418"/>
      <c r="J12" s="418"/>
      <c r="K12" s="418"/>
      <c r="L12" s="418"/>
      <c r="M12" s="418"/>
      <c r="N12" s="418"/>
    </row>
    <row r="13" spans="1:14" x14ac:dyDescent="0.3">
      <c r="A13" s="421"/>
      <c r="B13" s="420" t="s">
        <v>1272</v>
      </c>
      <c r="C13" s="417"/>
      <c r="D13" s="418"/>
      <c r="E13" s="418"/>
      <c r="F13" s="418"/>
      <c r="G13" s="418"/>
      <c r="H13" s="418"/>
      <c r="I13" s="418"/>
      <c r="J13" s="418"/>
      <c r="K13" s="418"/>
      <c r="L13" s="418"/>
      <c r="M13" s="418"/>
      <c r="N13" s="418"/>
    </row>
    <row r="14" spans="1:14" x14ac:dyDescent="0.3">
      <c r="A14" s="421"/>
      <c r="B14" s="422" t="s">
        <v>1273</v>
      </c>
      <c r="C14" s="417"/>
      <c r="D14" s="418"/>
      <c r="E14" s="418"/>
      <c r="F14" s="418"/>
      <c r="G14" s="418"/>
      <c r="H14" s="418"/>
      <c r="I14" s="418"/>
      <c r="J14" s="418"/>
      <c r="K14" s="418"/>
      <c r="L14" s="418"/>
      <c r="M14" s="418"/>
      <c r="N14" s="418"/>
    </row>
    <row r="15" spans="1:14" x14ac:dyDescent="0.3">
      <c r="A15" s="421"/>
      <c r="B15" s="422" t="s">
        <v>1274</v>
      </c>
      <c r="C15" s="417"/>
      <c r="D15" s="418"/>
      <c r="E15" s="418"/>
      <c r="F15" s="418"/>
      <c r="G15" s="418"/>
      <c r="H15" s="418"/>
      <c r="I15" s="418"/>
      <c r="J15" s="418"/>
      <c r="K15" s="418"/>
      <c r="L15" s="418"/>
      <c r="M15" s="418"/>
      <c r="N15" s="418"/>
    </row>
    <row r="16" spans="1:14" x14ac:dyDescent="0.3">
      <c r="A16" s="421"/>
      <c r="B16" s="420" t="s">
        <v>1275</v>
      </c>
      <c r="C16" s="417"/>
      <c r="D16" s="418"/>
      <c r="E16" s="418"/>
      <c r="F16" s="418"/>
      <c r="G16" s="418"/>
      <c r="H16" s="418"/>
      <c r="I16" s="418"/>
      <c r="J16" s="418"/>
      <c r="K16" s="418"/>
      <c r="L16" s="418"/>
      <c r="M16" s="418"/>
      <c r="N16" s="418"/>
    </row>
    <row r="17" spans="1:14" x14ac:dyDescent="0.3">
      <c r="A17" s="421"/>
      <c r="B17" s="422" t="s">
        <v>1276</v>
      </c>
      <c r="C17" s="417"/>
      <c r="D17" s="418"/>
      <c r="E17" s="418"/>
      <c r="F17" s="418"/>
      <c r="G17" s="418"/>
      <c r="H17" s="418"/>
      <c r="I17" s="418"/>
      <c r="J17" s="418"/>
      <c r="K17" s="418"/>
      <c r="L17" s="418"/>
      <c r="M17" s="418"/>
      <c r="N17" s="418"/>
    </row>
    <row r="18" spans="1:14" x14ac:dyDescent="0.3">
      <c r="A18" s="421"/>
      <c r="B18" s="422" t="s">
        <v>1277</v>
      </c>
      <c r="C18" s="417"/>
      <c r="D18" s="418"/>
      <c r="E18" s="418"/>
      <c r="F18" s="418"/>
      <c r="G18" s="418"/>
      <c r="H18" s="418"/>
      <c r="I18" s="418"/>
      <c r="J18" s="418"/>
      <c r="K18" s="418"/>
      <c r="L18" s="418"/>
      <c r="M18" s="418"/>
      <c r="N18" s="418"/>
    </row>
    <row r="19" spans="1:14" x14ac:dyDescent="0.3">
      <c r="A19" s="421"/>
      <c r="B19" s="420" t="s">
        <v>1278</v>
      </c>
      <c r="C19" s="417"/>
      <c r="D19" s="418"/>
      <c r="E19" s="418"/>
      <c r="F19" s="418"/>
      <c r="G19" s="418"/>
      <c r="H19" s="418"/>
      <c r="I19" s="418"/>
      <c r="J19" s="418"/>
      <c r="K19" s="418"/>
      <c r="L19" s="418"/>
      <c r="M19" s="418"/>
      <c r="N19" s="418"/>
    </row>
    <row r="20" spans="1:14" x14ac:dyDescent="0.3">
      <c r="A20" s="421"/>
      <c r="B20" s="422" t="s">
        <v>1279</v>
      </c>
      <c r="C20" s="417"/>
      <c r="D20" s="418"/>
      <c r="E20" s="418"/>
      <c r="F20" s="418"/>
      <c r="G20" s="418"/>
      <c r="H20" s="418"/>
      <c r="I20" s="418"/>
      <c r="J20" s="418"/>
      <c r="K20" s="418"/>
      <c r="L20" s="418"/>
      <c r="M20" s="418"/>
      <c r="N20" s="418"/>
    </row>
    <row r="21" spans="1:14" x14ac:dyDescent="0.3">
      <c r="A21" s="421"/>
      <c r="B21" s="422" t="s">
        <v>1280</v>
      </c>
      <c r="C21" s="417"/>
      <c r="D21" s="418"/>
      <c r="E21" s="418"/>
      <c r="F21" s="418"/>
      <c r="G21" s="418"/>
      <c r="H21" s="418"/>
      <c r="I21" s="418"/>
      <c r="J21" s="418"/>
      <c r="K21" s="418"/>
      <c r="L21" s="418"/>
      <c r="M21" s="418"/>
      <c r="N21" s="418"/>
    </row>
    <row r="22" spans="1:14" x14ac:dyDescent="0.3">
      <c r="A22" s="421"/>
      <c r="B22" s="422" t="s">
        <v>1281</v>
      </c>
      <c r="C22" s="417"/>
      <c r="D22" s="418"/>
      <c r="E22" s="418"/>
      <c r="F22" s="418"/>
      <c r="G22" s="418"/>
      <c r="H22" s="418"/>
      <c r="I22" s="418"/>
      <c r="J22" s="418"/>
      <c r="K22" s="418"/>
      <c r="L22" s="418"/>
      <c r="M22" s="418"/>
      <c r="N22" s="418"/>
    </row>
    <row r="23" spans="1:14" x14ac:dyDescent="0.3">
      <c r="A23" s="423"/>
      <c r="B23" s="420" t="s">
        <v>1282</v>
      </c>
      <c r="C23" s="417"/>
      <c r="D23" s="418"/>
      <c r="E23" s="418"/>
      <c r="F23" s="418"/>
      <c r="G23" s="418"/>
      <c r="H23" s="418"/>
      <c r="I23" s="418"/>
      <c r="J23" s="418"/>
      <c r="K23" s="418"/>
      <c r="L23" s="418"/>
      <c r="M23" s="418"/>
      <c r="N23" s="418"/>
    </row>
    <row r="24" spans="1:14" x14ac:dyDescent="0.3">
      <c r="A24" s="1607" t="s">
        <v>1283</v>
      </c>
      <c r="B24" s="1608"/>
      <c r="C24" s="418"/>
      <c r="D24" s="418"/>
      <c r="E24" s="418"/>
      <c r="F24" s="418"/>
      <c r="G24" s="418"/>
      <c r="H24" s="418"/>
      <c r="I24" s="418"/>
      <c r="J24" s="418"/>
      <c r="K24" s="418"/>
      <c r="L24" s="418"/>
      <c r="M24" s="418"/>
      <c r="N24" s="418"/>
    </row>
    <row r="25" spans="1:14" x14ac:dyDescent="0.3">
      <c r="A25" s="1603" t="s">
        <v>1284</v>
      </c>
      <c r="B25" s="1604"/>
      <c r="C25" s="418"/>
      <c r="D25" s="418"/>
      <c r="E25" s="418"/>
      <c r="F25" s="418"/>
      <c r="G25" s="424"/>
      <c r="H25" s="418"/>
      <c r="I25" s="424"/>
      <c r="J25" s="418"/>
      <c r="K25" s="418"/>
      <c r="L25" s="418"/>
      <c r="M25" s="418"/>
      <c r="N25" s="418"/>
    </row>
    <row r="26" spans="1:14" x14ac:dyDescent="0.3">
      <c r="A26" s="309"/>
      <c r="B26" s="309"/>
      <c r="C26" s="309"/>
      <c r="D26" s="309"/>
      <c r="E26" s="309"/>
      <c r="F26" s="309"/>
      <c r="G26" s="309"/>
      <c r="H26" s="309"/>
      <c r="I26" s="309"/>
      <c r="J26" s="309"/>
      <c r="K26" s="309"/>
      <c r="L26" s="309"/>
      <c r="M26" s="309"/>
      <c r="N26" s="309"/>
    </row>
    <row r="27" spans="1:14" x14ac:dyDescent="0.3">
      <c r="A27" s="309"/>
      <c r="B27" s="309"/>
      <c r="C27" s="309"/>
      <c r="D27" s="309"/>
      <c r="E27" s="309"/>
      <c r="F27" s="309"/>
      <c r="G27" s="309"/>
      <c r="H27" s="309"/>
      <c r="I27" s="309"/>
      <c r="J27" s="309"/>
      <c r="K27" s="309"/>
      <c r="L27" s="309"/>
      <c r="M27" s="309"/>
      <c r="N27" s="309"/>
    </row>
    <row r="28" spans="1:14" x14ac:dyDescent="0.3">
      <c r="A28" s="309"/>
      <c r="B28" s="309"/>
      <c r="C28" s="309"/>
      <c r="D28" s="309"/>
      <c r="E28" s="309"/>
      <c r="F28" s="309"/>
      <c r="G28" s="309"/>
      <c r="H28" s="309"/>
      <c r="I28" s="309"/>
      <c r="J28" s="309"/>
      <c r="K28" s="309"/>
      <c r="L28" s="309"/>
      <c r="M28" s="309"/>
      <c r="N28" s="309"/>
    </row>
    <row r="29" spans="1:14" ht="86.4" x14ac:dyDescent="0.3">
      <c r="A29" s="1609" t="s">
        <v>1285</v>
      </c>
      <c r="B29" s="425" t="s">
        <v>1254</v>
      </c>
      <c r="C29" s="283" t="s">
        <v>822</v>
      </c>
      <c r="D29" s="283" t="s">
        <v>1255</v>
      </c>
      <c r="E29" s="117" t="s">
        <v>1256</v>
      </c>
      <c r="F29" s="117" t="s">
        <v>907</v>
      </c>
      <c r="G29" s="117" t="s">
        <v>1257</v>
      </c>
      <c r="H29" s="117" t="s">
        <v>1258</v>
      </c>
      <c r="I29" s="117" t="s">
        <v>1259</v>
      </c>
      <c r="J29" s="117" t="s">
        <v>1260</v>
      </c>
      <c r="K29" s="283" t="s">
        <v>1261</v>
      </c>
      <c r="L29" s="283" t="s">
        <v>1262</v>
      </c>
      <c r="M29" s="283" t="s">
        <v>1263</v>
      </c>
      <c r="N29" s="283" t="s">
        <v>1264</v>
      </c>
    </row>
    <row r="30" spans="1:14" x14ac:dyDescent="0.3">
      <c r="A30" s="1610"/>
      <c r="B30" s="426" t="s">
        <v>6</v>
      </c>
      <c r="C30" s="414" t="s">
        <v>7</v>
      </c>
      <c r="D30" s="414" t="s">
        <v>8</v>
      </c>
      <c r="E30" s="414" t="s">
        <v>43</v>
      </c>
      <c r="F30" s="414" t="s">
        <v>44</v>
      </c>
      <c r="G30" s="414" t="s">
        <v>153</v>
      </c>
      <c r="H30" s="414" t="s">
        <v>154</v>
      </c>
      <c r="I30" s="414" t="s">
        <v>188</v>
      </c>
      <c r="J30" s="414" t="s">
        <v>442</v>
      </c>
      <c r="K30" s="414" t="s">
        <v>443</v>
      </c>
      <c r="L30" s="414" t="s">
        <v>444</v>
      </c>
      <c r="M30" s="414" t="s">
        <v>445</v>
      </c>
      <c r="N30" s="414" t="s">
        <v>446</v>
      </c>
    </row>
    <row r="31" spans="1:14" ht="28.8" x14ac:dyDescent="0.3">
      <c r="A31" s="415" t="s">
        <v>1265</v>
      </c>
      <c r="B31" s="416"/>
      <c r="C31" s="417"/>
      <c r="D31" s="418"/>
      <c r="E31" s="418"/>
      <c r="F31" s="418"/>
      <c r="G31" s="418"/>
      <c r="H31" s="418"/>
      <c r="I31" s="418"/>
      <c r="J31" s="418"/>
      <c r="K31" s="418"/>
      <c r="L31" s="418"/>
      <c r="M31" s="418"/>
      <c r="N31" s="418"/>
    </row>
    <row r="32" spans="1:14" x14ac:dyDescent="0.3">
      <c r="A32" s="419"/>
      <c r="B32" s="420" t="s">
        <v>1266</v>
      </c>
      <c r="C32" s="417"/>
      <c r="D32" s="418"/>
      <c r="E32" s="418"/>
      <c r="F32" s="418"/>
      <c r="G32" s="418"/>
      <c r="H32" s="418"/>
      <c r="I32" s="418"/>
      <c r="J32" s="418"/>
      <c r="K32" s="418"/>
      <c r="L32" s="418"/>
      <c r="M32" s="418"/>
      <c r="N32" s="418"/>
    </row>
    <row r="33" spans="1:14" x14ac:dyDescent="0.3">
      <c r="A33" s="421"/>
      <c r="B33" s="422" t="s">
        <v>1267</v>
      </c>
      <c r="C33" s="417"/>
      <c r="D33" s="418"/>
      <c r="E33" s="418"/>
      <c r="F33" s="418"/>
      <c r="G33" s="418"/>
      <c r="H33" s="418"/>
      <c r="I33" s="418"/>
      <c r="J33" s="418"/>
      <c r="K33" s="418"/>
      <c r="L33" s="418"/>
      <c r="M33" s="418"/>
      <c r="N33" s="418"/>
    </row>
    <row r="34" spans="1:14" x14ac:dyDescent="0.3">
      <c r="A34" s="421"/>
      <c r="B34" s="422" t="s">
        <v>1268</v>
      </c>
      <c r="C34" s="417"/>
      <c r="D34" s="418"/>
      <c r="E34" s="418"/>
      <c r="F34" s="418"/>
      <c r="G34" s="418"/>
      <c r="H34" s="418"/>
      <c r="I34" s="418"/>
      <c r="J34" s="418"/>
      <c r="K34" s="418"/>
      <c r="L34" s="418"/>
      <c r="M34" s="418"/>
      <c r="N34" s="418"/>
    </row>
    <row r="35" spans="1:14" x14ac:dyDescent="0.3">
      <c r="A35" s="421"/>
      <c r="B35" s="420" t="s">
        <v>1269</v>
      </c>
      <c r="C35" s="417"/>
      <c r="D35" s="418"/>
      <c r="E35" s="418"/>
      <c r="F35" s="418"/>
      <c r="G35" s="418"/>
      <c r="H35" s="418"/>
      <c r="I35" s="418"/>
      <c r="J35" s="418"/>
      <c r="K35" s="418"/>
      <c r="L35" s="418"/>
      <c r="M35" s="418"/>
      <c r="N35" s="418"/>
    </row>
    <row r="36" spans="1:14" x14ac:dyDescent="0.3">
      <c r="A36" s="421"/>
      <c r="B36" s="420" t="s">
        <v>1270</v>
      </c>
      <c r="C36" s="417"/>
      <c r="D36" s="418"/>
      <c r="E36" s="418"/>
      <c r="F36" s="418"/>
      <c r="G36" s="418"/>
      <c r="H36" s="418"/>
      <c r="I36" s="418"/>
      <c r="J36" s="418"/>
      <c r="K36" s="418"/>
      <c r="L36" s="418"/>
      <c r="M36" s="418"/>
      <c r="N36" s="418"/>
    </row>
    <row r="37" spans="1:14" x14ac:dyDescent="0.3">
      <c r="A37" s="421"/>
      <c r="B37" s="420" t="s">
        <v>1271</v>
      </c>
      <c r="C37" s="417"/>
      <c r="D37" s="418"/>
      <c r="E37" s="418"/>
      <c r="F37" s="418"/>
      <c r="G37" s="418"/>
      <c r="H37" s="418"/>
      <c r="I37" s="418"/>
      <c r="J37" s="418"/>
      <c r="K37" s="418"/>
      <c r="L37" s="418"/>
      <c r="M37" s="418"/>
      <c r="N37" s="418"/>
    </row>
    <row r="38" spans="1:14" x14ac:dyDescent="0.3">
      <c r="A38" s="421"/>
      <c r="B38" s="420" t="s">
        <v>1272</v>
      </c>
      <c r="C38" s="417"/>
      <c r="D38" s="418"/>
      <c r="E38" s="418"/>
      <c r="F38" s="418"/>
      <c r="G38" s="418"/>
      <c r="H38" s="418"/>
      <c r="I38" s="418"/>
      <c r="J38" s="418"/>
      <c r="K38" s="418"/>
      <c r="L38" s="418"/>
      <c r="M38" s="418"/>
      <c r="N38" s="418"/>
    </row>
    <row r="39" spans="1:14" x14ac:dyDescent="0.3">
      <c r="A39" s="421"/>
      <c r="B39" s="422" t="s">
        <v>1273</v>
      </c>
      <c r="C39" s="417"/>
      <c r="D39" s="418"/>
      <c r="E39" s="418"/>
      <c r="F39" s="418"/>
      <c r="G39" s="418"/>
      <c r="H39" s="418"/>
      <c r="I39" s="418"/>
      <c r="J39" s="418"/>
      <c r="K39" s="418"/>
      <c r="L39" s="418"/>
      <c r="M39" s="418"/>
      <c r="N39" s="418"/>
    </row>
    <row r="40" spans="1:14" x14ac:dyDescent="0.3">
      <c r="A40" s="421"/>
      <c r="B40" s="422" t="s">
        <v>1274</v>
      </c>
      <c r="C40" s="417"/>
      <c r="D40" s="418"/>
      <c r="E40" s="418"/>
      <c r="F40" s="418"/>
      <c r="G40" s="418"/>
      <c r="H40" s="418"/>
      <c r="I40" s="418"/>
      <c r="J40" s="418"/>
      <c r="K40" s="418"/>
      <c r="L40" s="418"/>
      <c r="M40" s="418"/>
      <c r="N40" s="418"/>
    </row>
    <row r="41" spans="1:14" x14ac:dyDescent="0.3">
      <c r="A41" s="421"/>
      <c r="B41" s="420" t="s">
        <v>1275</v>
      </c>
      <c r="C41" s="417"/>
      <c r="D41" s="418"/>
      <c r="E41" s="418"/>
      <c r="F41" s="418"/>
      <c r="G41" s="418"/>
      <c r="H41" s="418"/>
      <c r="I41" s="418"/>
      <c r="J41" s="418"/>
      <c r="K41" s="418"/>
      <c r="L41" s="418"/>
      <c r="M41" s="418"/>
      <c r="N41" s="418"/>
    </row>
    <row r="42" spans="1:14" x14ac:dyDescent="0.3">
      <c r="A42" s="421"/>
      <c r="B42" s="422" t="s">
        <v>1276</v>
      </c>
      <c r="C42" s="417"/>
      <c r="D42" s="418"/>
      <c r="E42" s="418"/>
      <c r="F42" s="418"/>
      <c r="G42" s="418"/>
      <c r="H42" s="418"/>
      <c r="I42" s="418"/>
      <c r="J42" s="418"/>
      <c r="K42" s="418"/>
      <c r="L42" s="418"/>
      <c r="M42" s="418"/>
      <c r="N42" s="418"/>
    </row>
    <row r="43" spans="1:14" x14ac:dyDescent="0.3">
      <c r="A43" s="421"/>
      <c r="B43" s="422" t="s">
        <v>1277</v>
      </c>
      <c r="C43" s="417"/>
      <c r="D43" s="418"/>
      <c r="E43" s="418"/>
      <c r="F43" s="418"/>
      <c r="G43" s="418"/>
      <c r="H43" s="418"/>
      <c r="I43" s="418"/>
      <c r="J43" s="418"/>
      <c r="K43" s="418"/>
      <c r="L43" s="418"/>
      <c r="M43" s="418"/>
      <c r="N43" s="418"/>
    </row>
    <row r="44" spans="1:14" x14ac:dyDescent="0.3">
      <c r="A44" s="421"/>
      <c r="B44" s="420" t="s">
        <v>1278</v>
      </c>
      <c r="C44" s="417"/>
      <c r="D44" s="418"/>
      <c r="E44" s="418"/>
      <c r="F44" s="418"/>
      <c r="G44" s="418"/>
      <c r="H44" s="418"/>
      <c r="I44" s="418"/>
      <c r="J44" s="418"/>
      <c r="K44" s="418"/>
      <c r="L44" s="418"/>
      <c r="M44" s="418"/>
      <c r="N44" s="418"/>
    </row>
    <row r="45" spans="1:14" x14ac:dyDescent="0.3">
      <c r="A45" s="421"/>
      <c r="B45" s="422" t="s">
        <v>1279</v>
      </c>
      <c r="C45" s="417"/>
      <c r="D45" s="418"/>
      <c r="E45" s="418"/>
      <c r="F45" s="418"/>
      <c r="G45" s="418"/>
      <c r="H45" s="418"/>
      <c r="I45" s="418"/>
      <c r="J45" s="418"/>
      <c r="K45" s="418"/>
      <c r="L45" s="418"/>
      <c r="M45" s="418"/>
      <c r="N45" s="418"/>
    </row>
    <row r="46" spans="1:14" x14ac:dyDescent="0.3">
      <c r="A46" s="421"/>
      <c r="B46" s="422" t="s">
        <v>1280</v>
      </c>
      <c r="C46" s="417"/>
      <c r="D46" s="418"/>
      <c r="E46" s="418"/>
      <c r="F46" s="418"/>
      <c r="G46" s="418"/>
      <c r="H46" s="418"/>
      <c r="I46" s="418"/>
      <c r="J46" s="418"/>
      <c r="K46" s="418"/>
      <c r="L46" s="418"/>
      <c r="M46" s="418"/>
      <c r="N46" s="418"/>
    </row>
    <row r="47" spans="1:14" x14ac:dyDescent="0.3">
      <c r="A47" s="421"/>
      <c r="B47" s="422" t="s">
        <v>1281</v>
      </c>
      <c r="C47" s="417"/>
      <c r="D47" s="418"/>
      <c r="E47" s="418"/>
      <c r="F47" s="418"/>
      <c r="G47" s="418"/>
      <c r="H47" s="418"/>
      <c r="I47" s="418"/>
      <c r="J47" s="418"/>
      <c r="K47" s="418"/>
      <c r="L47" s="418"/>
      <c r="M47" s="418"/>
      <c r="N47" s="418"/>
    </row>
    <row r="48" spans="1:14" x14ac:dyDescent="0.3">
      <c r="A48" s="423"/>
      <c r="B48" s="420" t="s">
        <v>1282</v>
      </c>
      <c r="C48" s="417"/>
      <c r="D48" s="418"/>
      <c r="E48" s="418"/>
      <c r="F48" s="418"/>
      <c r="G48" s="418"/>
      <c r="H48" s="418"/>
      <c r="I48" s="418"/>
      <c r="J48" s="418"/>
      <c r="K48" s="418"/>
      <c r="L48" s="418"/>
      <c r="M48" s="418"/>
      <c r="N48" s="418"/>
    </row>
    <row r="49" spans="1:14" x14ac:dyDescent="0.3">
      <c r="A49" s="1607" t="s">
        <v>1283</v>
      </c>
      <c r="B49" s="1608"/>
      <c r="C49" s="418"/>
      <c r="D49" s="418"/>
      <c r="E49" s="418"/>
      <c r="F49" s="418"/>
      <c r="G49" s="418"/>
      <c r="H49" s="418"/>
      <c r="I49" s="418"/>
      <c r="J49" s="418"/>
      <c r="K49" s="418"/>
      <c r="L49" s="418"/>
      <c r="M49" s="418"/>
      <c r="N49" s="418"/>
    </row>
    <row r="50" spans="1:14" x14ac:dyDescent="0.3">
      <c r="A50" s="1603" t="s">
        <v>1284</v>
      </c>
      <c r="B50" s="1604"/>
      <c r="C50" s="418"/>
      <c r="D50" s="418"/>
      <c r="E50" s="418"/>
      <c r="F50" s="418"/>
      <c r="G50" s="424"/>
      <c r="H50" s="418"/>
      <c r="I50" s="424"/>
      <c r="J50" s="418"/>
      <c r="K50" s="418"/>
      <c r="L50" s="418"/>
      <c r="M50" s="418"/>
      <c r="N50" s="418"/>
    </row>
  </sheetData>
  <mergeCells count="6">
    <mergeCell ref="A50:B50"/>
    <mergeCell ref="A4:A5"/>
    <mergeCell ref="A24:B24"/>
    <mergeCell ref="A25:B25"/>
    <mergeCell ref="A29:A30"/>
    <mergeCell ref="A49:B49"/>
  </mergeCells>
  <pageMargins left="0.70866141732283472" right="0.70866141732283472" top="0.74803149606299213" bottom="0.74803149606299213" header="0.31496062992125984" footer="0.31496062992125984"/>
  <pageSetup paperSize="9" scale="61" fitToHeight="0" orientation="landscape" r:id="rId1"/>
  <headerFooter>
    <oddHeader>&amp;CCS
Příloha XXI</oddHeader>
    <oddFooter>&amp;C&amp;P</odd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pageSetUpPr autoPageBreaks="0" fitToPage="1"/>
  </sheetPr>
  <dimension ref="B2:J23"/>
  <sheetViews>
    <sheetView showGridLines="0" showWhiteSpace="0" view="pageLayout" zoomScaleNormal="100" zoomScaleSheetLayoutView="100" workbookViewId="0">
      <selection activeCell="C18" sqref="C18"/>
    </sheetView>
  </sheetViews>
  <sheetFormatPr defaultColWidth="9.109375" defaultRowHeight="14.4" x14ac:dyDescent="0.3"/>
  <cols>
    <col min="1" max="1" width="9.109375" style="2"/>
    <col min="2" max="2" width="6.6640625" style="2" customWidth="1"/>
    <col min="3" max="3" width="47" style="2" customWidth="1"/>
    <col min="4" max="4" width="31" style="2" customWidth="1"/>
    <col min="5" max="8" width="23.33203125" style="2" customWidth="1"/>
    <col min="9" max="16384" width="9.109375" style="2"/>
  </cols>
  <sheetData>
    <row r="2" spans="2:10" ht="21" x14ac:dyDescent="0.4">
      <c r="B2" s="427" t="s">
        <v>1237</v>
      </c>
      <c r="C2" s="428"/>
      <c r="D2" s="428"/>
      <c r="E2" s="429"/>
      <c r="F2" s="429"/>
      <c r="G2" s="429"/>
      <c r="H2" s="429"/>
      <c r="I2" s="429"/>
    </row>
    <row r="4" spans="2:10" x14ac:dyDescent="0.3">
      <c r="B4" s="430"/>
      <c r="C4" s="430"/>
      <c r="D4" s="430"/>
      <c r="E4" s="430"/>
      <c r="F4" s="430"/>
    </row>
    <row r="5" spans="2:10" x14ac:dyDescent="0.3">
      <c r="B5" s="198"/>
      <c r="C5" s="198"/>
      <c r="D5" s="198"/>
      <c r="E5" s="431"/>
      <c r="F5" s="431"/>
      <c r="J5" s="198"/>
    </row>
    <row r="6" spans="2:10" ht="69" x14ac:dyDescent="0.3">
      <c r="B6" s="432"/>
      <c r="C6" s="433"/>
      <c r="D6" s="715" t="s">
        <v>1286</v>
      </c>
      <c r="E6" s="716" t="s">
        <v>1287</v>
      </c>
      <c r="F6" s="716" t="s">
        <v>1288</v>
      </c>
      <c r="G6" s="716" t="s">
        <v>1289</v>
      </c>
      <c r="H6" s="716" t="s">
        <v>1290</v>
      </c>
    </row>
    <row r="7" spans="2:10" x14ac:dyDescent="0.3">
      <c r="B7" s="432"/>
      <c r="C7" s="432"/>
      <c r="D7" s="717" t="s">
        <v>6</v>
      </c>
      <c r="E7" s="718" t="s">
        <v>7</v>
      </c>
      <c r="F7" s="718" t="s">
        <v>8</v>
      </c>
      <c r="G7" s="718" t="s">
        <v>43</v>
      </c>
      <c r="H7" s="718" t="s">
        <v>44</v>
      </c>
    </row>
    <row r="8" spans="2:10" x14ac:dyDescent="0.3">
      <c r="B8" s="720">
        <v>1</v>
      </c>
      <c r="C8" s="720" t="s">
        <v>1291</v>
      </c>
      <c r="D8" s="719"/>
      <c r="E8" s="719"/>
      <c r="F8" s="720"/>
      <c r="G8" s="720"/>
      <c r="H8" s="720"/>
    </row>
    <row r="9" spans="2:10" x14ac:dyDescent="0.3">
      <c r="B9" s="720">
        <v>1.1000000000000001</v>
      </c>
      <c r="C9" s="724" t="s">
        <v>1292</v>
      </c>
      <c r="D9" s="721"/>
      <c r="E9" s="720"/>
      <c r="F9" s="720"/>
      <c r="G9" s="720"/>
      <c r="H9" s="720"/>
    </row>
    <row r="10" spans="2:10" x14ac:dyDescent="0.3">
      <c r="B10" s="720">
        <v>1.2</v>
      </c>
      <c r="C10" s="724" t="s">
        <v>1293</v>
      </c>
      <c r="D10" s="721"/>
      <c r="E10" s="720"/>
      <c r="F10" s="720"/>
      <c r="G10" s="720"/>
      <c r="H10" s="720"/>
    </row>
    <row r="11" spans="2:10" x14ac:dyDescent="0.3">
      <c r="B11" s="720">
        <v>2</v>
      </c>
      <c r="C11" s="720" t="s">
        <v>916</v>
      </c>
      <c r="D11" s="720"/>
      <c r="E11" s="720"/>
      <c r="F11" s="720"/>
      <c r="G11" s="720"/>
      <c r="H11" s="720"/>
    </row>
    <row r="12" spans="2:10" x14ac:dyDescent="0.3">
      <c r="B12" s="720">
        <v>3</v>
      </c>
      <c r="C12" s="720" t="s">
        <v>917</v>
      </c>
      <c r="D12" s="720"/>
      <c r="E12" s="720"/>
      <c r="F12" s="720"/>
      <c r="G12" s="720"/>
      <c r="H12" s="720"/>
    </row>
    <row r="13" spans="2:10" ht="27.6" x14ac:dyDescent="0.3">
      <c r="B13" s="720">
        <v>3.1</v>
      </c>
      <c r="C13" s="724" t="s">
        <v>1294</v>
      </c>
      <c r="D13" s="721"/>
      <c r="E13" s="720"/>
      <c r="F13" s="720"/>
      <c r="G13" s="720"/>
      <c r="H13" s="720"/>
    </row>
    <row r="14" spans="2:10" ht="27.6" x14ac:dyDescent="0.3">
      <c r="B14" s="720">
        <v>3.2</v>
      </c>
      <c r="C14" s="724" t="s">
        <v>1295</v>
      </c>
      <c r="D14" s="721"/>
      <c r="E14" s="720"/>
      <c r="F14" s="720"/>
      <c r="G14" s="720"/>
      <c r="H14" s="720"/>
    </row>
    <row r="15" spans="2:10" x14ac:dyDescent="0.3">
      <c r="B15" s="720">
        <v>4</v>
      </c>
      <c r="C15" s="720" t="s">
        <v>918</v>
      </c>
      <c r="D15" s="720"/>
      <c r="E15" s="720"/>
      <c r="F15" s="720"/>
      <c r="G15" s="720"/>
      <c r="H15" s="720"/>
    </row>
    <row r="16" spans="2:10" x14ac:dyDescent="0.3">
      <c r="B16" s="720">
        <v>4.0999999999999996</v>
      </c>
      <c r="C16" s="725" t="s">
        <v>1296</v>
      </c>
      <c r="D16" s="722"/>
      <c r="E16" s="720"/>
      <c r="F16" s="720"/>
      <c r="G16" s="720"/>
      <c r="H16" s="720"/>
    </row>
    <row r="17" spans="2:8" ht="27.6" x14ac:dyDescent="0.3">
      <c r="B17" s="720">
        <v>4.2</v>
      </c>
      <c r="C17" s="725" t="s">
        <v>1297</v>
      </c>
      <c r="D17" s="722"/>
      <c r="E17" s="720"/>
      <c r="F17" s="720"/>
      <c r="G17" s="720"/>
      <c r="H17" s="720"/>
    </row>
    <row r="18" spans="2:8" ht="27.6" x14ac:dyDescent="0.3">
      <c r="B18" s="720">
        <v>4.3</v>
      </c>
      <c r="C18" s="725" t="s">
        <v>1298</v>
      </c>
      <c r="D18" s="722"/>
      <c r="E18" s="720"/>
      <c r="F18" s="720"/>
      <c r="G18" s="720"/>
      <c r="H18" s="720"/>
    </row>
    <row r="19" spans="2:8" x14ac:dyDescent="0.3">
      <c r="B19" s="720">
        <v>4.4000000000000004</v>
      </c>
      <c r="C19" s="725" t="s">
        <v>1299</v>
      </c>
      <c r="D19" s="722"/>
      <c r="E19" s="720"/>
      <c r="F19" s="720"/>
      <c r="G19" s="720"/>
      <c r="H19" s="720"/>
    </row>
    <row r="20" spans="2:8" ht="27.6" x14ac:dyDescent="0.3">
      <c r="B20" s="720">
        <v>4.5</v>
      </c>
      <c r="C20" s="725" t="s">
        <v>1300</v>
      </c>
      <c r="D20" s="722"/>
      <c r="E20" s="720"/>
      <c r="F20" s="720"/>
      <c r="G20" s="720"/>
      <c r="H20" s="720"/>
    </row>
    <row r="21" spans="2:8" x14ac:dyDescent="0.3">
      <c r="B21" s="720">
        <v>5</v>
      </c>
      <c r="C21" s="720" t="s">
        <v>224</v>
      </c>
      <c r="D21" s="720"/>
      <c r="E21" s="720"/>
      <c r="F21" s="720"/>
      <c r="G21" s="720"/>
      <c r="H21" s="720"/>
    </row>
    <row r="22" spans="2:8" x14ac:dyDescent="0.3">
      <c r="B22" s="720">
        <v>6</v>
      </c>
      <c r="C22" s="720" t="s">
        <v>1301</v>
      </c>
      <c r="D22" s="720"/>
      <c r="E22" s="720"/>
      <c r="F22" s="720"/>
      <c r="G22" s="720"/>
      <c r="H22" s="720"/>
    </row>
    <row r="23" spans="2:8" x14ac:dyDescent="0.3">
      <c r="B23" s="720">
        <v>7</v>
      </c>
      <c r="C23" s="723" t="s">
        <v>1171</v>
      </c>
      <c r="D23" s="723"/>
      <c r="E23" s="720"/>
      <c r="F23" s="720"/>
      <c r="G23" s="720"/>
      <c r="H23" s="720"/>
    </row>
  </sheetData>
  <pageMargins left="0.70866141732283472" right="0.70866141732283472" top="0.74803149606299213" bottom="0.74803149606299213" header="0.31496062992125984" footer="0.31496062992125984"/>
  <pageSetup paperSize="9" scale="70" orientation="landscape" r:id="rId1"/>
  <headerFooter>
    <oddHeader>&amp;CCS
Příloha XXI</oddHeader>
    <oddFooter>&amp;C&amp;P</oddFooter>
    <evenHeader>&amp;L&amp;"Times New Roman,Regular"&amp;12&amp;K000000Irská centrální banka – RESTRICTED</evenHeader>
    <firstHeader>&amp;L&amp;"Times New Roman,Regular"&amp;12&amp;K000000Irská centrální banka – RESTRICTED</firstHead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pageSetUpPr autoPageBreaks="0" fitToPage="1"/>
  </sheetPr>
  <dimension ref="C2:K26"/>
  <sheetViews>
    <sheetView showGridLines="0" view="pageLayout" zoomScale="80" zoomScaleNormal="100" zoomScaleSheetLayoutView="100" zoomScalePageLayoutView="80" workbookViewId="0">
      <selection activeCell="C18" sqref="C18"/>
    </sheetView>
  </sheetViews>
  <sheetFormatPr defaultColWidth="9.109375" defaultRowHeight="14.4" x14ac:dyDescent="0.3"/>
  <cols>
    <col min="1" max="2" width="9.109375" style="2"/>
    <col min="3" max="3" width="8.44140625" style="2" customWidth="1"/>
    <col min="4" max="4" width="51.5546875" style="2" customWidth="1"/>
    <col min="5" max="5" width="31.5546875" style="2" customWidth="1"/>
    <col min="6" max="6" width="30.44140625" style="2" bestFit="1" customWidth="1"/>
    <col min="7" max="16384" width="9.109375" style="2"/>
  </cols>
  <sheetData>
    <row r="2" spans="3:11" ht="41.4" customHeight="1" x14ac:dyDescent="0.4">
      <c r="C2" s="1611" t="s">
        <v>1238</v>
      </c>
      <c r="D2" s="1612"/>
      <c r="E2" s="1612"/>
      <c r="F2" s="1612"/>
      <c r="G2" s="1613"/>
      <c r="H2" s="255"/>
      <c r="I2" s="255"/>
      <c r="J2" s="255"/>
      <c r="K2" s="255"/>
    </row>
    <row r="4" spans="3:11" x14ac:dyDescent="0.3">
      <c r="C4" s="430"/>
      <c r="D4" s="430"/>
      <c r="E4" s="430"/>
      <c r="F4" s="430"/>
    </row>
    <row r="5" spans="3:11" x14ac:dyDescent="0.3">
      <c r="C5" s="435"/>
      <c r="D5" s="435"/>
      <c r="E5" s="431"/>
      <c r="F5" s="431"/>
    </row>
    <row r="6" spans="3:11" ht="28.8" x14ac:dyDescent="0.3">
      <c r="C6" s="436"/>
      <c r="D6" s="436"/>
      <c r="E6" s="726" t="s">
        <v>1302</v>
      </c>
      <c r="F6" s="726" t="s">
        <v>1303</v>
      </c>
    </row>
    <row r="7" spans="3:11" ht="16.8" x14ac:dyDescent="0.3">
      <c r="C7" s="1614"/>
      <c r="D7" s="1615"/>
      <c r="E7" s="707" t="s">
        <v>6</v>
      </c>
      <c r="F7" s="707" t="s">
        <v>7</v>
      </c>
    </row>
    <row r="8" spans="3:11" x14ac:dyDescent="0.3">
      <c r="C8" s="728">
        <v>1</v>
      </c>
      <c r="D8" s="727" t="s">
        <v>1304</v>
      </c>
      <c r="E8" s="727"/>
      <c r="F8" s="727"/>
    </row>
    <row r="9" spans="3:11" x14ac:dyDescent="0.3">
      <c r="C9" s="728">
        <v>2</v>
      </c>
      <c r="D9" s="728" t="s">
        <v>1305</v>
      </c>
      <c r="E9" s="728"/>
      <c r="F9" s="728"/>
    </row>
    <row r="10" spans="3:11" x14ac:dyDescent="0.3">
      <c r="C10" s="728">
        <v>3</v>
      </c>
      <c r="D10" s="728" t="s">
        <v>916</v>
      </c>
      <c r="E10" s="728"/>
      <c r="F10" s="728"/>
    </row>
    <row r="11" spans="3:11" x14ac:dyDescent="0.3">
      <c r="C11" s="728">
        <v>4</v>
      </c>
      <c r="D11" s="728" t="s">
        <v>1306</v>
      </c>
      <c r="E11" s="728"/>
      <c r="F11" s="728"/>
    </row>
    <row r="12" spans="3:11" x14ac:dyDescent="0.3">
      <c r="C12" s="729">
        <v>4.0999999999999996</v>
      </c>
      <c r="D12" s="729" t="s">
        <v>1307</v>
      </c>
      <c r="E12" s="728"/>
      <c r="F12" s="728"/>
    </row>
    <row r="13" spans="3:11" x14ac:dyDescent="0.3">
      <c r="C13" s="729">
        <v>4.2</v>
      </c>
      <c r="D13" s="729" t="s">
        <v>1308</v>
      </c>
      <c r="E13" s="728"/>
      <c r="F13" s="728"/>
    </row>
    <row r="14" spans="3:11" x14ac:dyDescent="0.3">
      <c r="C14" s="728">
        <v>5</v>
      </c>
      <c r="D14" s="727" t="s">
        <v>1309</v>
      </c>
      <c r="E14" s="727"/>
      <c r="F14" s="727"/>
    </row>
    <row r="15" spans="3:11" x14ac:dyDescent="0.3">
      <c r="C15" s="728">
        <v>6</v>
      </c>
      <c r="D15" s="728" t="s">
        <v>1305</v>
      </c>
      <c r="E15" s="728"/>
      <c r="F15" s="728"/>
    </row>
    <row r="16" spans="3:11" x14ac:dyDescent="0.3">
      <c r="C16" s="728">
        <v>7</v>
      </c>
      <c r="D16" s="728" t="s">
        <v>916</v>
      </c>
      <c r="E16" s="728"/>
      <c r="F16" s="728"/>
    </row>
    <row r="17" spans="3:6" x14ac:dyDescent="0.3">
      <c r="C17" s="728">
        <v>8</v>
      </c>
      <c r="D17" s="728" t="s">
        <v>1306</v>
      </c>
      <c r="E17" s="728"/>
      <c r="F17" s="728" t="s">
        <v>1310</v>
      </c>
    </row>
    <row r="18" spans="3:6" ht="15.6" x14ac:dyDescent="0.3">
      <c r="C18" s="730">
        <v>8.1</v>
      </c>
      <c r="D18" s="729" t="s">
        <v>1311</v>
      </c>
      <c r="E18" s="728"/>
      <c r="F18" s="728"/>
    </row>
    <row r="19" spans="3:6" ht="15.6" x14ac:dyDescent="0.3">
      <c r="C19" s="730">
        <v>8.1999999999999993</v>
      </c>
      <c r="D19" s="729" t="s">
        <v>1308</v>
      </c>
      <c r="E19" s="728"/>
      <c r="F19" s="728"/>
    </row>
    <row r="20" spans="3:6" ht="15.6" x14ac:dyDescent="0.3">
      <c r="C20" s="730">
        <v>9</v>
      </c>
      <c r="D20" s="728" t="s">
        <v>918</v>
      </c>
      <c r="E20" s="728"/>
      <c r="F20" s="728"/>
    </row>
    <row r="21" spans="3:6" ht="28.8" x14ac:dyDescent="0.3">
      <c r="C21" s="730">
        <v>9.1</v>
      </c>
      <c r="D21" s="729" t="s">
        <v>1312</v>
      </c>
      <c r="E21" s="728"/>
      <c r="F21" s="728"/>
    </row>
    <row r="22" spans="3:6" ht="28.8" x14ac:dyDescent="0.3">
      <c r="C22" s="730">
        <v>9.1999999999999993</v>
      </c>
      <c r="D22" s="729" t="s">
        <v>1313</v>
      </c>
      <c r="E22" s="728"/>
      <c r="F22" s="728"/>
    </row>
    <row r="23" spans="3:6" ht="15.6" x14ac:dyDescent="0.3">
      <c r="C23" s="730">
        <v>9.3000000000000007</v>
      </c>
      <c r="D23" s="729" t="s">
        <v>1298</v>
      </c>
      <c r="E23" s="728"/>
      <c r="F23" s="728"/>
    </row>
    <row r="24" spans="3:6" ht="15.6" x14ac:dyDescent="0.3">
      <c r="C24" s="730">
        <v>9.4</v>
      </c>
      <c r="D24" s="729" t="s">
        <v>1314</v>
      </c>
      <c r="E24" s="728"/>
      <c r="F24" s="728"/>
    </row>
    <row r="25" spans="3:6" ht="15.6" x14ac:dyDescent="0.3">
      <c r="C25" s="730">
        <v>9.5</v>
      </c>
      <c r="D25" s="729" t="s">
        <v>1315</v>
      </c>
      <c r="E25" s="728"/>
      <c r="F25" s="728"/>
    </row>
    <row r="26" spans="3:6" s="198" customFormat="1" ht="39.75" customHeight="1" x14ac:dyDescent="0.3">
      <c r="C26" s="728">
        <v>10</v>
      </c>
      <c r="D26" s="727" t="s">
        <v>1316</v>
      </c>
      <c r="E26" s="727"/>
      <c r="F26" s="727"/>
    </row>
  </sheetData>
  <mergeCells count="2">
    <mergeCell ref="C2:G2"/>
    <mergeCell ref="C7:D7"/>
  </mergeCells>
  <pageMargins left="0.70866141732283472" right="0.70866141732283472" top="0.74803149606299213" bottom="0.74803149606299213" header="0.31496062992125984" footer="0.31496062992125984"/>
  <pageSetup paperSize="9" scale="88" orientation="landscape" r:id="rId1"/>
  <headerFooter>
    <oddHeader>&amp;CCS
Příloha XXI</oddHeader>
    <oddFooter>&amp;C&amp;P</oddFooter>
    <evenHeader>&amp;L&amp;"Times New Roman,Regular"&amp;12&amp;K000000Irská centrální banka – RESTRICTED</evenHeader>
    <firstHeader>&amp;L&amp;"Times New Roman,Regular"&amp;12&amp;K000000Irská centrální banka – RESTRICTED</firstHead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pageSetUpPr fitToPage="1"/>
  </sheetPr>
  <dimension ref="A1:P36"/>
  <sheetViews>
    <sheetView showGridLines="0" view="pageLayout" zoomScale="80" zoomScaleNormal="100" zoomScalePageLayoutView="80" workbookViewId="0">
      <selection activeCell="C18" sqref="C18"/>
    </sheetView>
  </sheetViews>
  <sheetFormatPr defaultColWidth="9.109375" defaultRowHeight="14.4" x14ac:dyDescent="0.3"/>
  <cols>
    <col min="1" max="1" width="5.44140625" customWidth="1"/>
    <col min="2" max="2" width="40.33203125" customWidth="1"/>
    <col min="3" max="3" width="26.5546875" customWidth="1"/>
    <col min="4" max="12" width="12.33203125" customWidth="1"/>
    <col min="13" max="14" width="13.6640625" customWidth="1"/>
    <col min="15" max="16" width="35.5546875" customWidth="1"/>
  </cols>
  <sheetData>
    <row r="1" spans="1:16" ht="18" x14ac:dyDescent="0.35">
      <c r="A1" s="731" t="s">
        <v>1239</v>
      </c>
      <c r="B1" s="2"/>
      <c r="C1" s="2"/>
      <c r="D1" s="2"/>
      <c r="E1" s="2"/>
      <c r="F1" s="2"/>
      <c r="G1" s="2"/>
      <c r="H1" s="2"/>
      <c r="I1" s="2"/>
      <c r="J1" s="2"/>
      <c r="K1" s="2"/>
      <c r="L1" s="2"/>
      <c r="M1" s="2"/>
      <c r="N1" s="2"/>
      <c r="O1" s="2"/>
      <c r="P1" s="2"/>
    </row>
    <row r="2" spans="1:16" x14ac:dyDescent="0.3">
      <c r="A2" s="2"/>
      <c r="B2" s="2"/>
      <c r="C2" s="2"/>
      <c r="D2" s="2"/>
      <c r="E2" s="2"/>
      <c r="F2" s="2"/>
      <c r="G2" s="2"/>
      <c r="H2" s="2"/>
      <c r="I2" s="2"/>
      <c r="J2" s="2"/>
      <c r="K2" s="2"/>
      <c r="L2" s="2"/>
      <c r="M2" s="2"/>
      <c r="N2" s="2"/>
      <c r="O2" s="2"/>
      <c r="P2" s="2"/>
    </row>
    <row r="3" spans="1:16" x14ac:dyDescent="0.3">
      <c r="A3" s="2"/>
      <c r="B3" s="2"/>
      <c r="C3" s="2"/>
      <c r="D3" s="2"/>
      <c r="E3" s="2"/>
      <c r="F3" s="2"/>
      <c r="G3" s="2"/>
      <c r="H3" s="2"/>
      <c r="I3" s="2"/>
      <c r="J3" s="2"/>
      <c r="K3" s="2"/>
      <c r="L3" s="2"/>
      <c r="M3" s="2"/>
      <c r="N3" s="2"/>
      <c r="O3" s="2"/>
      <c r="P3" s="2"/>
    </row>
    <row r="4" spans="1:16" x14ac:dyDescent="0.3">
      <c r="A4" s="2"/>
      <c r="B4" s="437"/>
      <c r="C4" s="2"/>
      <c r="D4" s="2"/>
      <c r="E4" s="2"/>
      <c r="F4" s="2"/>
      <c r="G4" s="2"/>
      <c r="H4" s="2"/>
      <c r="I4" s="2"/>
      <c r="J4" s="2"/>
      <c r="K4" s="2"/>
      <c r="L4" s="2"/>
      <c r="M4" s="2"/>
      <c r="N4" s="2"/>
      <c r="O4" s="2"/>
      <c r="P4" s="2"/>
    </row>
    <row r="5" spans="1:16" ht="17.25" customHeight="1" x14ac:dyDescent="0.3">
      <c r="A5" s="1637" t="s">
        <v>1253</v>
      </c>
      <c r="B5" s="1638"/>
      <c r="C5" s="1634" t="s">
        <v>1317</v>
      </c>
      <c r="D5" s="1616" t="s">
        <v>1318</v>
      </c>
      <c r="E5" s="1636"/>
      <c r="F5" s="1636"/>
      <c r="G5" s="1636"/>
      <c r="H5" s="1636"/>
      <c r="I5" s="1636"/>
      <c r="J5" s="1636"/>
      <c r="K5" s="1636"/>
      <c r="L5" s="1636"/>
      <c r="M5" s="1636"/>
      <c r="N5" s="1617"/>
      <c r="O5" s="1616" t="s">
        <v>1319</v>
      </c>
      <c r="P5" s="1617"/>
    </row>
    <row r="6" spans="1:16" ht="24.75" customHeight="1" x14ac:dyDescent="0.3">
      <c r="A6" s="1639"/>
      <c r="B6" s="1640"/>
      <c r="C6" s="1635"/>
      <c r="D6" s="1618" t="s">
        <v>1320</v>
      </c>
      <c r="E6" s="1619"/>
      <c r="F6" s="1619"/>
      <c r="G6" s="1619"/>
      <c r="H6" s="1619"/>
      <c r="I6" s="1619"/>
      <c r="J6" s="1619"/>
      <c r="K6" s="1619"/>
      <c r="L6" s="1620"/>
      <c r="M6" s="1618" t="s">
        <v>1764</v>
      </c>
      <c r="N6" s="1620"/>
      <c r="O6" s="1621" t="s">
        <v>1765</v>
      </c>
      <c r="P6" s="1624" t="s">
        <v>1766</v>
      </c>
    </row>
    <row r="7" spans="1:16" x14ac:dyDescent="0.3">
      <c r="A7" s="1639"/>
      <c r="B7" s="1640"/>
      <c r="C7" s="1635"/>
      <c r="D7" s="1621" t="s">
        <v>1767</v>
      </c>
      <c r="E7" s="1627" t="s">
        <v>1768</v>
      </c>
      <c r="F7" s="732"/>
      <c r="G7" s="732"/>
      <c r="H7" s="732"/>
      <c r="I7" s="1627" t="s">
        <v>1769</v>
      </c>
      <c r="J7" s="732"/>
      <c r="K7" s="732"/>
      <c r="L7" s="732"/>
      <c r="M7" s="1621" t="s">
        <v>1770</v>
      </c>
      <c r="N7" s="1621" t="s">
        <v>1771</v>
      </c>
      <c r="O7" s="1622"/>
      <c r="P7" s="1625"/>
    </row>
    <row r="8" spans="1:16" ht="78.75" customHeight="1" x14ac:dyDescent="0.3">
      <c r="A8" s="1639"/>
      <c r="B8" s="1640"/>
      <c r="C8" s="740"/>
      <c r="D8" s="1623"/>
      <c r="E8" s="1623"/>
      <c r="F8" s="733" t="s">
        <v>1772</v>
      </c>
      <c r="G8" s="733" t="s">
        <v>1773</v>
      </c>
      <c r="H8" s="733" t="s">
        <v>1774</v>
      </c>
      <c r="I8" s="1623"/>
      <c r="J8" s="733" t="s">
        <v>1775</v>
      </c>
      <c r="K8" s="733" t="s">
        <v>1776</v>
      </c>
      <c r="L8" s="733" t="s">
        <v>1777</v>
      </c>
      <c r="M8" s="1623"/>
      <c r="N8" s="1623"/>
      <c r="O8" s="1623"/>
      <c r="P8" s="1626"/>
    </row>
    <row r="9" spans="1:16" x14ac:dyDescent="0.3">
      <c r="A9" s="1641"/>
      <c r="B9" s="1642"/>
      <c r="C9" s="734" t="s">
        <v>6</v>
      </c>
      <c r="D9" s="734" t="s">
        <v>7</v>
      </c>
      <c r="E9" s="734" t="s">
        <v>8</v>
      </c>
      <c r="F9" s="734" t="s">
        <v>43</v>
      </c>
      <c r="G9" s="734" t="s">
        <v>44</v>
      </c>
      <c r="H9" s="734" t="s">
        <v>153</v>
      </c>
      <c r="I9" s="734" t="s">
        <v>154</v>
      </c>
      <c r="J9" s="734" t="s">
        <v>188</v>
      </c>
      <c r="K9" s="734" t="s">
        <v>442</v>
      </c>
      <c r="L9" s="734" t="s">
        <v>443</v>
      </c>
      <c r="M9" s="734" t="s">
        <v>444</v>
      </c>
      <c r="N9" s="734" t="s">
        <v>445</v>
      </c>
      <c r="O9" s="734" t="s">
        <v>446</v>
      </c>
      <c r="P9" s="734" t="s">
        <v>729</v>
      </c>
    </row>
    <row r="10" spans="1:16" x14ac:dyDescent="0.3">
      <c r="A10" s="737">
        <v>1</v>
      </c>
      <c r="B10" s="741" t="s">
        <v>1305</v>
      </c>
      <c r="C10" s="737"/>
      <c r="D10" s="735"/>
      <c r="E10" s="735"/>
      <c r="F10" s="735"/>
      <c r="G10" s="735"/>
      <c r="H10" s="735"/>
      <c r="I10" s="735"/>
      <c r="J10" s="735"/>
      <c r="K10" s="735"/>
      <c r="L10" s="735"/>
      <c r="M10" s="735"/>
      <c r="N10" s="736"/>
      <c r="O10" s="737"/>
      <c r="P10" s="737"/>
    </row>
    <row r="11" spans="1:16" x14ac:dyDescent="0.3">
      <c r="A11" s="737">
        <v>2</v>
      </c>
      <c r="B11" s="741" t="s">
        <v>916</v>
      </c>
      <c r="C11" s="737"/>
      <c r="D11" s="737"/>
      <c r="E11" s="737"/>
      <c r="F11" s="737"/>
      <c r="G11" s="737"/>
      <c r="H11" s="737"/>
      <c r="I11" s="737"/>
      <c r="J11" s="737"/>
      <c r="K11" s="737"/>
      <c r="L11" s="737"/>
      <c r="M11" s="737"/>
      <c r="N11" s="738"/>
      <c r="O11" s="737"/>
      <c r="P11" s="737"/>
    </row>
    <row r="12" spans="1:16" x14ac:dyDescent="0.3">
      <c r="A12" s="737">
        <v>3</v>
      </c>
      <c r="B12" s="741" t="s">
        <v>917</v>
      </c>
      <c r="C12" s="737"/>
      <c r="D12" s="737"/>
      <c r="E12" s="737"/>
      <c r="F12" s="737"/>
      <c r="G12" s="737"/>
      <c r="H12" s="737"/>
      <c r="I12" s="737"/>
      <c r="J12" s="737"/>
      <c r="K12" s="737"/>
      <c r="L12" s="737"/>
      <c r="M12" s="737"/>
      <c r="N12" s="738"/>
      <c r="O12" s="737"/>
      <c r="P12" s="737"/>
    </row>
    <row r="13" spans="1:16" x14ac:dyDescent="0.3">
      <c r="A13" s="742">
        <v>3.1</v>
      </c>
      <c r="B13" s="743" t="s">
        <v>1311</v>
      </c>
      <c r="C13" s="737"/>
      <c r="D13" s="737"/>
      <c r="E13" s="737"/>
      <c r="F13" s="737"/>
      <c r="G13" s="737"/>
      <c r="H13" s="737"/>
      <c r="I13" s="737"/>
      <c r="J13" s="737"/>
      <c r="K13" s="737"/>
      <c r="L13" s="737"/>
      <c r="M13" s="737"/>
      <c r="N13" s="738"/>
      <c r="O13" s="737"/>
      <c r="P13" s="737"/>
    </row>
    <row r="14" spans="1:16" x14ac:dyDescent="0.3">
      <c r="A14" s="742">
        <v>3.2</v>
      </c>
      <c r="B14" s="743" t="s">
        <v>1308</v>
      </c>
      <c r="C14" s="737"/>
      <c r="D14" s="737"/>
      <c r="E14" s="737"/>
      <c r="F14" s="737"/>
      <c r="G14" s="737"/>
      <c r="H14" s="737"/>
      <c r="I14" s="737"/>
      <c r="J14" s="737"/>
      <c r="K14" s="737"/>
      <c r="L14" s="737"/>
      <c r="M14" s="737"/>
      <c r="N14" s="738"/>
      <c r="O14" s="737"/>
      <c r="P14" s="737"/>
    </row>
    <row r="15" spans="1:16" x14ac:dyDescent="0.3">
      <c r="A15" s="742">
        <v>3.3</v>
      </c>
      <c r="B15" s="743" t="s">
        <v>1321</v>
      </c>
      <c r="C15" s="737"/>
      <c r="D15" s="737"/>
      <c r="E15" s="737"/>
      <c r="F15" s="737"/>
      <c r="G15" s="737"/>
      <c r="H15" s="737"/>
      <c r="I15" s="737"/>
      <c r="J15" s="737"/>
      <c r="K15" s="737"/>
      <c r="L15" s="737"/>
      <c r="M15" s="737"/>
      <c r="N15" s="738"/>
      <c r="O15" s="737"/>
      <c r="P15" s="737"/>
    </row>
    <row r="16" spans="1:16" x14ac:dyDescent="0.3">
      <c r="A16" s="737">
        <v>4</v>
      </c>
      <c r="B16" s="741" t="s">
        <v>918</v>
      </c>
      <c r="C16" s="737"/>
      <c r="D16" s="737"/>
      <c r="E16" s="737"/>
      <c r="F16" s="737"/>
      <c r="G16" s="737"/>
      <c r="H16" s="737"/>
      <c r="I16" s="737"/>
      <c r="J16" s="737"/>
      <c r="K16" s="737"/>
      <c r="L16" s="737"/>
      <c r="M16" s="737"/>
      <c r="N16" s="738"/>
      <c r="O16" s="737"/>
      <c r="P16" s="737"/>
    </row>
    <row r="17" spans="1:16" ht="24" x14ac:dyDescent="0.3">
      <c r="A17" s="742">
        <v>4.0999999999999996</v>
      </c>
      <c r="B17" s="743" t="s">
        <v>1296</v>
      </c>
      <c r="C17" s="737"/>
      <c r="D17" s="737"/>
      <c r="E17" s="737"/>
      <c r="F17" s="737"/>
      <c r="G17" s="737"/>
      <c r="H17" s="737"/>
      <c r="I17" s="737"/>
      <c r="J17" s="737"/>
      <c r="K17" s="737"/>
      <c r="L17" s="737"/>
      <c r="M17" s="737"/>
      <c r="N17" s="738"/>
      <c r="O17" s="737"/>
      <c r="P17" s="737"/>
    </row>
    <row r="18" spans="1:16" ht="24" x14ac:dyDescent="0.3">
      <c r="A18" s="742">
        <v>4.2</v>
      </c>
      <c r="B18" s="743" t="s">
        <v>1297</v>
      </c>
      <c r="C18" s="737"/>
      <c r="D18" s="737"/>
      <c r="E18" s="737"/>
      <c r="F18" s="737"/>
      <c r="G18" s="737"/>
      <c r="H18" s="737"/>
      <c r="I18" s="737"/>
      <c r="J18" s="737"/>
      <c r="K18" s="737"/>
      <c r="L18" s="737"/>
      <c r="M18" s="737"/>
      <c r="N18" s="738"/>
      <c r="O18" s="737"/>
      <c r="P18" s="737"/>
    </row>
    <row r="19" spans="1:16" ht="24" x14ac:dyDescent="0.3">
      <c r="A19" s="742">
        <v>4.3</v>
      </c>
      <c r="B19" s="743" t="s">
        <v>1298</v>
      </c>
      <c r="C19" s="737"/>
      <c r="D19" s="737"/>
      <c r="E19" s="737"/>
      <c r="F19" s="737"/>
      <c r="G19" s="737"/>
      <c r="H19" s="737"/>
      <c r="I19" s="737"/>
      <c r="J19" s="737"/>
      <c r="K19" s="737"/>
      <c r="L19" s="737"/>
      <c r="M19" s="737"/>
      <c r="N19" s="738"/>
      <c r="O19" s="737"/>
      <c r="P19" s="737"/>
    </row>
    <row r="20" spans="1:16" x14ac:dyDescent="0.3">
      <c r="A20" s="742">
        <v>4.4000000000000004</v>
      </c>
      <c r="B20" s="743" t="s">
        <v>1322</v>
      </c>
      <c r="C20" s="737"/>
      <c r="D20" s="737"/>
      <c r="E20" s="737"/>
      <c r="F20" s="737"/>
      <c r="G20" s="737"/>
      <c r="H20" s="737"/>
      <c r="I20" s="737"/>
      <c r="J20" s="737"/>
      <c r="K20" s="737"/>
      <c r="L20" s="737"/>
      <c r="M20" s="737"/>
      <c r="N20" s="738"/>
      <c r="O20" s="737"/>
      <c r="P20" s="737"/>
    </row>
    <row r="21" spans="1:16" ht="24" x14ac:dyDescent="0.3">
      <c r="A21" s="742">
        <v>4.5</v>
      </c>
      <c r="B21" s="743" t="s">
        <v>1300</v>
      </c>
      <c r="C21" s="737"/>
      <c r="D21" s="737"/>
      <c r="E21" s="737"/>
      <c r="F21" s="737"/>
      <c r="G21" s="737"/>
      <c r="H21" s="737"/>
      <c r="I21" s="737"/>
      <c r="J21" s="737"/>
      <c r="K21" s="737"/>
      <c r="L21" s="737"/>
      <c r="M21" s="737"/>
      <c r="N21" s="738"/>
      <c r="O21" s="737"/>
      <c r="P21" s="737"/>
    </row>
    <row r="22" spans="1:16" x14ac:dyDescent="0.3">
      <c r="A22" s="737">
        <v>5</v>
      </c>
      <c r="B22" s="741" t="s">
        <v>42</v>
      </c>
      <c r="C22" s="737"/>
      <c r="D22" s="737"/>
      <c r="E22" s="737"/>
      <c r="F22" s="737"/>
      <c r="G22" s="737"/>
      <c r="H22" s="737"/>
      <c r="I22" s="737"/>
      <c r="J22" s="737"/>
      <c r="K22" s="737"/>
      <c r="L22" s="737"/>
      <c r="M22" s="737"/>
      <c r="N22" s="738"/>
      <c r="O22" s="737"/>
      <c r="P22" s="737"/>
    </row>
    <row r="23" spans="1:16" x14ac:dyDescent="0.3">
      <c r="A23" s="2"/>
      <c r="B23" s="2"/>
      <c r="C23" s="2"/>
      <c r="D23" s="2"/>
      <c r="E23" s="2"/>
      <c r="F23" s="2"/>
      <c r="G23" s="2"/>
      <c r="H23" s="2"/>
      <c r="I23" s="2"/>
      <c r="J23" s="2"/>
      <c r="K23" s="2"/>
      <c r="L23" s="2"/>
      <c r="M23" s="2"/>
      <c r="N23" s="2"/>
      <c r="O23" s="2"/>
      <c r="P23" s="2"/>
    </row>
    <row r="24" spans="1:16" x14ac:dyDescent="0.3">
      <c r="A24" s="2"/>
      <c r="B24" s="2"/>
      <c r="C24" s="2"/>
      <c r="D24" s="2"/>
      <c r="E24" s="2"/>
      <c r="F24" s="2"/>
      <c r="G24" s="2"/>
      <c r="H24" s="2"/>
      <c r="I24" s="2"/>
      <c r="J24" s="2"/>
      <c r="K24" s="2"/>
      <c r="L24" s="2"/>
      <c r="M24" s="2"/>
      <c r="N24" s="2"/>
      <c r="O24" s="2"/>
      <c r="P24" s="2"/>
    </row>
    <row r="25" spans="1:16" ht="17.25" customHeight="1" x14ac:dyDescent="0.3">
      <c r="A25" s="1628" t="s">
        <v>1285</v>
      </c>
      <c r="B25" s="1629"/>
      <c r="C25" s="1634" t="s">
        <v>1317</v>
      </c>
      <c r="D25" s="1616" t="s">
        <v>1318</v>
      </c>
      <c r="E25" s="1636"/>
      <c r="F25" s="1636"/>
      <c r="G25" s="1636"/>
      <c r="H25" s="1636"/>
      <c r="I25" s="1636"/>
      <c r="J25" s="1636"/>
      <c r="K25" s="1636"/>
      <c r="L25" s="1636"/>
      <c r="M25" s="1636"/>
      <c r="N25" s="1617"/>
      <c r="O25" s="1616" t="s">
        <v>1319</v>
      </c>
      <c r="P25" s="1617"/>
    </row>
    <row r="26" spans="1:16" ht="21" customHeight="1" x14ac:dyDescent="0.3">
      <c r="A26" s="1630"/>
      <c r="B26" s="1631"/>
      <c r="C26" s="1635"/>
      <c r="D26" s="1618" t="s">
        <v>1320</v>
      </c>
      <c r="E26" s="1619"/>
      <c r="F26" s="1619"/>
      <c r="G26" s="1619"/>
      <c r="H26" s="1619"/>
      <c r="I26" s="1619"/>
      <c r="J26" s="1619"/>
      <c r="K26" s="1619"/>
      <c r="L26" s="1620"/>
      <c r="M26" s="1618" t="s">
        <v>1764</v>
      </c>
      <c r="N26" s="1620"/>
      <c r="O26" s="1621" t="s">
        <v>1765</v>
      </c>
      <c r="P26" s="1624" t="s">
        <v>1766</v>
      </c>
    </row>
    <row r="27" spans="1:16" x14ac:dyDescent="0.3">
      <c r="A27" s="1630"/>
      <c r="B27" s="1631"/>
      <c r="C27" s="1635"/>
      <c r="D27" s="1621" t="s">
        <v>1767</v>
      </c>
      <c r="E27" s="1627" t="s">
        <v>1768</v>
      </c>
      <c r="F27" s="732"/>
      <c r="G27" s="732"/>
      <c r="H27" s="732"/>
      <c r="I27" s="1627" t="s">
        <v>1769</v>
      </c>
      <c r="J27" s="732"/>
      <c r="K27" s="732"/>
      <c r="L27" s="732"/>
      <c r="M27" s="1621" t="s">
        <v>1770</v>
      </c>
      <c r="N27" s="1621" t="s">
        <v>1771</v>
      </c>
      <c r="O27" s="1622"/>
      <c r="P27" s="1625"/>
    </row>
    <row r="28" spans="1:16" ht="82.5" customHeight="1" x14ac:dyDescent="0.3">
      <c r="A28" s="1630"/>
      <c r="B28" s="1631"/>
      <c r="C28" s="740"/>
      <c r="D28" s="1623"/>
      <c r="E28" s="1623"/>
      <c r="F28" s="733" t="s">
        <v>1772</v>
      </c>
      <c r="G28" s="733" t="s">
        <v>1773</v>
      </c>
      <c r="H28" s="733" t="s">
        <v>1774</v>
      </c>
      <c r="I28" s="1623"/>
      <c r="J28" s="733" t="s">
        <v>1775</v>
      </c>
      <c r="K28" s="733" t="s">
        <v>1776</v>
      </c>
      <c r="L28" s="733" t="s">
        <v>1778</v>
      </c>
      <c r="M28" s="1623"/>
      <c r="N28" s="1623"/>
      <c r="O28" s="1623"/>
      <c r="P28" s="1626"/>
    </row>
    <row r="29" spans="1:16" x14ac:dyDescent="0.3">
      <c r="A29" s="1632"/>
      <c r="B29" s="1633"/>
      <c r="C29" s="744" t="s">
        <v>6</v>
      </c>
      <c r="D29" s="442" t="s">
        <v>7</v>
      </c>
      <c r="E29" s="442" t="s">
        <v>8</v>
      </c>
      <c r="F29" s="442" t="s">
        <v>43</v>
      </c>
      <c r="G29" s="442" t="s">
        <v>44</v>
      </c>
      <c r="H29" s="442" t="s">
        <v>153</v>
      </c>
      <c r="I29" s="442" t="s">
        <v>154</v>
      </c>
      <c r="J29" s="442" t="s">
        <v>188</v>
      </c>
      <c r="K29" s="442" t="s">
        <v>442</v>
      </c>
      <c r="L29" s="442" t="s">
        <v>443</v>
      </c>
      <c r="M29" s="442" t="s">
        <v>444</v>
      </c>
      <c r="N29" s="442" t="s">
        <v>445</v>
      </c>
      <c r="O29" s="442" t="s">
        <v>446</v>
      </c>
      <c r="P29" s="442" t="s">
        <v>729</v>
      </c>
    </row>
    <row r="30" spans="1:16" x14ac:dyDescent="0.3">
      <c r="A30" s="737">
        <v>1</v>
      </c>
      <c r="B30" s="741" t="s">
        <v>1305</v>
      </c>
      <c r="C30" s="737"/>
      <c r="D30" s="439"/>
      <c r="E30" s="439"/>
      <c r="F30" s="439"/>
      <c r="G30" s="439"/>
      <c r="H30" s="439"/>
      <c r="I30" s="439"/>
      <c r="J30" s="439"/>
      <c r="K30" s="439"/>
      <c r="L30" s="439"/>
      <c r="M30" s="439"/>
      <c r="N30" s="440"/>
      <c r="O30" s="438"/>
      <c r="P30" s="438"/>
    </row>
    <row r="31" spans="1:16" x14ac:dyDescent="0.3">
      <c r="A31" s="737">
        <v>2</v>
      </c>
      <c r="B31" s="741" t="s">
        <v>916</v>
      </c>
      <c r="C31" s="737"/>
      <c r="D31" s="438"/>
      <c r="E31" s="438"/>
      <c r="F31" s="438"/>
      <c r="G31" s="438"/>
      <c r="H31" s="438"/>
      <c r="I31" s="438"/>
      <c r="J31" s="438"/>
      <c r="K31" s="438"/>
      <c r="L31" s="438"/>
      <c r="M31" s="438"/>
      <c r="N31" s="441"/>
      <c r="O31" s="438"/>
      <c r="P31" s="438"/>
    </row>
    <row r="32" spans="1:16" x14ac:dyDescent="0.3">
      <c r="A32" s="737">
        <v>3</v>
      </c>
      <c r="B32" s="741" t="s">
        <v>917</v>
      </c>
      <c r="C32" s="737"/>
      <c r="D32" s="438"/>
      <c r="E32" s="438"/>
      <c r="F32" s="438"/>
      <c r="G32" s="438"/>
      <c r="H32" s="438"/>
      <c r="I32" s="438"/>
      <c r="J32" s="438"/>
      <c r="K32" s="438"/>
      <c r="L32" s="438"/>
      <c r="M32" s="438"/>
      <c r="N32" s="441"/>
      <c r="O32" s="438"/>
      <c r="P32" s="438"/>
    </row>
    <row r="33" spans="1:16" x14ac:dyDescent="0.3">
      <c r="A33" s="742">
        <v>3.1</v>
      </c>
      <c r="B33" s="743" t="s">
        <v>1311</v>
      </c>
      <c r="C33" s="737"/>
      <c r="D33" s="438"/>
      <c r="E33" s="438"/>
      <c r="F33" s="438"/>
      <c r="G33" s="438"/>
      <c r="H33" s="438"/>
      <c r="I33" s="438"/>
      <c r="J33" s="438"/>
      <c r="K33" s="438"/>
      <c r="L33" s="438"/>
      <c r="M33" s="438"/>
      <c r="N33" s="441"/>
      <c r="O33" s="438"/>
      <c r="P33" s="438"/>
    </row>
    <row r="34" spans="1:16" x14ac:dyDescent="0.3">
      <c r="A34" s="742">
        <v>3.2</v>
      </c>
      <c r="B34" s="743" t="s">
        <v>1308</v>
      </c>
      <c r="C34" s="737"/>
      <c r="D34" s="438"/>
      <c r="E34" s="438"/>
      <c r="F34" s="438"/>
      <c r="G34" s="438"/>
      <c r="H34" s="438"/>
      <c r="I34" s="438"/>
      <c r="J34" s="438"/>
      <c r="K34" s="438"/>
      <c r="L34" s="438"/>
      <c r="M34" s="438"/>
      <c r="N34" s="441"/>
      <c r="O34" s="438"/>
      <c r="P34" s="438"/>
    </row>
    <row r="35" spans="1:16" x14ac:dyDescent="0.3">
      <c r="A35" s="742">
        <v>3.3</v>
      </c>
      <c r="B35" s="743" t="s">
        <v>1321</v>
      </c>
      <c r="C35" s="737"/>
      <c r="D35" s="438"/>
      <c r="E35" s="438"/>
      <c r="F35" s="438"/>
      <c r="G35" s="438"/>
      <c r="H35" s="438"/>
      <c r="I35" s="438"/>
      <c r="J35" s="438"/>
      <c r="K35" s="438"/>
      <c r="L35" s="438"/>
      <c r="M35" s="438"/>
      <c r="N35" s="441"/>
      <c r="O35" s="438"/>
      <c r="P35" s="438"/>
    </row>
    <row r="36" spans="1:16" x14ac:dyDescent="0.3">
      <c r="A36" s="737">
        <v>4</v>
      </c>
      <c r="B36" s="741" t="s">
        <v>42</v>
      </c>
      <c r="C36" s="737"/>
      <c r="D36" s="438"/>
      <c r="E36" s="438"/>
      <c r="F36" s="438"/>
      <c r="G36" s="438"/>
      <c r="H36" s="438"/>
      <c r="I36" s="438"/>
      <c r="J36" s="438"/>
      <c r="K36" s="438"/>
      <c r="L36" s="438"/>
      <c r="M36" s="438"/>
      <c r="N36" s="441"/>
      <c r="O36" s="438"/>
      <c r="P36" s="438"/>
    </row>
  </sheetData>
  <mergeCells count="26">
    <mergeCell ref="O5:P5"/>
    <mergeCell ref="D6:L6"/>
    <mergeCell ref="M6:N6"/>
    <mergeCell ref="O6:O8"/>
    <mergeCell ref="P6:P8"/>
    <mergeCell ref="D7:D8"/>
    <mergeCell ref="E7:E8"/>
    <mergeCell ref="I7:I8"/>
    <mergeCell ref="M7:M8"/>
    <mergeCell ref="N7:N8"/>
    <mergeCell ref="A25:B29"/>
    <mergeCell ref="C25:C27"/>
    <mergeCell ref="D25:N25"/>
    <mergeCell ref="A5:B9"/>
    <mergeCell ref="C5:C7"/>
    <mergeCell ref="D5:N5"/>
    <mergeCell ref="O25:P25"/>
    <mergeCell ref="D26:L26"/>
    <mergeCell ref="M26:N26"/>
    <mergeCell ref="O26:O28"/>
    <mergeCell ref="P26:P28"/>
    <mergeCell ref="D27:D28"/>
    <mergeCell ref="E27:E28"/>
    <mergeCell ref="I27:I28"/>
    <mergeCell ref="M27:M28"/>
    <mergeCell ref="N27:N28"/>
  </mergeCells>
  <pageMargins left="0.29947916666666669" right="0.70866141732283472" top="0.74803149606299213" bottom="0.74803149606299213" header="0.31496062992125984" footer="0.31496062992125984"/>
  <pageSetup paperSize="9" scale="48" fitToHeight="0" orientation="landscape" r:id="rId1"/>
  <headerFooter>
    <oddHeader>&amp;CCS
Příloha XXI</oddHeader>
    <oddFooter>&amp;C&amp;P</odd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pageSetUpPr fitToPage="1"/>
  </sheetPr>
  <dimension ref="A1:D37"/>
  <sheetViews>
    <sheetView showGridLines="0" view="pageLayout" zoomScaleNormal="100" workbookViewId="0">
      <selection activeCell="C18" sqref="C18"/>
    </sheetView>
  </sheetViews>
  <sheetFormatPr defaultColWidth="9.109375" defaultRowHeight="14.4" x14ac:dyDescent="0.3"/>
  <cols>
    <col min="1" max="1" width="3.5546875" customWidth="1"/>
    <col min="2" max="2" width="74.44140625" customWidth="1"/>
    <col min="3" max="3" width="43.33203125" customWidth="1"/>
  </cols>
  <sheetData>
    <row r="1" spans="1:4" ht="33.6" customHeight="1" x14ac:dyDescent="0.35">
      <c r="A1" s="1611" t="s">
        <v>1240</v>
      </c>
      <c r="B1" s="1612"/>
      <c r="C1" s="1612"/>
      <c r="D1" s="1612"/>
    </row>
    <row r="2" spans="1:4" x14ac:dyDescent="0.3">
      <c r="A2" s="2"/>
      <c r="B2" s="2"/>
      <c r="C2" s="2"/>
    </row>
    <row r="3" spans="1:4" x14ac:dyDescent="0.3">
      <c r="A3" s="2"/>
      <c r="B3" s="2"/>
      <c r="C3" s="2"/>
    </row>
    <row r="4" spans="1:4" x14ac:dyDescent="0.3">
      <c r="A4" s="2"/>
      <c r="B4" s="2"/>
      <c r="C4" s="2"/>
    </row>
    <row r="5" spans="1:4" x14ac:dyDescent="0.3">
      <c r="A5" s="443"/>
      <c r="B5" s="443"/>
      <c r="C5" s="168" t="s">
        <v>1323</v>
      </c>
    </row>
    <row r="6" spans="1:4" x14ac:dyDescent="0.3">
      <c r="A6" s="2"/>
      <c r="B6" s="443"/>
      <c r="C6" s="414" t="s">
        <v>6</v>
      </c>
    </row>
    <row r="7" spans="1:4" x14ac:dyDescent="0.3">
      <c r="A7" s="168">
        <v>1</v>
      </c>
      <c r="B7" s="444" t="s">
        <v>1324</v>
      </c>
      <c r="C7" s="438"/>
    </row>
    <row r="8" spans="1:4" x14ac:dyDescent="0.3">
      <c r="A8" s="414">
        <v>2</v>
      </c>
      <c r="B8" s="445" t="s">
        <v>1325</v>
      </c>
      <c r="C8" s="438"/>
    </row>
    <row r="9" spans="1:4" x14ac:dyDescent="0.3">
      <c r="A9" s="414">
        <v>3</v>
      </c>
      <c r="B9" s="445" t="s">
        <v>1326</v>
      </c>
      <c r="C9" s="438"/>
    </row>
    <row r="10" spans="1:4" x14ac:dyDescent="0.3">
      <c r="A10" s="414">
        <v>4</v>
      </c>
      <c r="B10" s="445" t="s">
        <v>1327</v>
      </c>
      <c r="C10" s="438"/>
    </row>
    <row r="11" spans="1:4" x14ac:dyDescent="0.3">
      <c r="A11" s="414">
        <v>5</v>
      </c>
      <c r="B11" s="445" t="s">
        <v>1328</v>
      </c>
      <c r="C11" s="438"/>
    </row>
    <row r="12" spans="1:4" x14ac:dyDescent="0.3">
      <c r="A12" s="414">
        <v>6</v>
      </c>
      <c r="B12" s="445" t="s">
        <v>1329</v>
      </c>
      <c r="C12" s="438"/>
    </row>
    <row r="13" spans="1:4" x14ac:dyDescent="0.3">
      <c r="A13" s="414">
        <v>7</v>
      </c>
      <c r="B13" s="445" t="s">
        <v>1330</v>
      </c>
      <c r="C13" s="438"/>
    </row>
    <row r="14" spans="1:4" x14ac:dyDescent="0.3">
      <c r="A14" s="414">
        <v>8</v>
      </c>
      <c r="B14" s="445" t="s">
        <v>1331</v>
      </c>
      <c r="C14" s="438"/>
    </row>
    <row r="15" spans="1:4" x14ac:dyDescent="0.3">
      <c r="A15" s="168">
        <v>9</v>
      </c>
      <c r="B15" s="444" t="s">
        <v>1332</v>
      </c>
      <c r="C15" s="438"/>
    </row>
    <row r="35" spans="4:4" x14ac:dyDescent="0.3">
      <c r="D35" s="2"/>
    </row>
    <row r="36" spans="4:4" x14ac:dyDescent="0.3">
      <c r="D36" s="2"/>
    </row>
    <row r="37" spans="4:4" x14ac:dyDescent="0.3">
      <c r="D37" s="2"/>
    </row>
  </sheetData>
  <mergeCells count="1">
    <mergeCell ref="A1:D1"/>
  </mergeCells>
  <pageMargins left="0.70866141732283472" right="0.70866141732283472" top="0.74803149606299213" bottom="0.74803149606299213" header="0.31496062992125984" footer="0.31496062992125984"/>
  <pageSetup paperSize="9" fitToHeight="0" orientation="landscape" r:id="rId1"/>
  <headerFooter>
    <oddHeader>&amp;CCS
Příloha XXI</oddHeader>
    <oddFooter>&amp;C&amp;P</odd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pageSetUpPr fitToPage="1"/>
  </sheetPr>
  <dimension ref="A4:I50"/>
  <sheetViews>
    <sheetView showGridLines="0" view="pageLayout" topLeftCell="B5" zoomScale="80" zoomScaleNormal="100" zoomScaleSheetLayoutView="100" zoomScalePageLayoutView="80" workbookViewId="0">
      <selection activeCell="C18" sqref="C18"/>
    </sheetView>
  </sheetViews>
  <sheetFormatPr defaultColWidth="11.5546875" defaultRowHeight="14.4" x14ac:dyDescent="0.3"/>
  <cols>
    <col min="1" max="1" width="11.5546875" style="2" hidden="1" customWidth="1"/>
    <col min="2" max="2" width="25.6640625" style="2" customWidth="1"/>
    <col min="3" max="3" width="31.44140625" style="2" customWidth="1"/>
    <col min="4" max="4" width="20.5546875" style="2" customWidth="1"/>
    <col min="5" max="5" width="23.6640625" style="2" customWidth="1"/>
    <col min="6" max="6" width="26.44140625" style="2" customWidth="1"/>
    <col min="7" max="7" width="32" style="2" customWidth="1"/>
    <col min="8" max="8" width="26.88671875" style="2" customWidth="1"/>
    <col min="9" max="9" width="16.6640625" style="2" customWidth="1"/>
    <col min="10" max="16384" width="11.5546875" style="2"/>
  </cols>
  <sheetData>
    <row r="4" spans="1:9" ht="18.75" customHeight="1" x14ac:dyDescent="0.35">
      <c r="B4" s="745" t="s">
        <v>1241</v>
      </c>
      <c r="C4" s="458"/>
      <c r="D4" s="458"/>
      <c r="E4" s="458"/>
      <c r="F4" s="458"/>
      <c r="G4" s="458"/>
      <c r="H4" s="458"/>
    </row>
    <row r="5" spans="1:9" ht="18" x14ac:dyDescent="0.35">
      <c r="B5" s="459"/>
      <c r="C5" s="458"/>
      <c r="D5" s="458"/>
      <c r="E5" s="458"/>
      <c r="F5" s="458"/>
      <c r="G5" s="458"/>
      <c r="H5" s="458"/>
    </row>
    <row r="6" spans="1:9" ht="21" x14ac:dyDescent="0.4">
      <c r="B6" s="746" t="s">
        <v>1253</v>
      </c>
      <c r="C6" s="457"/>
      <c r="D6" s="255"/>
      <c r="E6" s="255"/>
      <c r="F6" s="255"/>
      <c r="G6" s="255"/>
      <c r="H6" s="255"/>
    </row>
    <row r="7" spans="1:9" s="456" customFormat="1" ht="15" customHeight="1" x14ac:dyDescent="0.3">
      <c r="A7" s="2"/>
      <c r="B7" s="1648" t="s">
        <v>1338</v>
      </c>
      <c r="C7" s="1648" t="s">
        <v>1254</v>
      </c>
      <c r="D7" s="1650" t="s">
        <v>1337</v>
      </c>
      <c r="E7" s="1651"/>
      <c r="F7" s="1648" t="s">
        <v>1336</v>
      </c>
      <c r="G7" s="1646" t="s">
        <v>1257</v>
      </c>
      <c r="H7" s="1648" t="s">
        <v>1335</v>
      </c>
      <c r="I7" s="1646" t="s">
        <v>1334</v>
      </c>
    </row>
    <row r="8" spans="1:9" s="453" customFormat="1" ht="41.4" x14ac:dyDescent="0.3">
      <c r="A8" s="2"/>
      <c r="B8" s="1649"/>
      <c r="C8" s="1649"/>
      <c r="D8" s="455"/>
      <c r="E8" s="454" t="s">
        <v>1333</v>
      </c>
      <c r="F8" s="1649"/>
      <c r="G8" s="1647" t="s">
        <v>1339</v>
      </c>
      <c r="H8" s="1649"/>
      <c r="I8" s="1647"/>
    </row>
    <row r="9" spans="1:9" x14ac:dyDescent="0.3">
      <c r="B9" s="452" t="s">
        <v>6</v>
      </c>
      <c r="C9" s="452" t="s">
        <v>7</v>
      </c>
      <c r="D9" s="451" t="s">
        <v>8</v>
      </c>
      <c r="E9" s="451" t="s">
        <v>43</v>
      </c>
      <c r="F9" s="451" t="s">
        <v>44</v>
      </c>
      <c r="G9" s="451" t="s">
        <v>153</v>
      </c>
      <c r="H9" s="451" t="s">
        <v>154</v>
      </c>
      <c r="I9" s="451" t="s">
        <v>188</v>
      </c>
    </row>
    <row r="10" spans="1:9" x14ac:dyDescent="0.3">
      <c r="B10" s="1643"/>
      <c r="C10" s="446" t="s">
        <v>1266</v>
      </c>
      <c r="D10" s="418"/>
      <c r="E10" s="438"/>
      <c r="F10" s="438"/>
      <c r="G10" s="438"/>
      <c r="H10" s="438"/>
      <c r="I10" s="438"/>
    </row>
    <row r="11" spans="1:9" x14ac:dyDescent="0.3">
      <c r="B11" s="1644"/>
      <c r="C11" s="447" t="s">
        <v>1267</v>
      </c>
      <c r="D11" s="418"/>
      <c r="E11" s="438"/>
      <c r="F11" s="438"/>
      <c r="G11" s="438"/>
      <c r="H11" s="438"/>
      <c r="I11" s="438"/>
    </row>
    <row r="12" spans="1:9" x14ac:dyDescent="0.3">
      <c r="B12" s="1644"/>
      <c r="C12" s="447" t="s">
        <v>1268</v>
      </c>
      <c r="D12" s="418"/>
      <c r="E12" s="438"/>
      <c r="F12" s="438"/>
      <c r="G12" s="438"/>
      <c r="H12" s="438"/>
      <c r="I12" s="438"/>
    </row>
    <row r="13" spans="1:9" x14ac:dyDescent="0.3">
      <c r="B13" s="1644"/>
      <c r="C13" s="446" t="s">
        <v>1269</v>
      </c>
      <c r="D13" s="418"/>
      <c r="E13" s="438"/>
      <c r="F13" s="438"/>
      <c r="G13" s="438"/>
      <c r="H13" s="438"/>
      <c r="I13" s="438"/>
    </row>
    <row r="14" spans="1:9" x14ac:dyDescent="0.3">
      <c r="B14" s="1644"/>
      <c r="C14" s="446" t="s">
        <v>1270</v>
      </c>
      <c r="D14" s="418"/>
      <c r="E14" s="438"/>
      <c r="F14" s="438"/>
      <c r="G14" s="438"/>
      <c r="H14" s="438"/>
      <c r="I14" s="438"/>
    </row>
    <row r="15" spans="1:9" x14ac:dyDescent="0.3">
      <c r="B15" s="1644"/>
      <c r="C15" s="446" t="s">
        <v>1271</v>
      </c>
      <c r="D15" s="438"/>
      <c r="E15" s="438"/>
      <c r="F15" s="438"/>
      <c r="G15" s="438"/>
      <c r="H15" s="438"/>
      <c r="I15" s="438"/>
    </row>
    <row r="16" spans="1:9" x14ac:dyDescent="0.3">
      <c r="B16" s="1644"/>
      <c r="C16" s="446" t="s">
        <v>1272</v>
      </c>
      <c r="D16" s="438"/>
      <c r="E16" s="438"/>
      <c r="F16" s="438"/>
      <c r="G16" s="438"/>
      <c r="H16" s="438"/>
      <c r="I16" s="438"/>
    </row>
    <row r="17" spans="1:9" x14ac:dyDescent="0.3">
      <c r="B17" s="1644"/>
      <c r="C17" s="447" t="s">
        <v>1273</v>
      </c>
      <c r="D17" s="438"/>
      <c r="E17" s="438"/>
      <c r="F17" s="438"/>
      <c r="G17" s="438"/>
      <c r="H17" s="438"/>
      <c r="I17" s="438"/>
    </row>
    <row r="18" spans="1:9" x14ac:dyDescent="0.3">
      <c r="B18" s="1644"/>
      <c r="C18" s="447" t="s">
        <v>1274</v>
      </c>
      <c r="D18" s="438"/>
      <c r="E18" s="438"/>
      <c r="F18" s="438"/>
      <c r="G18" s="438"/>
      <c r="H18" s="438"/>
      <c r="I18" s="438"/>
    </row>
    <row r="19" spans="1:9" x14ac:dyDescent="0.3">
      <c r="B19" s="1644"/>
      <c r="C19" s="446" t="s">
        <v>1275</v>
      </c>
      <c r="D19" s="438"/>
      <c r="E19" s="438"/>
      <c r="F19" s="438"/>
      <c r="G19" s="438"/>
      <c r="H19" s="438"/>
      <c r="I19" s="438"/>
    </row>
    <row r="20" spans="1:9" x14ac:dyDescent="0.3">
      <c r="B20" s="1644"/>
      <c r="C20" s="447" t="s">
        <v>1276</v>
      </c>
      <c r="D20" s="438"/>
      <c r="E20" s="438"/>
      <c r="F20" s="438"/>
      <c r="G20" s="438"/>
      <c r="H20" s="438"/>
      <c r="I20" s="438"/>
    </row>
    <row r="21" spans="1:9" x14ac:dyDescent="0.3">
      <c r="B21" s="1644"/>
      <c r="C21" s="447" t="s">
        <v>1277</v>
      </c>
      <c r="D21" s="438"/>
      <c r="E21" s="438"/>
      <c r="F21" s="438"/>
      <c r="G21" s="438"/>
      <c r="H21" s="438"/>
      <c r="I21" s="438"/>
    </row>
    <row r="22" spans="1:9" x14ac:dyDescent="0.3">
      <c r="B22" s="1644"/>
      <c r="C22" s="446" t="s">
        <v>1278</v>
      </c>
      <c r="D22" s="438"/>
      <c r="E22" s="438"/>
      <c r="F22" s="438"/>
      <c r="G22" s="438"/>
      <c r="H22" s="438"/>
      <c r="I22" s="438"/>
    </row>
    <row r="23" spans="1:9" x14ac:dyDescent="0.3">
      <c r="B23" s="1644"/>
      <c r="C23" s="447" t="s">
        <v>1279</v>
      </c>
      <c r="D23" s="438"/>
      <c r="E23" s="438"/>
      <c r="F23" s="438"/>
      <c r="G23" s="438"/>
      <c r="H23" s="438"/>
      <c r="I23" s="438"/>
    </row>
    <row r="24" spans="1:9" x14ac:dyDescent="0.3">
      <c r="B24" s="1644"/>
      <c r="C24" s="448" t="s">
        <v>1280</v>
      </c>
      <c r="D24" s="438"/>
      <c r="E24" s="438"/>
      <c r="F24" s="438"/>
      <c r="G24" s="438"/>
      <c r="H24" s="438"/>
      <c r="I24" s="438"/>
    </row>
    <row r="25" spans="1:9" x14ac:dyDescent="0.3">
      <c r="B25" s="1644"/>
      <c r="C25" s="447" t="s">
        <v>1281</v>
      </c>
      <c r="D25" s="438"/>
      <c r="E25" s="438"/>
      <c r="F25" s="438"/>
      <c r="G25" s="438"/>
      <c r="H25" s="438"/>
      <c r="I25" s="438"/>
    </row>
    <row r="26" spans="1:9" x14ac:dyDescent="0.3">
      <c r="B26" s="1645"/>
      <c r="C26" s="446" t="s">
        <v>1282</v>
      </c>
      <c r="D26" s="438"/>
      <c r="E26" s="438"/>
      <c r="F26" s="438"/>
      <c r="G26" s="438"/>
      <c r="H26" s="438"/>
      <c r="I26" s="438"/>
    </row>
    <row r="27" spans="1:9" x14ac:dyDescent="0.3">
      <c r="B27" s="142"/>
      <c r="C27" s="142"/>
      <c r="D27" s="142"/>
      <c r="E27" s="142"/>
      <c r="F27" s="142"/>
      <c r="G27" s="142"/>
      <c r="H27" s="142"/>
      <c r="I27" s="142"/>
    </row>
    <row r="28" spans="1:9" x14ac:dyDescent="0.3">
      <c r="B28" s="142"/>
      <c r="C28" s="142"/>
      <c r="D28" s="142"/>
      <c r="E28" s="142"/>
      <c r="F28" s="142"/>
      <c r="G28" s="142"/>
      <c r="H28" s="142"/>
      <c r="I28" s="142"/>
    </row>
    <row r="30" spans="1:9" x14ac:dyDescent="0.3">
      <c r="B30" s="746" t="s">
        <v>1285</v>
      </c>
    </row>
    <row r="31" spans="1:9" s="456" customFormat="1" ht="15" customHeight="1" x14ac:dyDescent="0.3">
      <c r="A31" s="2"/>
      <c r="B31" s="1648" t="s">
        <v>1338</v>
      </c>
      <c r="C31" s="1648" t="s">
        <v>1254</v>
      </c>
      <c r="D31" s="1650" t="s">
        <v>1337</v>
      </c>
      <c r="E31" s="1651"/>
      <c r="F31" s="1648" t="s">
        <v>1336</v>
      </c>
      <c r="G31" s="1652" t="s">
        <v>1257</v>
      </c>
      <c r="H31" s="1646" t="s">
        <v>1335</v>
      </c>
      <c r="I31" s="1646" t="s">
        <v>1334</v>
      </c>
    </row>
    <row r="32" spans="1:9" s="453" customFormat="1" ht="41.4" x14ac:dyDescent="0.3">
      <c r="A32" s="2"/>
      <c r="B32" s="1649"/>
      <c r="C32" s="1649"/>
      <c r="D32" s="455"/>
      <c r="E32" s="454" t="s">
        <v>1333</v>
      </c>
      <c r="F32" s="1649"/>
      <c r="G32" s="1653"/>
      <c r="H32" s="1647"/>
      <c r="I32" s="1647"/>
    </row>
    <row r="33" spans="2:9" x14ac:dyDescent="0.3">
      <c r="B33" s="452" t="s">
        <v>6</v>
      </c>
      <c r="C33" s="452" t="s">
        <v>7</v>
      </c>
      <c r="D33" s="451" t="s">
        <v>8</v>
      </c>
      <c r="E33" s="451" t="s">
        <v>43</v>
      </c>
      <c r="F33" s="451" t="s">
        <v>44</v>
      </c>
      <c r="G33" s="450" t="s">
        <v>153</v>
      </c>
      <c r="H33" s="449" t="s">
        <v>154</v>
      </c>
      <c r="I33" s="449" t="s">
        <v>188</v>
      </c>
    </row>
    <row r="34" spans="2:9" x14ac:dyDescent="0.3">
      <c r="B34" s="1643"/>
      <c r="C34" s="446" t="s">
        <v>1266</v>
      </c>
      <c r="D34" s="418"/>
      <c r="E34" s="438"/>
      <c r="F34" s="438"/>
      <c r="G34" s="438"/>
      <c r="H34" s="438"/>
      <c r="I34" s="438"/>
    </row>
    <row r="35" spans="2:9" x14ac:dyDescent="0.3">
      <c r="B35" s="1644"/>
      <c r="C35" s="447" t="s">
        <v>1267</v>
      </c>
      <c r="D35" s="418"/>
      <c r="E35" s="438"/>
      <c r="F35" s="438"/>
      <c r="G35" s="438"/>
      <c r="H35" s="438"/>
      <c r="I35" s="438"/>
    </row>
    <row r="36" spans="2:9" x14ac:dyDescent="0.3">
      <c r="B36" s="1644"/>
      <c r="C36" s="447" t="s">
        <v>1268</v>
      </c>
      <c r="D36" s="418"/>
      <c r="E36" s="438"/>
      <c r="F36" s="438"/>
      <c r="G36" s="438"/>
      <c r="H36" s="438"/>
      <c r="I36" s="438"/>
    </row>
    <row r="37" spans="2:9" x14ac:dyDescent="0.3">
      <c r="B37" s="1644"/>
      <c r="C37" s="446" t="s">
        <v>1269</v>
      </c>
      <c r="D37" s="418"/>
      <c r="E37" s="438"/>
      <c r="F37" s="438"/>
      <c r="G37" s="438"/>
      <c r="H37" s="438"/>
      <c r="I37" s="438"/>
    </row>
    <row r="38" spans="2:9" x14ac:dyDescent="0.3">
      <c r="B38" s="1644"/>
      <c r="C38" s="446" t="s">
        <v>1270</v>
      </c>
      <c r="D38" s="418"/>
      <c r="E38" s="438"/>
      <c r="F38" s="438"/>
      <c r="G38" s="438"/>
      <c r="H38" s="438"/>
      <c r="I38" s="438"/>
    </row>
    <row r="39" spans="2:9" x14ac:dyDescent="0.3">
      <c r="B39" s="1644"/>
      <c r="C39" s="446" t="s">
        <v>1271</v>
      </c>
      <c r="D39" s="438"/>
      <c r="E39" s="438"/>
      <c r="F39" s="438"/>
      <c r="G39" s="438"/>
      <c r="H39" s="438"/>
      <c r="I39" s="438"/>
    </row>
    <row r="40" spans="2:9" x14ac:dyDescent="0.3">
      <c r="B40" s="1644"/>
      <c r="C40" s="446" t="s">
        <v>1272</v>
      </c>
      <c r="D40" s="438"/>
      <c r="E40" s="438"/>
      <c r="F40" s="438"/>
      <c r="G40" s="438"/>
      <c r="H40" s="438"/>
      <c r="I40" s="438"/>
    </row>
    <row r="41" spans="2:9" x14ac:dyDescent="0.3">
      <c r="B41" s="1644"/>
      <c r="C41" s="447" t="s">
        <v>1273</v>
      </c>
      <c r="D41" s="438"/>
      <c r="E41" s="438"/>
      <c r="F41" s="438"/>
      <c r="G41" s="438"/>
      <c r="H41" s="438"/>
      <c r="I41" s="438"/>
    </row>
    <row r="42" spans="2:9" x14ac:dyDescent="0.3">
      <c r="B42" s="1644"/>
      <c r="C42" s="447" t="s">
        <v>1274</v>
      </c>
      <c r="D42" s="438"/>
      <c r="E42" s="438"/>
      <c r="F42" s="438"/>
      <c r="G42" s="438"/>
      <c r="H42" s="438"/>
      <c r="I42" s="438"/>
    </row>
    <row r="43" spans="2:9" x14ac:dyDescent="0.3">
      <c r="B43" s="1644"/>
      <c r="C43" s="446" t="s">
        <v>1275</v>
      </c>
      <c r="D43" s="438"/>
      <c r="E43" s="438"/>
      <c r="F43" s="438"/>
      <c r="G43" s="438"/>
      <c r="H43" s="438"/>
      <c r="I43" s="438"/>
    </row>
    <row r="44" spans="2:9" x14ac:dyDescent="0.3">
      <c r="B44" s="1644"/>
      <c r="C44" s="447" t="s">
        <v>1276</v>
      </c>
      <c r="D44" s="438"/>
      <c r="E44" s="438"/>
      <c r="F44" s="438"/>
      <c r="G44" s="438"/>
      <c r="H44" s="438"/>
      <c r="I44" s="438"/>
    </row>
    <row r="45" spans="2:9" x14ac:dyDescent="0.3">
      <c r="B45" s="1644"/>
      <c r="C45" s="447" t="s">
        <v>1277</v>
      </c>
      <c r="D45" s="438"/>
      <c r="E45" s="438"/>
      <c r="F45" s="438"/>
      <c r="G45" s="438"/>
      <c r="H45" s="438"/>
      <c r="I45" s="438"/>
    </row>
    <row r="46" spans="2:9" x14ac:dyDescent="0.3">
      <c r="B46" s="1644"/>
      <c r="C46" s="446" t="s">
        <v>1278</v>
      </c>
      <c r="D46" s="438"/>
      <c r="E46" s="438"/>
      <c r="F46" s="438"/>
      <c r="G46" s="438"/>
      <c r="H46" s="438"/>
      <c r="I46" s="438"/>
    </row>
    <row r="47" spans="2:9" x14ac:dyDescent="0.3">
      <c r="B47" s="1644"/>
      <c r="C47" s="447" t="s">
        <v>1279</v>
      </c>
      <c r="D47" s="438"/>
      <c r="E47" s="438"/>
      <c r="F47" s="438"/>
      <c r="G47" s="438"/>
      <c r="H47" s="438"/>
      <c r="I47" s="438"/>
    </row>
    <row r="48" spans="2:9" x14ac:dyDescent="0.3">
      <c r="B48" s="1644"/>
      <c r="C48" s="448" t="s">
        <v>1280</v>
      </c>
      <c r="D48" s="438"/>
      <c r="E48" s="438"/>
      <c r="F48" s="438"/>
      <c r="G48" s="438"/>
      <c r="H48" s="438"/>
      <c r="I48" s="438"/>
    </row>
    <row r="49" spans="2:9" x14ac:dyDescent="0.3">
      <c r="B49" s="1644"/>
      <c r="C49" s="447" t="s">
        <v>1281</v>
      </c>
      <c r="D49" s="438"/>
      <c r="E49" s="438"/>
      <c r="F49" s="438"/>
      <c r="G49" s="438"/>
      <c r="H49" s="438"/>
      <c r="I49" s="438"/>
    </row>
    <row r="50" spans="2:9" x14ac:dyDescent="0.3">
      <c r="B50" s="1645"/>
      <c r="C50" s="446" t="s">
        <v>1282</v>
      </c>
      <c r="D50" s="438"/>
      <c r="E50" s="438"/>
      <c r="F50" s="438"/>
      <c r="G50" s="438"/>
      <c r="H50" s="438"/>
      <c r="I50" s="438"/>
    </row>
  </sheetData>
  <mergeCells count="16">
    <mergeCell ref="B10:B26"/>
    <mergeCell ref="G7:G8"/>
    <mergeCell ref="I7:I8"/>
    <mergeCell ref="B34:B50"/>
    <mergeCell ref="B31:B32"/>
    <mergeCell ref="B7:B8"/>
    <mergeCell ref="C7:C8"/>
    <mergeCell ref="F7:F8"/>
    <mergeCell ref="C31:C32"/>
    <mergeCell ref="F31:F32"/>
    <mergeCell ref="H31:H32"/>
    <mergeCell ref="I31:I32"/>
    <mergeCell ref="D7:E7"/>
    <mergeCell ref="D31:E31"/>
    <mergeCell ref="H7:H8"/>
    <mergeCell ref="G31:G32"/>
  </mergeCells>
  <pageMargins left="0.70866141732283472" right="0.70866141732283472" top="0.78740157480314965" bottom="0.78740157480314965" header="0.31496062992125984" footer="0.31496062992125984"/>
  <pageSetup paperSize="9" scale="60" orientation="landscape" cellComments="asDisplayed" r:id="rId1"/>
  <headerFooter>
    <oddHeader>&amp;CCS
Příloha XXI</oddHeader>
    <oddFooter>&amp;C&amp;P</odd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pageSetUpPr fitToPage="1"/>
  </sheetPr>
  <dimension ref="A2:I29"/>
  <sheetViews>
    <sheetView showGridLines="0" view="pageLayout" topLeftCell="B1" zoomScale="80" zoomScaleNormal="100" zoomScaleSheetLayoutView="100" zoomScalePageLayoutView="80" workbookViewId="0">
      <selection activeCell="E35" sqref="E35"/>
    </sheetView>
  </sheetViews>
  <sheetFormatPr defaultColWidth="11.5546875" defaultRowHeight="14.4" x14ac:dyDescent="0.3"/>
  <cols>
    <col min="1" max="1" width="11.5546875" style="2" hidden="1" customWidth="1"/>
    <col min="2" max="2" width="25.6640625" style="2" customWidth="1"/>
    <col min="3" max="3" width="31.44140625" style="2" customWidth="1"/>
    <col min="4" max="4" width="21.44140625" style="2" customWidth="1"/>
    <col min="5" max="5" width="20.33203125" style="2" customWidth="1"/>
    <col min="6" max="6" width="26.44140625" style="2" customWidth="1"/>
    <col min="7" max="7" width="32" style="2" customWidth="1"/>
    <col min="8" max="8" width="17.88671875" style="2" customWidth="1"/>
    <col min="9" max="9" width="18.5546875" style="2" customWidth="1"/>
    <col min="10" max="16384" width="11.5546875" style="2"/>
  </cols>
  <sheetData>
    <row r="2" spans="1:9" ht="18" x14ac:dyDescent="0.35">
      <c r="B2" s="747" t="s">
        <v>1242</v>
      </c>
      <c r="C2" s="458"/>
      <c r="D2" s="458"/>
      <c r="E2" s="458"/>
      <c r="F2" s="458"/>
      <c r="G2" s="458"/>
    </row>
    <row r="3" spans="1:9" ht="33.75" customHeight="1" x14ac:dyDescent="0.4">
      <c r="B3" s="821" t="s">
        <v>1253</v>
      </c>
      <c r="C3" s="457"/>
      <c r="D3" s="255"/>
      <c r="E3" s="255"/>
      <c r="F3" s="255"/>
      <c r="G3" s="255"/>
    </row>
    <row r="4" spans="1:9" s="456" customFormat="1" ht="15" customHeight="1" x14ac:dyDescent="0.3">
      <c r="A4" s="2"/>
      <c r="B4" s="1648" t="s">
        <v>1338</v>
      </c>
      <c r="C4" s="1648" t="s">
        <v>1254</v>
      </c>
      <c r="D4" s="1648" t="s">
        <v>1340</v>
      </c>
      <c r="E4" s="1650" t="s">
        <v>1337</v>
      </c>
      <c r="F4" s="1651"/>
      <c r="G4" s="1648" t="s">
        <v>1336</v>
      </c>
      <c r="H4" s="1648" t="s">
        <v>1335</v>
      </c>
      <c r="I4" s="1646" t="s">
        <v>1334</v>
      </c>
    </row>
    <row r="5" spans="1:9" s="453" customFormat="1" ht="53.25" customHeight="1" x14ac:dyDescent="0.3">
      <c r="A5" s="2"/>
      <c r="B5" s="1649"/>
      <c r="C5" s="1649"/>
      <c r="D5" s="1649"/>
      <c r="E5" s="455"/>
      <c r="F5" s="454" t="s">
        <v>1333</v>
      </c>
      <c r="G5" s="1649"/>
      <c r="H5" s="1649"/>
      <c r="I5" s="1647"/>
    </row>
    <row r="6" spans="1:9" x14ac:dyDescent="0.3">
      <c r="B6" s="452" t="s">
        <v>6</v>
      </c>
      <c r="C6" s="452" t="s">
        <v>7</v>
      </c>
      <c r="D6" s="452" t="s">
        <v>8</v>
      </c>
      <c r="E6" s="451" t="s">
        <v>43</v>
      </c>
      <c r="F6" s="451" t="s">
        <v>44</v>
      </c>
      <c r="G6" s="451" t="s">
        <v>153</v>
      </c>
      <c r="H6" s="451" t="s">
        <v>154</v>
      </c>
      <c r="I6" s="451" t="s">
        <v>188</v>
      </c>
    </row>
    <row r="7" spans="1:9" x14ac:dyDescent="0.3">
      <c r="B7" s="1643"/>
      <c r="C7" s="446"/>
      <c r="D7" s="446"/>
      <c r="E7" s="418"/>
      <c r="F7" s="438"/>
      <c r="G7" s="438"/>
      <c r="H7" s="438"/>
      <c r="I7" s="438"/>
    </row>
    <row r="8" spans="1:9" x14ac:dyDescent="0.3">
      <c r="B8" s="1644"/>
      <c r="C8" s="447"/>
      <c r="D8" s="447"/>
      <c r="E8" s="418"/>
      <c r="F8" s="438"/>
      <c r="G8" s="438"/>
      <c r="H8" s="438"/>
      <c r="I8" s="438"/>
    </row>
    <row r="9" spans="1:9" x14ac:dyDescent="0.3">
      <c r="B9" s="1644"/>
      <c r="C9" s="447"/>
      <c r="D9" s="447"/>
      <c r="E9" s="418"/>
      <c r="F9" s="438"/>
      <c r="G9" s="438"/>
      <c r="H9" s="438"/>
      <c r="I9" s="438"/>
    </row>
    <row r="10" spans="1:9" x14ac:dyDescent="0.3">
      <c r="B10" s="1644"/>
      <c r="C10" s="446"/>
      <c r="D10" s="446"/>
      <c r="E10" s="418"/>
      <c r="F10" s="438"/>
      <c r="G10" s="438"/>
      <c r="H10" s="438"/>
      <c r="I10" s="438"/>
    </row>
    <row r="11" spans="1:9" x14ac:dyDescent="0.3">
      <c r="B11" s="1644"/>
      <c r="C11" s="446"/>
      <c r="D11" s="446"/>
      <c r="E11" s="418"/>
      <c r="F11" s="438"/>
      <c r="G11" s="438"/>
      <c r="H11" s="438"/>
      <c r="I11" s="438"/>
    </row>
    <row r="12" spans="1:9" x14ac:dyDescent="0.3">
      <c r="B12" s="1644"/>
      <c r="C12" s="446"/>
      <c r="D12" s="446"/>
      <c r="E12" s="438"/>
      <c r="F12" s="438"/>
      <c r="G12" s="438"/>
      <c r="H12" s="438"/>
      <c r="I12" s="438"/>
    </row>
    <row r="13" spans="1:9" x14ac:dyDescent="0.3">
      <c r="B13" s="1644"/>
      <c r="C13" s="446"/>
      <c r="D13" s="446"/>
      <c r="E13" s="438"/>
      <c r="F13" s="438"/>
      <c r="G13" s="438"/>
      <c r="H13" s="438"/>
      <c r="I13" s="438"/>
    </row>
    <row r="14" spans="1:9" x14ac:dyDescent="0.3">
      <c r="B14" s="1645"/>
      <c r="C14" s="447"/>
      <c r="D14" s="447"/>
      <c r="E14" s="438"/>
      <c r="F14" s="438"/>
      <c r="G14" s="438"/>
      <c r="H14" s="438"/>
      <c r="I14" s="438"/>
    </row>
    <row r="15" spans="1:9" x14ac:dyDescent="0.3">
      <c r="B15" s="142"/>
      <c r="C15" s="142"/>
      <c r="D15" s="142"/>
      <c r="E15" s="142"/>
      <c r="F15" s="142"/>
      <c r="G15" s="142"/>
      <c r="H15" s="142"/>
      <c r="I15" s="142"/>
    </row>
    <row r="16" spans="1:9" x14ac:dyDescent="0.3">
      <c r="B16" s="142"/>
      <c r="C16" s="142"/>
      <c r="D16" s="142"/>
      <c r="E16" s="142"/>
      <c r="F16" s="142"/>
      <c r="G16" s="142"/>
      <c r="H16" s="142"/>
      <c r="I16" s="142"/>
    </row>
    <row r="18" spans="1:9" ht="28.5" customHeight="1" x14ac:dyDescent="0.3">
      <c r="B18" s="821" t="s">
        <v>1285</v>
      </c>
    </row>
    <row r="19" spans="1:9" s="456" customFormat="1" ht="15" customHeight="1" x14ac:dyDescent="0.3">
      <c r="A19" s="2"/>
      <c r="B19" s="1648" t="s">
        <v>1338</v>
      </c>
      <c r="C19" s="1648" t="s">
        <v>1254</v>
      </c>
      <c r="D19" s="1648" t="s">
        <v>1340</v>
      </c>
      <c r="E19" s="1650" t="s">
        <v>1337</v>
      </c>
      <c r="F19" s="1651"/>
      <c r="G19" s="1648" t="s">
        <v>1336</v>
      </c>
      <c r="H19" s="1648" t="s">
        <v>1335</v>
      </c>
      <c r="I19" s="1646" t="s">
        <v>1334</v>
      </c>
    </row>
    <row r="20" spans="1:9" s="453" customFormat="1" ht="57" customHeight="1" x14ac:dyDescent="0.3">
      <c r="A20" s="2"/>
      <c r="B20" s="1649"/>
      <c r="C20" s="1649"/>
      <c r="D20" s="1649"/>
      <c r="E20" s="455"/>
      <c r="F20" s="454" t="s">
        <v>1333</v>
      </c>
      <c r="G20" s="1649"/>
      <c r="H20" s="1649"/>
      <c r="I20" s="1647"/>
    </row>
    <row r="21" spans="1:9" x14ac:dyDescent="0.3">
      <c r="B21" s="452" t="s">
        <v>6</v>
      </c>
      <c r="C21" s="452" t="s">
        <v>7</v>
      </c>
      <c r="D21" s="452" t="s">
        <v>8</v>
      </c>
      <c r="E21" s="451" t="s">
        <v>43</v>
      </c>
      <c r="F21" s="451" t="s">
        <v>44</v>
      </c>
      <c r="G21" s="451" t="s">
        <v>153</v>
      </c>
      <c r="H21" s="451" t="s">
        <v>154</v>
      </c>
      <c r="I21" s="451" t="s">
        <v>188</v>
      </c>
    </row>
    <row r="22" spans="1:9" x14ac:dyDescent="0.3">
      <c r="B22" s="1643"/>
      <c r="C22" s="446"/>
      <c r="D22" s="446"/>
      <c r="E22" s="418"/>
      <c r="F22" s="438"/>
      <c r="G22" s="438"/>
      <c r="H22" s="438"/>
      <c r="I22" s="438"/>
    </row>
    <row r="23" spans="1:9" x14ac:dyDescent="0.3">
      <c r="B23" s="1644"/>
      <c r="C23" s="447"/>
      <c r="D23" s="447"/>
      <c r="E23" s="418"/>
      <c r="F23" s="438"/>
      <c r="G23" s="438"/>
      <c r="H23" s="438"/>
      <c r="I23" s="438"/>
    </row>
    <row r="24" spans="1:9" x14ac:dyDescent="0.3">
      <c r="B24" s="1644"/>
      <c r="C24" s="447"/>
      <c r="D24" s="447"/>
      <c r="E24" s="418"/>
      <c r="F24" s="438"/>
      <c r="G24" s="438"/>
      <c r="H24" s="438"/>
      <c r="I24" s="438"/>
    </row>
    <row r="25" spans="1:9" x14ac:dyDescent="0.3">
      <c r="B25" s="1644"/>
      <c r="C25" s="446"/>
      <c r="D25" s="446"/>
      <c r="E25" s="418"/>
      <c r="F25" s="438"/>
      <c r="G25" s="438"/>
      <c r="H25" s="438"/>
      <c r="I25" s="438"/>
    </row>
    <row r="26" spans="1:9" x14ac:dyDescent="0.3">
      <c r="B26" s="1644"/>
      <c r="C26" s="446"/>
      <c r="D26" s="446"/>
      <c r="E26" s="418"/>
      <c r="F26" s="438"/>
      <c r="G26" s="438"/>
      <c r="H26" s="438"/>
      <c r="I26" s="438"/>
    </row>
    <row r="27" spans="1:9" x14ac:dyDescent="0.3">
      <c r="B27" s="1644"/>
      <c r="C27" s="446"/>
      <c r="D27" s="446"/>
      <c r="E27" s="438"/>
      <c r="F27" s="438"/>
      <c r="G27" s="438"/>
      <c r="H27" s="438"/>
      <c r="I27" s="438"/>
    </row>
    <row r="28" spans="1:9" x14ac:dyDescent="0.3">
      <c r="B28" s="1644"/>
      <c r="C28" s="446"/>
      <c r="D28" s="446"/>
      <c r="E28" s="438"/>
      <c r="F28" s="438"/>
      <c r="G28" s="438"/>
      <c r="H28" s="438"/>
      <c r="I28" s="438"/>
    </row>
    <row r="29" spans="1:9" x14ac:dyDescent="0.3">
      <c r="B29" s="1645"/>
      <c r="C29" s="447"/>
      <c r="D29" s="447"/>
      <c r="E29" s="438"/>
      <c r="F29" s="438"/>
      <c r="G29" s="438"/>
      <c r="H29" s="438"/>
      <c r="I29" s="438"/>
    </row>
  </sheetData>
  <mergeCells count="16">
    <mergeCell ref="B22:B29"/>
    <mergeCell ref="I4:I5"/>
    <mergeCell ref="B7:B14"/>
    <mergeCell ref="B19:B20"/>
    <mergeCell ref="C19:C20"/>
    <mergeCell ref="D19:D20"/>
    <mergeCell ref="E19:F19"/>
    <mergeCell ref="G19:G20"/>
    <mergeCell ref="H19:H20"/>
    <mergeCell ref="I19:I20"/>
    <mergeCell ref="B4:B5"/>
    <mergeCell ref="C4:C5"/>
    <mergeCell ref="D4:D5"/>
    <mergeCell ref="E4:F4"/>
    <mergeCell ref="G4:G5"/>
    <mergeCell ref="H4:H5"/>
  </mergeCells>
  <pageMargins left="0.70866141732283472" right="0.70866141732283472" top="0.78740157480314965" bottom="0.78740157480314965" header="0.31496062992125984" footer="0.31496062992125984"/>
  <pageSetup paperSize="9" scale="67" orientation="landscape" r:id="rId1"/>
  <headerFooter>
    <oddHeader>&amp;CCS
Příloha XXI</oddHeader>
    <oddFooter>&amp;C&amp;P</odd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B2:L37"/>
  <sheetViews>
    <sheetView showGridLines="0" workbookViewId="0"/>
  </sheetViews>
  <sheetFormatPr defaultRowHeight="14.4" x14ac:dyDescent="0.3"/>
  <sheetData>
    <row r="2" spans="2:12" x14ac:dyDescent="0.3">
      <c r="B2" t="s">
        <v>1676</v>
      </c>
    </row>
    <row r="3" spans="2:12" x14ac:dyDescent="0.3">
      <c r="B3" t="s">
        <v>1677</v>
      </c>
    </row>
    <row r="5" spans="2:12" x14ac:dyDescent="0.3">
      <c r="B5" s="1654" t="s">
        <v>1341</v>
      </c>
      <c r="C5" s="1655"/>
      <c r="D5" s="1655"/>
      <c r="E5" s="1655"/>
      <c r="F5" s="1655"/>
      <c r="G5" s="1655"/>
      <c r="H5" s="1655"/>
      <c r="I5" s="1655"/>
      <c r="J5" s="1655"/>
      <c r="K5" s="1655"/>
      <c r="L5" s="1656"/>
    </row>
    <row r="6" spans="2:12" ht="22.5" customHeight="1" x14ac:dyDescent="0.3"/>
    <row r="7" spans="2:12" ht="22.5" customHeight="1" x14ac:dyDescent="0.3">
      <c r="B7" s="1235"/>
      <c r="C7" s="1235"/>
      <c r="D7" s="1235"/>
      <c r="E7" s="1235"/>
      <c r="F7" s="1235"/>
      <c r="G7" s="1235"/>
      <c r="H7" s="1235"/>
      <c r="I7" s="1235"/>
      <c r="J7" s="1235"/>
      <c r="K7" s="1235"/>
      <c r="L7" s="1235"/>
    </row>
    <row r="8" spans="2:12" ht="22.5" customHeight="1" x14ac:dyDescent="0.3">
      <c r="B8" s="1236"/>
      <c r="C8" s="1236"/>
      <c r="D8" s="1236"/>
      <c r="E8" s="1236"/>
      <c r="F8" s="1236"/>
      <c r="G8" s="1236"/>
      <c r="H8" s="1236"/>
      <c r="I8" s="1236"/>
      <c r="J8" s="1236"/>
      <c r="K8" s="1236"/>
      <c r="L8" s="1236"/>
    </row>
    <row r="9" spans="2:12" ht="22.5" customHeight="1" x14ac:dyDescent="0.3">
      <c r="B9" s="1235"/>
      <c r="C9" s="1235"/>
      <c r="D9" s="1235"/>
      <c r="E9" s="1235"/>
      <c r="F9" s="1235"/>
      <c r="G9" s="1235"/>
      <c r="H9" s="1235"/>
      <c r="I9" s="1235"/>
      <c r="J9" s="1235"/>
      <c r="K9" s="1235"/>
      <c r="L9" s="1235"/>
    </row>
    <row r="10" spans="2:12" ht="22.5" customHeight="1" x14ac:dyDescent="0.3"/>
    <row r="11" spans="2:12" ht="22.5" customHeight="1" x14ac:dyDescent="0.3"/>
    <row r="34" spans="3:4" x14ac:dyDescent="0.3">
      <c r="C34" s="2"/>
      <c r="D34" s="2"/>
    </row>
    <row r="35" spans="3:4" x14ac:dyDescent="0.3">
      <c r="C35" s="2"/>
      <c r="D35" s="2"/>
    </row>
    <row r="36" spans="3:4" x14ac:dyDescent="0.3">
      <c r="C36" s="2"/>
      <c r="D36" s="2"/>
    </row>
    <row r="37" spans="3:4" x14ac:dyDescent="0.3">
      <c r="C37" s="2"/>
      <c r="D37" s="2"/>
    </row>
  </sheetData>
  <mergeCells count="4">
    <mergeCell ref="B5:L5"/>
    <mergeCell ref="B7:L7"/>
    <mergeCell ref="B8:L8"/>
    <mergeCell ref="B9:L9"/>
  </mergeCells>
  <hyperlinks>
    <hyperlink ref="B5:L5" location="'EU CR10 '!A1" display="Template EU CR10 –  Specialised lending and equity exposures under the simple riskweighted approach"/>
  </hyperlinks>
  <pageMargins left="0.70866141732283472" right="0.70866141732283472" top="0.74803149606299213" bottom="0.74803149606299213" header="0.31496062992125984" footer="0.31496062992125984"/>
  <pageSetup paperSize="9" orientation="landscape" verticalDpi="1200"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pageSetUpPr fitToPage="1"/>
  </sheetPr>
  <dimension ref="A1:H78"/>
  <sheetViews>
    <sheetView showGridLines="0" view="pageLayout" zoomScaleNormal="100" workbookViewId="0">
      <selection activeCell="A3" sqref="A3"/>
    </sheetView>
  </sheetViews>
  <sheetFormatPr defaultRowHeight="14.4" x14ac:dyDescent="0.3"/>
  <cols>
    <col min="1" max="1" width="14.6640625" customWidth="1"/>
    <col min="2" max="2" width="16.5546875" customWidth="1"/>
    <col min="3" max="3" width="16.88671875" customWidth="1"/>
    <col min="4" max="4" width="17.6640625" customWidth="1"/>
    <col min="5" max="5" width="16.109375" customWidth="1"/>
    <col min="6" max="6" width="23.6640625" customWidth="1"/>
    <col min="7" max="7" width="17.109375" customWidth="1"/>
    <col min="8" max="8" width="18.33203125" customWidth="1"/>
  </cols>
  <sheetData>
    <row r="1" spans="1:8" ht="21" x14ac:dyDescent="0.4">
      <c r="A1" s="747" t="s">
        <v>1341</v>
      </c>
      <c r="B1" s="428"/>
      <c r="C1" s="428"/>
      <c r="D1" s="428"/>
      <c r="E1" s="428"/>
      <c r="F1" s="428"/>
      <c r="G1" s="255"/>
      <c r="H1" s="255"/>
    </row>
    <row r="2" spans="1:8" x14ac:dyDescent="0.3">
      <c r="A2" s="2"/>
      <c r="B2" s="2"/>
      <c r="C2" s="2"/>
      <c r="D2" s="2"/>
      <c r="E2" s="2"/>
      <c r="F2" s="2"/>
      <c r="G2" s="2"/>
      <c r="H2" s="2"/>
    </row>
    <row r="3" spans="1:8" x14ac:dyDescent="0.3">
      <c r="A3" s="198" t="s">
        <v>1342</v>
      </c>
      <c r="B3" s="2"/>
      <c r="C3" s="2"/>
      <c r="D3" s="2"/>
      <c r="E3" s="2"/>
      <c r="F3" s="2"/>
      <c r="G3" s="2"/>
      <c r="H3" s="2"/>
    </row>
    <row r="4" spans="1:8" x14ac:dyDescent="0.3">
      <c r="A4" s="1661" t="s">
        <v>1343</v>
      </c>
      <c r="B4" s="1661"/>
      <c r="C4" s="1661"/>
      <c r="D4" s="1661"/>
      <c r="E4" s="1661"/>
      <c r="F4" s="1661"/>
      <c r="G4" s="1661"/>
      <c r="H4" s="1661"/>
    </row>
    <row r="5" spans="1:8" ht="41.4" customHeight="1" x14ac:dyDescent="0.3">
      <c r="A5" s="1658" t="s">
        <v>1344</v>
      </c>
      <c r="B5" s="1658" t="s">
        <v>1345</v>
      </c>
      <c r="C5" s="117" t="s">
        <v>1346</v>
      </c>
      <c r="D5" s="117" t="s">
        <v>1347</v>
      </c>
      <c r="E5" s="283" t="s">
        <v>927</v>
      </c>
      <c r="F5" s="283" t="s">
        <v>1348</v>
      </c>
      <c r="G5" s="283" t="s">
        <v>1323</v>
      </c>
      <c r="H5" s="283" t="s">
        <v>1263</v>
      </c>
    </row>
    <row r="6" spans="1:8" x14ac:dyDescent="0.3">
      <c r="A6" s="1659"/>
      <c r="B6" s="1659"/>
      <c r="C6" s="452" t="s">
        <v>6</v>
      </c>
      <c r="D6" s="452" t="s">
        <v>7</v>
      </c>
      <c r="E6" s="452" t="s">
        <v>8</v>
      </c>
      <c r="F6" s="452" t="s">
        <v>43</v>
      </c>
      <c r="G6" s="452" t="s">
        <v>44</v>
      </c>
      <c r="H6" s="452" t="s">
        <v>153</v>
      </c>
    </row>
    <row r="7" spans="1:8" x14ac:dyDescent="0.3">
      <c r="A7" s="1660" t="s">
        <v>1349</v>
      </c>
      <c r="B7" s="418" t="s">
        <v>1350</v>
      </c>
      <c r="C7" s="418"/>
      <c r="D7" s="418"/>
      <c r="E7" s="460">
        <v>0.5</v>
      </c>
      <c r="F7" s="418"/>
      <c r="G7" s="418"/>
      <c r="H7" s="418"/>
    </row>
    <row r="8" spans="1:8" x14ac:dyDescent="0.3">
      <c r="A8" s="1660"/>
      <c r="B8" s="418" t="s">
        <v>1351</v>
      </c>
      <c r="C8" s="418"/>
      <c r="D8" s="418"/>
      <c r="E8" s="460">
        <v>0.7</v>
      </c>
      <c r="F8" s="418"/>
      <c r="G8" s="418"/>
      <c r="H8" s="418"/>
    </row>
    <row r="9" spans="1:8" x14ac:dyDescent="0.3">
      <c r="A9" s="1660" t="s">
        <v>1352</v>
      </c>
      <c r="B9" s="418" t="s">
        <v>1350</v>
      </c>
      <c r="C9" s="418"/>
      <c r="D9" s="418"/>
      <c r="E9" s="460">
        <v>0.7</v>
      </c>
      <c r="F9" s="418"/>
      <c r="G9" s="418"/>
      <c r="H9" s="418"/>
    </row>
    <row r="10" spans="1:8" x14ac:dyDescent="0.3">
      <c r="A10" s="1660"/>
      <c r="B10" s="418" t="s">
        <v>1351</v>
      </c>
      <c r="C10" s="418"/>
      <c r="D10" s="418"/>
      <c r="E10" s="460">
        <v>0.9</v>
      </c>
      <c r="F10" s="418"/>
      <c r="G10" s="418"/>
      <c r="H10" s="418"/>
    </row>
    <row r="11" spans="1:8" x14ac:dyDescent="0.3">
      <c r="A11" s="1660" t="s">
        <v>1353</v>
      </c>
      <c r="B11" s="418" t="s">
        <v>1350</v>
      </c>
      <c r="C11" s="418"/>
      <c r="D11" s="418"/>
      <c r="E11" s="460">
        <v>1.1499999999999999</v>
      </c>
      <c r="F11" s="418"/>
      <c r="G11" s="418"/>
      <c r="H11" s="418"/>
    </row>
    <row r="12" spans="1:8" x14ac:dyDescent="0.3">
      <c r="A12" s="1660"/>
      <c r="B12" s="418" t="s">
        <v>1351</v>
      </c>
      <c r="C12" s="418"/>
      <c r="D12" s="418"/>
      <c r="E12" s="460">
        <v>1.1499999999999999</v>
      </c>
      <c r="F12" s="418"/>
      <c r="G12" s="418"/>
      <c r="H12" s="418"/>
    </row>
    <row r="13" spans="1:8" x14ac:dyDescent="0.3">
      <c r="A13" s="1660" t="s">
        <v>1354</v>
      </c>
      <c r="B13" s="418" t="s">
        <v>1350</v>
      </c>
      <c r="C13" s="418"/>
      <c r="D13" s="418"/>
      <c r="E13" s="460">
        <v>2.5</v>
      </c>
      <c r="F13" s="418"/>
      <c r="G13" s="418"/>
      <c r="H13" s="418"/>
    </row>
    <row r="14" spans="1:8" x14ac:dyDescent="0.3">
      <c r="A14" s="1660"/>
      <c r="B14" s="418" t="s">
        <v>1351</v>
      </c>
      <c r="C14" s="418"/>
      <c r="D14" s="418"/>
      <c r="E14" s="460">
        <v>2.5</v>
      </c>
      <c r="F14" s="418"/>
      <c r="G14" s="418"/>
      <c r="H14" s="418"/>
    </row>
    <row r="15" spans="1:8" x14ac:dyDescent="0.3">
      <c r="A15" s="1660" t="s">
        <v>1355</v>
      </c>
      <c r="B15" s="418" t="s">
        <v>1350</v>
      </c>
      <c r="C15" s="418"/>
      <c r="D15" s="418"/>
      <c r="E15" s="461" t="s">
        <v>1356</v>
      </c>
      <c r="F15" s="418"/>
      <c r="G15" s="418"/>
      <c r="H15" s="418"/>
    </row>
    <row r="16" spans="1:8" x14ac:dyDescent="0.3">
      <c r="A16" s="1660"/>
      <c r="B16" s="418" t="s">
        <v>1351</v>
      </c>
      <c r="C16" s="418"/>
      <c r="D16" s="418"/>
      <c r="E16" s="461" t="s">
        <v>1356</v>
      </c>
      <c r="F16" s="418"/>
      <c r="G16" s="418"/>
      <c r="H16" s="418"/>
    </row>
    <row r="17" spans="1:8" x14ac:dyDescent="0.3">
      <c r="A17" s="1660" t="s">
        <v>42</v>
      </c>
      <c r="B17" s="418" t="s">
        <v>1350</v>
      </c>
      <c r="C17" s="418"/>
      <c r="D17" s="418"/>
      <c r="E17" s="418"/>
      <c r="F17" s="418"/>
      <c r="G17" s="418"/>
      <c r="H17" s="418"/>
    </row>
    <row r="18" spans="1:8" x14ac:dyDescent="0.3">
      <c r="A18" s="1660"/>
      <c r="B18" s="418" t="s">
        <v>1351</v>
      </c>
      <c r="C18" s="418"/>
      <c r="D18" s="418"/>
      <c r="E18" s="418"/>
      <c r="F18" s="418"/>
      <c r="G18" s="418"/>
      <c r="H18" s="418"/>
    </row>
    <row r="19" spans="1:8" x14ac:dyDescent="0.3">
      <c r="A19" s="2"/>
      <c r="B19" s="2"/>
      <c r="C19" s="2"/>
      <c r="D19" s="2"/>
      <c r="E19" s="2"/>
      <c r="F19" s="2"/>
      <c r="G19" s="2"/>
      <c r="H19" s="2"/>
    </row>
    <row r="20" spans="1:8" x14ac:dyDescent="0.3">
      <c r="A20" s="198" t="s">
        <v>1357</v>
      </c>
      <c r="B20" s="2"/>
      <c r="C20" s="2"/>
      <c r="D20" s="2"/>
      <c r="E20" s="2"/>
      <c r="F20" s="2"/>
      <c r="G20" s="2"/>
      <c r="H20" s="2"/>
    </row>
    <row r="21" spans="1:8" x14ac:dyDescent="0.3">
      <c r="A21" s="1661" t="s">
        <v>1358</v>
      </c>
      <c r="B21" s="1661"/>
      <c r="C21" s="1661"/>
      <c r="D21" s="1661"/>
      <c r="E21" s="1661"/>
      <c r="F21" s="1661"/>
      <c r="G21" s="1661"/>
      <c r="H21" s="1661"/>
    </row>
    <row r="22" spans="1:8" ht="42.6" customHeight="1" x14ac:dyDescent="0.3">
      <c r="A22" s="1658" t="s">
        <v>1344</v>
      </c>
      <c r="B22" s="1658" t="s">
        <v>1345</v>
      </c>
      <c r="C22" s="117" t="s">
        <v>1346</v>
      </c>
      <c r="D22" s="117" t="s">
        <v>1347</v>
      </c>
      <c r="E22" s="283" t="s">
        <v>927</v>
      </c>
      <c r="F22" s="283" t="s">
        <v>1348</v>
      </c>
      <c r="G22" s="283" t="s">
        <v>1323</v>
      </c>
      <c r="H22" s="283" t="s">
        <v>1263</v>
      </c>
    </row>
    <row r="23" spans="1:8" x14ac:dyDescent="0.3">
      <c r="A23" s="1659"/>
      <c r="B23" s="1659"/>
      <c r="C23" s="452" t="s">
        <v>6</v>
      </c>
      <c r="D23" s="452" t="s">
        <v>7</v>
      </c>
      <c r="E23" s="452" t="s">
        <v>8</v>
      </c>
      <c r="F23" s="452" t="s">
        <v>43</v>
      </c>
      <c r="G23" s="452" t="s">
        <v>44</v>
      </c>
      <c r="H23" s="452" t="s">
        <v>153</v>
      </c>
    </row>
    <row r="24" spans="1:8" x14ac:dyDescent="0.3">
      <c r="A24" s="1660" t="s">
        <v>1349</v>
      </c>
      <c r="B24" s="418" t="s">
        <v>1350</v>
      </c>
      <c r="C24" s="418"/>
      <c r="D24" s="418"/>
      <c r="E24" s="460">
        <v>0.5</v>
      </c>
      <c r="F24" s="418"/>
      <c r="G24" s="418"/>
      <c r="H24" s="418"/>
    </row>
    <row r="25" spans="1:8" x14ac:dyDescent="0.3">
      <c r="A25" s="1660"/>
      <c r="B25" s="418" t="s">
        <v>1351</v>
      </c>
      <c r="C25" s="418"/>
      <c r="D25" s="418"/>
      <c r="E25" s="460">
        <v>0.7</v>
      </c>
      <c r="F25" s="418"/>
      <c r="G25" s="418"/>
      <c r="H25" s="418"/>
    </row>
    <row r="26" spans="1:8" x14ac:dyDescent="0.3">
      <c r="A26" s="1660" t="s">
        <v>1352</v>
      </c>
      <c r="B26" s="418" t="s">
        <v>1350</v>
      </c>
      <c r="C26" s="418"/>
      <c r="D26" s="418"/>
      <c r="E26" s="460">
        <v>0.7</v>
      </c>
      <c r="F26" s="418"/>
      <c r="G26" s="418"/>
      <c r="H26" s="418"/>
    </row>
    <row r="27" spans="1:8" x14ac:dyDescent="0.3">
      <c r="A27" s="1660"/>
      <c r="B27" s="418" t="s">
        <v>1351</v>
      </c>
      <c r="C27" s="418"/>
      <c r="D27" s="418"/>
      <c r="E27" s="460">
        <v>0.9</v>
      </c>
      <c r="F27" s="418"/>
      <c r="G27" s="418"/>
      <c r="H27" s="418"/>
    </row>
    <row r="28" spans="1:8" x14ac:dyDescent="0.3">
      <c r="A28" s="1660" t="s">
        <v>1353</v>
      </c>
      <c r="B28" s="418" t="s">
        <v>1350</v>
      </c>
      <c r="C28" s="418"/>
      <c r="D28" s="418"/>
      <c r="E28" s="460">
        <v>1.1499999999999999</v>
      </c>
      <c r="F28" s="418"/>
      <c r="G28" s="418"/>
      <c r="H28" s="418"/>
    </row>
    <row r="29" spans="1:8" x14ac:dyDescent="0.3">
      <c r="A29" s="1660"/>
      <c r="B29" s="418" t="s">
        <v>1351</v>
      </c>
      <c r="C29" s="418"/>
      <c r="D29" s="418"/>
      <c r="E29" s="460">
        <v>1.1499999999999999</v>
      </c>
      <c r="F29" s="418"/>
      <c r="G29" s="418"/>
      <c r="H29" s="418"/>
    </row>
    <row r="30" spans="1:8" x14ac:dyDescent="0.3">
      <c r="A30" s="1660" t="s">
        <v>1354</v>
      </c>
      <c r="B30" s="418" t="s">
        <v>1350</v>
      </c>
      <c r="C30" s="418"/>
      <c r="D30" s="418"/>
      <c r="E30" s="460">
        <v>2.5</v>
      </c>
      <c r="F30" s="418"/>
      <c r="G30" s="418"/>
      <c r="H30" s="418"/>
    </row>
    <row r="31" spans="1:8" x14ac:dyDescent="0.3">
      <c r="A31" s="1660"/>
      <c r="B31" s="418" t="s">
        <v>1351</v>
      </c>
      <c r="C31" s="418"/>
      <c r="D31" s="418"/>
      <c r="E31" s="460">
        <v>2.5</v>
      </c>
      <c r="F31" s="418"/>
      <c r="G31" s="418"/>
      <c r="H31" s="418"/>
    </row>
    <row r="32" spans="1:8" x14ac:dyDescent="0.3">
      <c r="A32" s="1660" t="s">
        <v>1355</v>
      </c>
      <c r="B32" s="418" t="s">
        <v>1350</v>
      </c>
      <c r="C32" s="418"/>
      <c r="D32" s="418"/>
      <c r="E32" s="461" t="s">
        <v>1356</v>
      </c>
      <c r="F32" s="418"/>
      <c r="G32" s="418"/>
      <c r="H32" s="418"/>
    </row>
    <row r="33" spans="1:8" x14ac:dyDescent="0.3">
      <c r="A33" s="1660"/>
      <c r="B33" s="418" t="s">
        <v>1351</v>
      </c>
      <c r="C33" s="418"/>
      <c r="D33" s="418"/>
      <c r="E33" s="461" t="s">
        <v>1356</v>
      </c>
      <c r="F33" s="418"/>
      <c r="G33" s="418"/>
      <c r="H33" s="418"/>
    </row>
    <row r="34" spans="1:8" x14ac:dyDescent="0.3">
      <c r="A34" s="1660" t="s">
        <v>42</v>
      </c>
      <c r="B34" s="418" t="s">
        <v>1350</v>
      </c>
      <c r="C34" s="418"/>
      <c r="D34" s="418"/>
      <c r="E34" s="418"/>
      <c r="F34" s="418"/>
      <c r="G34" s="418"/>
      <c r="H34" s="418"/>
    </row>
    <row r="35" spans="1:8" x14ac:dyDescent="0.3">
      <c r="A35" s="1660"/>
      <c r="B35" s="418" t="s">
        <v>1351</v>
      </c>
      <c r="C35" s="418"/>
      <c r="D35" s="418"/>
      <c r="E35" s="418"/>
      <c r="F35" s="418"/>
      <c r="G35" s="418"/>
      <c r="H35" s="418"/>
    </row>
    <row r="36" spans="1:8" x14ac:dyDescent="0.3">
      <c r="A36" s="2"/>
      <c r="B36" s="2"/>
      <c r="C36" s="2"/>
      <c r="D36" s="2"/>
      <c r="E36" s="2"/>
      <c r="F36" s="2"/>
      <c r="G36" s="2"/>
      <c r="H36" s="2"/>
    </row>
    <row r="37" spans="1:8" x14ac:dyDescent="0.3">
      <c r="A37" s="198" t="s">
        <v>1359</v>
      </c>
      <c r="B37" s="2"/>
      <c r="C37" s="2"/>
      <c r="D37" s="2"/>
      <c r="E37" s="2"/>
      <c r="F37" s="2"/>
      <c r="G37" s="2"/>
      <c r="H37" s="2"/>
    </row>
    <row r="38" spans="1:8" x14ac:dyDescent="0.3">
      <c r="A38" s="1661" t="s">
        <v>1360</v>
      </c>
      <c r="B38" s="1661"/>
      <c r="C38" s="1661"/>
      <c r="D38" s="1661"/>
      <c r="E38" s="1661"/>
      <c r="F38" s="1661"/>
      <c r="G38" s="1661"/>
      <c r="H38" s="1661"/>
    </row>
    <row r="39" spans="1:8" ht="40.200000000000003" customHeight="1" x14ac:dyDescent="0.3">
      <c r="A39" s="1662" t="s">
        <v>1344</v>
      </c>
      <c r="B39" s="1658" t="s">
        <v>1345</v>
      </c>
      <c r="C39" s="117" t="s">
        <v>1346</v>
      </c>
      <c r="D39" s="117" t="s">
        <v>1347</v>
      </c>
      <c r="E39" s="283" t="s">
        <v>927</v>
      </c>
      <c r="F39" s="283" t="s">
        <v>1348</v>
      </c>
      <c r="G39" s="283" t="s">
        <v>1323</v>
      </c>
      <c r="H39" s="283" t="s">
        <v>1263</v>
      </c>
    </row>
    <row r="40" spans="1:8" x14ac:dyDescent="0.3">
      <c r="A40" s="1663"/>
      <c r="B40" s="1659"/>
      <c r="C40" s="461" t="s">
        <v>6</v>
      </c>
      <c r="D40" s="461" t="s">
        <v>7</v>
      </c>
      <c r="E40" s="461" t="s">
        <v>8</v>
      </c>
      <c r="F40" s="461" t="s">
        <v>43</v>
      </c>
      <c r="G40" s="461" t="s">
        <v>44</v>
      </c>
      <c r="H40" s="461" t="s">
        <v>153</v>
      </c>
    </row>
    <row r="41" spans="1:8" x14ac:dyDescent="0.3">
      <c r="A41" s="1660" t="s">
        <v>1349</v>
      </c>
      <c r="B41" s="418" t="s">
        <v>1350</v>
      </c>
      <c r="C41" s="418"/>
      <c r="D41" s="418"/>
      <c r="E41" s="460">
        <v>0.5</v>
      </c>
      <c r="F41" s="418"/>
      <c r="G41" s="418"/>
      <c r="H41" s="418"/>
    </row>
    <row r="42" spans="1:8" x14ac:dyDescent="0.3">
      <c r="A42" s="1660"/>
      <c r="B42" s="418" t="s">
        <v>1351</v>
      </c>
      <c r="C42" s="418"/>
      <c r="D42" s="418"/>
      <c r="E42" s="460">
        <v>0.7</v>
      </c>
      <c r="F42" s="418"/>
      <c r="G42" s="418"/>
      <c r="H42" s="418"/>
    </row>
    <row r="43" spans="1:8" x14ac:dyDescent="0.3">
      <c r="A43" s="1660" t="s">
        <v>1352</v>
      </c>
      <c r="B43" s="418" t="s">
        <v>1350</v>
      </c>
      <c r="C43" s="418"/>
      <c r="D43" s="418"/>
      <c r="E43" s="460">
        <v>0.7</v>
      </c>
      <c r="F43" s="418"/>
      <c r="G43" s="418"/>
      <c r="H43" s="418"/>
    </row>
    <row r="44" spans="1:8" x14ac:dyDescent="0.3">
      <c r="A44" s="1660"/>
      <c r="B44" s="418" t="s">
        <v>1351</v>
      </c>
      <c r="C44" s="418"/>
      <c r="D44" s="418"/>
      <c r="E44" s="460">
        <v>0.9</v>
      </c>
      <c r="F44" s="418"/>
      <c r="G44" s="418"/>
      <c r="H44" s="418"/>
    </row>
    <row r="45" spans="1:8" x14ac:dyDescent="0.3">
      <c r="A45" s="1660" t="s">
        <v>1353</v>
      </c>
      <c r="B45" s="418" t="s">
        <v>1350</v>
      </c>
      <c r="C45" s="418"/>
      <c r="D45" s="418"/>
      <c r="E45" s="460">
        <v>1.1499999999999999</v>
      </c>
      <c r="F45" s="418"/>
      <c r="G45" s="418"/>
      <c r="H45" s="418"/>
    </row>
    <row r="46" spans="1:8" x14ac:dyDescent="0.3">
      <c r="A46" s="1660"/>
      <c r="B46" s="418" t="s">
        <v>1351</v>
      </c>
      <c r="C46" s="418"/>
      <c r="D46" s="418"/>
      <c r="E46" s="460">
        <v>1.1499999999999999</v>
      </c>
      <c r="F46" s="418"/>
      <c r="G46" s="418"/>
      <c r="H46" s="418"/>
    </row>
    <row r="47" spans="1:8" x14ac:dyDescent="0.3">
      <c r="A47" s="1660" t="s">
        <v>1354</v>
      </c>
      <c r="B47" s="418" t="s">
        <v>1350</v>
      </c>
      <c r="C47" s="418"/>
      <c r="D47" s="418"/>
      <c r="E47" s="460">
        <v>2.5</v>
      </c>
      <c r="F47" s="418"/>
      <c r="G47" s="418"/>
      <c r="H47" s="418"/>
    </row>
    <row r="48" spans="1:8" x14ac:dyDescent="0.3">
      <c r="A48" s="1660"/>
      <c r="B48" s="418" t="s">
        <v>1351</v>
      </c>
      <c r="C48" s="418"/>
      <c r="D48" s="418"/>
      <c r="E48" s="460">
        <v>2.5</v>
      </c>
      <c r="F48" s="418"/>
      <c r="G48" s="418"/>
      <c r="H48" s="418"/>
    </row>
    <row r="49" spans="1:8" x14ac:dyDescent="0.3">
      <c r="A49" s="1660" t="s">
        <v>1355</v>
      </c>
      <c r="B49" s="418" t="s">
        <v>1350</v>
      </c>
      <c r="C49" s="418"/>
      <c r="D49" s="418"/>
      <c r="E49" s="461" t="s">
        <v>1356</v>
      </c>
      <c r="F49" s="418"/>
      <c r="G49" s="418"/>
      <c r="H49" s="418"/>
    </row>
    <row r="50" spans="1:8" x14ac:dyDescent="0.3">
      <c r="A50" s="1660"/>
      <c r="B50" s="418" t="s">
        <v>1351</v>
      </c>
      <c r="C50" s="418"/>
      <c r="D50" s="418"/>
      <c r="E50" s="461" t="s">
        <v>1356</v>
      </c>
      <c r="F50" s="418"/>
      <c r="G50" s="418"/>
      <c r="H50" s="418"/>
    </row>
    <row r="51" spans="1:8" x14ac:dyDescent="0.3">
      <c r="A51" s="1660" t="s">
        <v>42</v>
      </c>
      <c r="B51" s="418" t="s">
        <v>1350</v>
      </c>
      <c r="C51" s="418"/>
      <c r="D51" s="418"/>
      <c r="E51" s="418"/>
      <c r="F51" s="418"/>
      <c r="G51" s="418"/>
      <c r="H51" s="418"/>
    </row>
    <row r="52" spans="1:8" x14ac:dyDescent="0.3">
      <c r="A52" s="1660"/>
      <c r="B52" s="418" t="s">
        <v>1351</v>
      </c>
      <c r="C52" s="418"/>
      <c r="D52" s="418"/>
      <c r="E52" s="418"/>
      <c r="F52" s="418"/>
      <c r="G52" s="418"/>
      <c r="H52" s="418"/>
    </row>
    <row r="53" spans="1:8" x14ac:dyDescent="0.3">
      <c r="A53" s="2"/>
      <c r="B53" s="2"/>
      <c r="C53" s="2"/>
      <c r="D53" s="2"/>
      <c r="E53" s="2"/>
      <c r="F53" s="2"/>
      <c r="G53" s="2"/>
      <c r="H53" s="2"/>
    </row>
    <row r="54" spans="1:8" x14ac:dyDescent="0.3">
      <c r="A54" s="198" t="s">
        <v>1361</v>
      </c>
      <c r="B54" s="2"/>
      <c r="C54" s="2"/>
      <c r="D54" s="2"/>
      <c r="E54" s="2"/>
      <c r="F54" s="2"/>
      <c r="G54" s="2"/>
      <c r="H54" s="2"/>
    </row>
    <row r="55" spans="1:8" x14ac:dyDescent="0.3">
      <c r="A55" s="1661" t="s">
        <v>1362</v>
      </c>
      <c r="B55" s="1661"/>
      <c r="C55" s="1661"/>
      <c r="D55" s="1661"/>
      <c r="E55" s="1661"/>
      <c r="F55" s="1661"/>
      <c r="G55" s="1661"/>
      <c r="H55" s="1661"/>
    </row>
    <row r="56" spans="1:8" ht="40.950000000000003" customHeight="1" x14ac:dyDescent="0.3">
      <c r="A56" s="1662" t="s">
        <v>1344</v>
      </c>
      <c r="B56" s="1658" t="s">
        <v>1345</v>
      </c>
      <c r="C56" s="117" t="s">
        <v>1346</v>
      </c>
      <c r="D56" s="117" t="s">
        <v>1347</v>
      </c>
      <c r="E56" s="283" t="s">
        <v>927</v>
      </c>
      <c r="F56" s="283" t="s">
        <v>1348</v>
      </c>
      <c r="G56" s="283" t="s">
        <v>1323</v>
      </c>
      <c r="H56" s="283" t="s">
        <v>1263</v>
      </c>
    </row>
    <row r="57" spans="1:8" x14ac:dyDescent="0.3">
      <c r="A57" s="1663"/>
      <c r="B57" s="1659"/>
      <c r="C57" s="461" t="s">
        <v>6</v>
      </c>
      <c r="D57" s="461" t="s">
        <v>7</v>
      </c>
      <c r="E57" s="461" t="s">
        <v>8</v>
      </c>
      <c r="F57" s="461" t="s">
        <v>43</v>
      </c>
      <c r="G57" s="461" t="s">
        <v>44</v>
      </c>
      <c r="H57" s="461" t="s">
        <v>153</v>
      </c>
    </row>
    <row r="58" spans="1:8" x14ac:dyDescent="0.3">
      <c r="A58" s="1660" t="s">
        <v>1349</v>
      </c>
      <c r="B58" s="418" t="s">
        <v>1350</v>
      </c>
      <c r="C58" s="418"/>
      <c r="D58" s="418"/>
      <c r="E58" s="460">
        <v>0.5</v>
      </c>
      <c r="F58" s="418"/>
      <c r="G58" s="418"/>
      <c r="H58" s="418"/>
    </row>
    <row r="59" spans="1:8" x14ac:dyDescent="0.3">
      <c r="A59" s="1660"/>
      <c r="B59" s="418" t="s">
        <v>1351</v>
      </c>
      <c r="C59" s="418"/>
      <c r="D59" s="418"/>
      <c r="E59" s="460">
        <v>0.7</v>
      </c>
      <c r="F59" s="418"/>
      <c r="G59" s="418"/>
      <c r="H59" s="418"/>
    </row>
    <row r="60" spans="1:8" x14ac:dyDescent="0.3">
      <c r="A60" s="1660" t="s">
        <v>1352</v>
      </c>
      <c r="B60" s="418" t="s">
        <v>1350</v>
      </c>
      <c r="C60" s="418"/>
      <c r="D60" s="418"/>
      <c r="E60" s="460">
        <v>0.7</v>
      </c>
      <c r="F60" s="418"/>
      <c r="G60" s="418"/>
      <c r="H60" s="418"/>
    </row>
    <row r="61" spans="1:8" x14ac:dyDescent="0.3">
      <c r="A61" s="1660"/>
      <c r="B61" s="418" t="s">
        <v>1351</v>
      </c>
      <c r="C61" s="418"/>
      <c r="D61" s="418"/>
      <c r="E61" s="460">
        <v>0.9</v>
      </c>
      <c r="F61" s="418"/>
      <c r="G61" s="418"/>
      <c r="H61" s="418"/>
    </row>
    <row r="62" spans="1:8" x14ac:dyDescent="0.3">
      <c r="A62" s="1660" t="s">
        <v>1353</v>
      </c>
      <c r="B62" s="418" t="s">
        <v>1350</v>
      </c>
      <c r="C62" s="418"/>
      <c r="D62" s="418"/>
      <c r="E62" s="460">
        <v>1.1499999999999999</v>
      </c>
      <c r="F62" s="418"/>
      <c r="G62" s="418"/>
      <c r="H62" s="418"/>
    </row>
    <row r="63" spans="1:8" x14ac:dyDescent="0.3">
      <c r="A63" s="1660"/>
      <c r="B63" s="418" t="s">
        <v>1351</v>
      </c>
      <c r="C63" s="418"/>
      <c r="D63" s="418"/>
      <c r="E63" s="460">
        <v>1.1499999999999999</v>
      </c>
      <c r="F63" s="418"/>
      <c r="G63" s="418"/>
      <c r="H63" s="418"/>
    </row>
    <row r="64" spans="1:8" x14ac:dyDescent="0.3">
      <c r="A64" s="1660" t="s">
        <v>1354</v>
      </c>
      <c r="B64" s="418" t="s">
        <v>1350</v>
      </c>
      <c r="C64" s="418"/>
      <c r="D64" s="418"/>
      <c r="E64" s="460">
        <v>2.5</v>
      </c>
      <c r="F64" s="418"/>
      <c r="G64" s="418"/>
      <c r="H64" s="418"/>
    </row>
    <row r="65" spans="1:8" x14ac:dyDescent="0.3">
      <c r="A65" s="1660"/>
      <c r="B65" s="418" t="s">
        <v>1351</v>
      </c>
      <c r="C65" s="418"/>
      <c r="D65" s="418"/>
      <c r="E65" s="460">
        <v>2.5</v>
      </c>
      <c r="F65" s="418"/>
      <c r="G65" s="418"/>
      <c r="H65" s="418"/>
    </row>
    <row r="66" spans="1:8" x14ac:dyDescent="0.3">
      <c r="A66" s="1660" t="s">
        <v>1355</v>
      </c>
      <c r="B66" s="418" t="s">
        <v>1350</v>
      </c>
      <c r="C66" s="418"/>
      <c r="D66" s="418"/>
      <c r="E66" s="461" t="s">
        <v>1356</v>
      </c>
      <c r="F66" s="418"/>
      <c r="G66" s="418"/>
      <c r="H66" s="418"/>
    </row>
    <row r="67" spans="1:8" x14ac:dyDescent="0.3">
      <c r="A67" s="1660"/>
      <c r="B67" s="418" t="s">
        <v>1351</v>
      </c>
      <c r="C67" s="418"/>
      <c r="D67" s="418"/>
      <c r="E67" s="461" t="s">
        <v>1356</v>
      </c>
      <c r="F67" s="418"/>
      <c r="G67" s="418"/>
      <c r="H67" s="418"/>
    </row>
    <row r="68" spans="1:8" x14ac:dyDescent="0.3">
      <c r="A68" s="1660" t="s">
        <v>42</v>
      </c>
      <c r="B68" s="418" t="s">
        <v>1350</v>
      </c>
      <c r="C68" s="418"/>
      <c r="D68" s="418"/>
      <c r="E68" s="418"/>
      <c r="F68" s="418"/>
      <c r="G68" s="418"/>
      <c r="H68" s="418"/>
    </row>
    <row r="69" spans="1:8" x14ac:dyDescent="0.3">
      <c r="A69" s="1660"/>
      <c r="B69" s="418" t="s">
        <v>1351</v>
      </c>
      <c r="C69" s="418"/>
      <c r="D69" s="418"/>
      <c r="E69" s="418"/>
      <c r="F69" s="418"/>
      <c r="G69" s="418"/>
      <c r="H69" s="418"/>
    </row>
    <row r="70" spans="1:8" x14ac:dyDescent="0.3">
      <c r="A70" s="2"/>
      <c r="B70" s="2"/>
      <c r="C70" s="2"/>
      <c r="D70" s="2"/>
      <c r="E70" s="2"/>
      <c r="F70" s="2"/>
      <c r="G70" s="2"/>
      <c r="H70" s="2"/>
    </row>
    <row r="71" spans="1:8" x14ac:dyDescent="0.3">
      <c r="A71" s="198" t="s">
        <v>1363</v>
      </c>
      <c r="B71" s="2"/>
      <c r="C71" s="2"/>
      <c r="D71" s="2"/>
      <c r="E71" s="2"/>
      <c r="F71" s="2"/>
      <c r="G71" s="2"/>
      <c r="H71" s="2"/>
    </row>
    <row r="72" spans="1:8" x14ac:dyDescent="0.3">
      <c r="A72" s="1657" t="s">
        <v>1364</v>
      </c>
      <c r="B72" s="1657"/>
      <c r="C72" s="1657"/>
      <c r="D72" s="1657"/>
      <c r="E72" s="1657"/>
      <c r="F72" s="1657"/>
      <c r="G72" s="1657"/>
      <c r="H72" s="2"/>
    </row>
    <row r="73" spans="1:8" ht="28.8" x14ac:dyDescent="0.3">
      <c r="A73" s="1658" t="s">
        <v>1365</v>
      </c>
      <c r="B73" s="117" t="s">
        <v>1346</v>
      </c>
      <c r="C73" s="117" t="s">
        <v>1347</v>
      </c>
      <c r="D73" s="283" t="s">
        <v>927</v>
      </c>
      <c r="E73" s="283" t="s">
        <v>1348</v>
      </c>
      <c r="F73" s="283" t="s">
        <v>1323</v>
      </c>
      <c r="G73" s="283" t="s">
        <v>1263</v>
      </c>
      <c r="H73" s="2"/>
    </row>
    <row r="74" spans="1:8" x14ac:dyDescent="0.3">
      <c r="A74" s="1659"/>
      <c r="B74" s="461" t="s">
        <v>6</v>
      </c>
      <c r="C74" s="461" t="s">
        <v>7</v>
      </c>
      <c r="D74" s="461" t="s">
        <v>8</v>
      </c>
      <c r="E74" s="461" t="s">
        <v>43</v>
      </c>
      <c r="F74" s="461" t="s">
        <v>44</v>
      </c>
      <c r="G74" s="461" t="s">
        <v>153</v>
      </c>
      <c r="H74" s="2"/>
    </row>
    <row r="75" spans="1:8" ht="72" x14ac:dyDescent="0.3">
      <c r="A75" s="418" t="s">
        <v>1366</v>
      </c>
      <c r="B75" s="418"/>
      <c r="C75" s="418"/>
      <c r="D75" s="460">
        <v>1.9</v>
      </c>
      <c r="E75" s="418"/>
      <c r="F75" s="418"/>
      <c r="G75" s="418"/>
      <c r="H75" s="2"/>
    </row>
    <row r="76" spans="1:8" ht="72" x14ac:dyDescent="0.3">
      <c r="A76" s="418" t="s">
        <v>1367</v>
      </c>
      <c r="B76" s="418"/>
      <c r="C76" s="418"/>
      <c r="D76" s="460">
        <v>2.9</v>
      </c>
      <c r="E76" s="418"/>
      <c r="F76" s="418"/>
      <c r="G76" s="418"/>
      <c r="H76" s="2"/>
    </row>
    <row r="77" spans="1:8" ht="28.8" x14ac:dyDescent="0.3">
      <c r="A77" s="418" t="s">
        <v>1368</v>
      </c>
      <c r="B77" s="418"/>
      <c r="C77" s="418"/>
      <c r="D77" s="460">
        <v>3.7</v>
      </c>
      <c r="E77" s="418"/>
      <c r="F77" s="418"/>
      <c r="G77" s="418"/>
      <c r="H77" s="2"/>
    </row>
    <row r="78" spans="1:8" x14ac:dyDescent="0.3">
      <c r="A78" s="418" t="s">
        <v>42</v>
      </c>
      <c r="B78" s="418"/>
      <c r="C78" s="418"/>
      <c r="D78" s="418"/>
      <c r="E78" s="418"/>
      <c r="F78" s="418"/>
      <c r="G78" s="418"/>
      <c r="H78" s="2"/>
    </row>
  </sheetData>
  <mergeCells count="38">
    <mergeCell ref="A11:A12"/>
    <mergeCell ref="A4:H4"/>
    <mergeCell ref="A5:A6"/>
    <mergeCell ref="B5:B6"/>
    <mergeCell ref="A7:A8"/>
    <mergeCell ref="A9:A10"/>
    <mergeCell ref="A13:A14"/>
    <mergeCell ref="A15:A16"/>
    <mergeCell ref="A17:A18"/>
    <mergeCell ref="A21:H21"/>
    <mergeCell ref="A22:A23"/>
    <mergeCell ref="B22:B23"/>
    <mergeCell ref="A45:A46"/>
    <mergeCell ref="A24:A25"/>
    <mergeCell ref="A26:A27"/>
    <mergeCell ref="A28:A29"/>
    <mergeCell ref="A30:A31"/>
    <mergeCell ref="A32:A33"/>
    <mergeCell ref="A34:A35"/>
    <mergeCell ref="A38:H38"/>
    <mergeCell ref="A39:A40"/>
    <mergeCell ref="B39:B40"/>
    <mergeCell ref="A41:A42"/>
    <mergeCell ref="A43:A44"/>
    <mergeCell ref="A47:A48"/>
    <mergeCell ref="A49:A50"/>
    <mergeCell ref="A51:A52"/>
    <mergeCell ref="A55:H55"/>
    <mergeCell ref="A56:A57"/>
    <mergeCell ref="B56:B57"/>
    <mergeCell ref="A72:G72"/>
    <mergeCell ref="A73:A74"/>
    <mergeCell ref="A58:A59"/>
    <mergeCell ref="A60:A61"/>
    <mergeCell ref="A62:A63"/>
    <mergeCell ref="A64:A65"/>
    <mergeCell ref="A66:A67"/>
    <mergeCell ref="A68:A69"/>
  </mergeCells>
  <pageMargins left="0.29708333333333331" right="0.70866141732283472" top="0.74803149606299213" bottom="0.74803149606299213" header="0.31496062992125984" footer="0.31496062992125984"/>
  <pageSetup paperSize="9" scale="96" fitToHeight="0" orientation="landscape" r:id="rId1"/>
  <headerFooter>
    <oddHeader>&amp;CCS
Příloha XXIII</oddHeader>
    <oddFooter>&amp;C&amp;P</odd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B2:L37"/>
  <sheetViews>
    <sheetView showGridLines="0" showRuler="0" zoomScaleNormal="100" workbookViewId="0">
      <selection activeCell="D10" sqref="D10"/>
    </sheetView>
  </sheetViews>
  <sheetFormatPr defaultRowHeight="14.4" x14ac:dyDescent="0.3"/>
  <cols>
    <col min="12" max="12" width="29.44140625" customWidth="1"/>
  </cols>
  <sheetData>
    <row r="2" spans="2:12" x14ac:dyDescent="0.3">
      <c r="B2" t="s">
        <v>1678</v>
      </c>
    </row>
    <row r="3" spans="2:12" x14ac:dyDescent="0.3">
      <c r="B3" t="s">
        <v>1679</v>
      </c>
    </row>
    <row r="5" spans="2:12" x14ac:dyDescent="0.3">
      <c r="B5" s="1237" t="s">
        <v>1369</v>
      </c>
      <c r="C5" s="1238"/>
      <c r="D5" s="1238"/>
      <c r="E5" s="1238"/>
      <c r="F5" s="1238"/>
      <c r="G5" s="1238"/>
      <c r="H5" s="1238"/>
      <c r="I5" s="1238"/>
      <c r="J5" s="1238"/>
      <c r="K5" s="1238"/>
      <c r="L5" s="1239"/>
    </row>
    <row r="6" spans="2:12" x14ac:dyDescent="0.3">
      <c r="B6" s="1240" t="s">
        <v>1370</v>
      </c>
      <c r="C6" s="1236"/>
      <c r="D6" s="1236"/>
      <c r="E6" s="1236"/>
      <c r="F6" s="1236"/>
      <c r="G6" s="1236"/>
      <c r="H6" s="1236"/>
      <c r="I6" s="1236"/>
      <c r="J6" s="1236"/>
      <c r="K6" s="1236"/>
      <c r="L6" s="1241"/>
    </row>
    <row r="7" spans="2:12" ht="22.5" customHeight="1" x14ac:dyDescent="0.3">
      <c r="B7" s="1240" t="s">
        <v>1371</v>
      </c>
      <c r="C7" s="1236"/>
      <c r="D7" s="1236"/>
      <c r="E7" s="1236"/>
      <c r="F7" s="1236"/>
      <c r="G7" s="1236"/>
      <c r="H7" s="1236"/>
      <c r="I7" s="1236"/>
      <c r="J7" s="1236"/>
      <c r="K7" s="1236"/>
      <c r="L7" s="1241"/>
    </row>
    <row r="8" spans="2:12" x14ac:dyDescent="0.3">
      <c r="B8" s="1240" t="s">
        <v>1372</v>
      </c>
      <c r="C8" s="1236"/>
      <c r="D8" s="1236"/>
      <c r="E8" s="1236"/>
      <c r="F8" s="1236"/>
      <c r="G8" s="1236"/>
      <c r="H8" s="1236"/>
      <c r="I8" s="1236"/>
      <c r="J8" s="1236"/>
      <c r="K8" s="1236"/>
      <c r="L8" s="1241"/>
    </row>
    <row r="9" spans="2:12" ht="22.5" customHeight="1" x14ac:dyDescent="0.3">
      <c r="B9" s="1240" t="s">
        <v>1373</v>
      </c>
      <c r="C9" s="1236"/>
      <c r="D9" s="1236"/>
      <c r="E9" s="1236"/>
      <c r="F9" s="1236"/>
      <c r="G9" s="1236"/>
      <c r="H9" s="1236"/>
      <c r="I9" s="1236"/>
      <c r="J9" s="1236"/>
      <c r="K9" s="1236"/>
      <c r="L9" s="1241"/>
    </row>
    <row r="10" spans="2:12" ht="22.5" customHeight="1" x14ac:dyDescent="0.3">
      <c r="B10" s="1240" t="s">
        <v>1374</v>
      </c>
      <c r="C10" s="1236"/>
      <c r="D10" s="1236"/>
      <c r="E10" s="1236"/>
      <c r="F10" s="1236"/>
      <c r="G10" s="1236"/>
      <c r="H10" s="1236"/>
      <c r="I10" s="1236"/>
      <c r="J10" s="1236"/>
      <c r="K10" s="1236"/>
      <c r="L10" s="1241"/>
    </row>
    <row r="11" spans="2:12" x14ac:dyDescent="0.3">
      <c r="B11" s="1240" t="s">
        <v>1375</v>
      </c>
      <c r="C11" s="1236"/>
      <c r="D11" s="1236"/>
      <c r="E11" s="1236"/>
      <c r="F11" s="1236"/>
      <c r="G11" s="1236"/>
      <c r="H11" s="1236"/>
      <c r="I11" s="1236"/>
      <c r="J11" s="1236"/>
      <c r="K11" s="1236"/>
      <c r="L11" s="1241"/>
    </row>
    <row r="12" spans="2:12" ht="22.5" customHeight="1" x14ac:dyDescent="0.3">
      <c r="B12" s="1240" t="s">
        <v>1376</v>
      </c>
      <c r="C12" s="1236"/>
      <c r="D12" s="1236"/>
      <c r="E12" s="1236"/>
      <c r="F12" s="1236"/>
      <c r="G12" s="1236"/>
      <c r="H12" s="1236"/>
      <c r="I12" s="1236"/>
      <c r="J12" s="1236"/>
      <c r="K12" s="1236"/>
      <c r="L12" s="1241"/>
    </row>
    <row r="13" spans="2:12" ht="22.5" customHeight="1" x14ac:dyDescent="0.3">
      <c r="B13" s="1242" t="s">
        <v>1377</v>
      </c>
      <c r="C13" s="1243"/>
      <c r="D13" s="1243"/>
      <c r="E13" s="1243"/>
      <c r="F13" s="1243"/>
      <c r="G13" s="1243"/>
      <c r="H13" s="1243"/>
      <c r="I13" s="1243"/>
      <c r="J13" s="1243"/>
      <c r="K13" s="1243"/>
      <c r="L13" s="1244"/>
    </row>
    <row r="14" spans="2:12" ht="22.5" customHeight="1" x14ac:dyDescent="0.3"/>
    <row r="15" spans="2:12" ht="22.5" customHeight="1" x14ac:dyDescent="0.3">
      <c r="B15" s="1235"/>
      <c r="C15" s="1235"/>
      <c r="D15" s="1235"/>
      <c r="E15" s="1235"/>
      <c r="F15" s="1235"/>
      <c r="G15" s="1235"/>
      <c r="H15" s="1235"/>
      <c r="I15" s="1235"/>
      <c r="J15" s="1235"/>
      <c r="K15" s="1235"/>
      <c r="L15" s="1235"/>
    </row>
    <row r="16" spans="2:12" ht="22.5" customHeight="1" x14ac:dyDescent="0.3">
      <c r="B16" s="1236"/>
      <c r="C16" s="1236"/>
      <c r="D16" s="1236"/>
      <c r="E16" s="1236"/>
      <c r="F16" s="1236"/>
      <c r="G16" s="1236"/>
      <c r="H16" s="1236"/>
      <c r="I16" s="1236"/>
      <c r="J16" s="1236"/>
      <c r="K16" s="1236"/>
      <c r="L16" s="1236"/>
    </row>
    <row r="17" spans="2:12" ht="22.5" customHeight="1" x14ac:dyDescent="0.3">
      <c r="B17" s="1235"/>
      <c r="C17" s="1235"/>
      <c r="D17" s="1235"/>
      <c r="E17" s="1235"/>
      <c r="F17" s="1235"/>
      <c r="G17" s="1235"/>
      <c r="H17" s="1235"/>
      <c r="I17" s="1235"/>
      <c r="J17" s="1235"/>
      <c r="K17" s="1235"/>
      <c r="L17" s="1235"/>
    </row>
    <row r="18" spans="2:12" ht="22.5" customHeight="1" x14ac:dyDescent="0.3"/>
    <row r="19" spans="2:12" ht="22.5" customHeight="1" x14ac:dyDescent="0.3"/>
    <row r="32" spans="2:12" x14ac:dyDescent="0.3">
      <c r="D32" s="2"/>
    </row>
    <row r="33" spans="4:4" x14ac:dyDescent="0.3">
      <c r="D33" s="2"/>
    </row>
    <row r="34" spans="4:4" x14ac:dyDescent="0.3">
      <c r="D34" s="2"/>
    </row>
    <row r="35" spans="4:4" x14ac:dyDescent="0.3">
      <c r="D35" s="2"/>
    </row>
    <row r="36" spans="4:4" x14ac:dyDescent="0.3">
      <c r="D36" s="2"/>
    </row>
    <row r="37" spans="4:4" x14ac:dyDescent="0.3">
      <c r="D37" s="2"/>
    </row>
  </sheetData>
  <mergeCells count="12">
    <mergeCell ref="B17:L17"/>
    <mergeCell ref="B5:L5"/>
    <mergeCell ref="B6:L6"/>
    <mergeCell ref="B7:L7"/>
    <mergeCell ref="B8:L8"/>
    <mergeCell ref="B9:L9"/>
    <mergeCell ref="B10:L10"/>
    <mergeCell ref="B11:L11"/>
    <mergeCell ref="B12:L12"/>
    <mergeCell ref="B13:L13"/>
    <mergeCell ref="B15:L15"/>
    <mergeCell ref="B16:L16"/>
  </mergeCells>
  <hyperlinks>
    <hyperlink ref="B5:L5" location="'EU CCRA'!A1" display="Tabulka EU CCRA – Zpřístupňování kvalitativních informací, které se týkají úvěrového rizika protistrany"/>
    <hyperlink ref="B6:L6" location="'EU CCR1'!A1" display="Šablona EU CCR1 – Analýza expozic s úvěrovým rizikem protistrany podle přístupu"/>
    <hyperlink ref="B7:L7" location="'EU CCR2'!A1" display="Šablona EU CCR2 – Transakce podléhající kapitálovým požadavkům na riziko související s úvěrovou úpravou v ocenění"/>
    <hyperlink ref="B8:L8" location="'EU CCR3'!A1" display="Šablona EU CCR3 – Standardizovaný přístup – Expozice s úvěrovým rizikem protistrany podle regulatorních kategorií expozic a rizikové váhy"/>
    <hyperlink ref="B9:L9" location="'EU CCR4'!A1" display="Šablona EU CCR4 – Přístup IRB – Expozice s úvěrovým rizikem protistrany podle kategorie expozic a stupnice PD"/>
    <hyperlink ref="B10:L10" location="'EU CCR5'!A1" display="Šablona EU CCR5 – Složení kolaterálu pro expozice s úvěrovým rizikem protistrany"/>
    <hyperlink ref="B11:L11" location="'EU CCR6'!A1" display="Šablona EU CCR6 – Expozice úvěrových derivátů"/>
    <hyperlink ref="B12:L12" location="'EU CCR7'!A1" display="Šablona EU CCR7 – Tokové výkazy objemů rizikově vážených expozic o expozicích s úvěrovým rizikem protistrany podle metody interního modelu"/>
    <hyperlink ref="B13:L13" location="'EU CCR8'!A1" display="Šablona EU CCR8 – Expozice vůči ústředním protistranám"/>
  </hyperlinks>
  <pageMargins left="0.70866141732283472" right="0.70866141732283472" top="0.74803149606299213" bottom="0.74803149606299213" header="0.31496062992125984" footer="0.31496062992125984"/>
  <pageSetup paperSize="9" orientation="landscape" verticalDpi="1200"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pageSetUpPr fitToPage="1"/>
  </sheetPr>
  <dimension ref="A1:D36"/>
  <sheetViews>
    <sheetView showGridLines="0" view="pageLayout" zoomScaleNormal="100" workbookViewId="0">
      <selection activeCell="B14" sqref="B14"/>
    </sheetView>
  </sheetViews>
  <sheetFormatPr defaultColWidth="11.5546875" defaultRowHeight="14.4" x14ac:dyDescent="0.3"/>
  <cols>
    <col min="1" max="1" width="5.88671875" customWidth="1"/>
    <col min="2" max="2" width="74.44140625" customWidth="1"/>
    <col min="3" max="3" width="63" customWidth="1"/>
  </cols>
  <sheetData>
    <row r="1" spans="1:4" s="2" customFormat="1" ht="40.200000000000003" customHeight="1" x14ac:dyDescent="0.35">
      <c r="A1" s="1664" t="s">
        <v>1369</v>
      </c>
      <c r="B1" s="1665"/>
      <c r="C1" s="1665"/>
      <c r="D1" s="1665"/>
    </row>
    <row r="2" spans="1:4" s="2" customFormat="1" x14ac:dyDescent="0.3">
      <c r="C2" s="462" t="s">
        <v>1378</v>
      </c>
    </row>
    <row r="3" spans="1:4" ht="73.5" customHeight="1" x14ac:dyDescent="0.3">
      <c r="A3" s="748" t="s">
        <v>116</v>
      </c>
      <c r="B3" s="749" t="s">
        <v>1779</v>
      </c>
      <c r="C3" s="1188" t="s">
        <v>2022</v>
      </c>
    </row>
    <row r="4" spans="1:4" ht="66" customHeight="1" x14ac:dyDescent="0.3">
      <c r="A4" s="748" t="s">
        <v>118</v>
      </c>
      <c r="B4" s="750" t="s">
        <v>1780</v>
      </c>
      <c r="C4" s="1188" t="s">
        <v>2023</v>
      </c>
    </row>
    <row r="5" spans="1:4" ht="60.75" customHeight="1" x14ac:dyDescent="0.3">
      <c r="A5" s="748" t="s">
        <v>144</v>
      </c>
      <c r="B5" s="749" t="s">
        <v>1781</v>
      </c>
      <c r="C5" s="1190" t="s">
        <v>2024</v>
      </c>
    </row>
    <row r="6" spans="1:4" ht="84.75" customHeight="1" x14ac:dyDescent="0.3">
      <c r="A6" s="751" t="s">
        <v>135</v>
      </c>
      <c r="B6" s="749" t="s">
        <v>1782</v>
      </c>
      <c r="C6" s="1189" t="s">
        <v>2025</v>
      </c>
    </row>
    <row r="7" spans="1:4" ht="63" customHeight="1" x14ac:dyDescent="0.3">
      <c r="A7" s="751" t="s">
        <v>136</v>
      </c>
      <c r="B7" s="750" t="s">
        <v>1783</v>
      </c>
      <c r="C7" s="1191" t="s">
        <v>2026</v>
      </c>
    </row>
    <row r="8" spans="1:4" ht="15" x14ac:dyDescent="0.3">
      <c r="A8" s="463"/>
      <c r="B8" s="464"/>
      <c r="C8" s="85"/>
    </row>
    <row r="34" spans="4:4" x14ac:dyDescent="0.3">
      <c r="D34" s="2"/>
    </row>
    <row r="35" spans="4:4" x14ac:dyDescent="0.3">
      <c r="D35" s="2"/>
    </row>
    <row r="36" spans="4:4" x14ac:dyDescent="0.3">
      <c r="D36" s="2"/>
    </row>
  </sheetData>
  <mergeCells count="1">
    <mergeCell ref="A1:D1"/>
  </mergeCells>
  <pageMargins left="0.70866141732283472" right="0.70866141732283472" top="0.74803149606299213" bottom="0.74803149606299213" header="0.31496062992125984" footer="0.31496062992125984"/>
  <pageSetup paperSize="9" scale="84" orientation="landscape" r:id="rId1"/>
  <headerFooter>
    <oddHeader>&amp;L
&amp;CCS 
Příloha XXV</oddHeader>
    <oddFooter>&amp;C&amp;P</oddFooter>
  </headerFooter>
  <drawing r:id="rId2"/>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pageSetUpPr fitToPage="1"/>
  </sheetPr>
  <dimension ref="A1:K38"/>
  <sheetViews>
    <sheetView showGridLines="0" showWhiteSpace="0" view="pageLayout" zoomScale="90" zoomScaleNormal="80" zoomScalePageLayoutView="90" workbookViewId="0">
      <selection activeCell="A3" sqref="A3"/>
    </sheetView>
  </sheetViews>
  <sheetFormatPr defaultColWidth="9.109375" defaultRowHeight="14.4" x14ac:dyDescent="0.3"/>
  <cols>
    <col min="1" max="1" width="9.109375" style="56" customWidth="1"/>
    <col min="2" max="2" width="64.44140625" customWidth="1"/>
    <col min="3" max="3" width="18.6640625" customWidth="1"/>
    <col min="4" max="4" width="14.5546875" customWidth="1"/>
    <col min="6" max="7" width="14.109375" customWidth="1"/>
    <col min="8" max="10" width="16.6640625" customWidth="1"/>
  </cols>
  <sheetData>
    <row r="1" spans="1:11" ht="18" x14ac:dyDescent="0.3">
      <c r="A1" s="752" t="s">
        <v>1370</v>
      </c>
      <c r="B1" s="56"/>
    </row>
    <row r="2" spans="1:11" ht="15.6" x14ac:dyDescent="0.3">
      <c r="A2" s="465" t="s">
        <v>217</v>
      </c>
    </row>
    <row r="3" spans="1:11" x14ac:dyDescent="0.3">
      <c r="A3" s="466"/>
      <c r="B3" s="239"/>
      <c r="C3" s="467"/>
      <c r="D3" s="467"/>
      <c r="E3" s="467"/>
      <c r="F3" s="467"/>
      <c r="G3" s="467"/>
      <c r="H3" s="467"/>
      <c r="I3" s="467"/>
      <c r="J3" s="467"/>
      <c r="K3" s="468"/>
    </row>
    <row r="4" spans="1:11" x14ac:dyDescent="0.3">
      <c r="A4" s="753"/>
      <c r="B4" s="754"/>
      <c r="C4" s="755" t="s">
        <v>6</v>
      </c>
      <c r="D4" s="755" t="s">
        <v>7</v>
      </c>
      <c r="E4" s="755" t="s">
        <v>8</v>
      </c>
      <c r="F4" s="755" t="s">
        <v>43</v>
      </c>
      <c r="G4" s="755" t="s">
        <v>44</v>
      </c>
      <c r="H4" s="755" t="s">
        <v>153</v>
      </c>
      <c r="I4" s="755" t="s">
        <v>154</v>
      </c>
      <c r="J4" s="755" t="s">
        <v>188</v>
      </c>
      <c r="K4" s="469"/>
    </row>
    <row r="5" spans="1:11" ht="84" customHeight="1" x14ac:dyDescent="0.3">
      <c r="A5" s="753"/>
      <c r="B5" s="754"/>
      <c r="C5" s="755" t="s">
        <v>1379</v>
      </c>
      <c r="D5" s="755" t="s">
        <v>1380</v>
      </c>
      <c r="E5" s="755" t="s">
        <v>1381</v>
      </c>
      <c r="F5" s="755" t="s">
        <v>1784</v>
      </c>
      <c r="G5" s="755" t="s">
        <v>1382</v>
      </c>
      <c r="H5" s="755" t="s">
        <v>1383</v>
      </c>
      <c r="I5" s="755" t="s">
        <v>1348</v>
      </c>
      <c r="J5" s="755" t="s">
        <v>1384</v>
      </c>
      <c r="K5" s="469"/>
    </row>
    <row r="6" spans="1:11" ht="32.25" customHeight="1" x14ac:dyDescent="0.3">
      <c r="A6" s="717" t="s">
        <v>1785</v>
      </c>
      <c r="B6" s="756" t="s">
        <v>1385</v>
      </c>
      <c r="C6" s="757"/>
      <c r="D6" s="757"/>
      <c r="E6" s="758"/>
      <c r="F6" s="759" t="s">
        <v>1386</v>
      </c>
      <c r="G6" s="759"/>
      <c r="H6" s="754"/>
      <c r="I6" s="754"/>
      <c r="J6" s="754"/>
      <c r="K6" s="469"/>
    </row>
    <row r="7" spans="1:11" ht="25.5" customHeight="1" x14ac:dyDescent="0.3">
      <c r="A7" s="717" t="s">
        <v>1786</v>
      </c>
      <c r="B7" s="756" t="s">
        <v>1387</v>
      </c>
      <c r="C7" s="760"/>
      <c r="D7" s="760"/>
      <c r="E7" s="761"/>
      <c r="F7" s="755" t="s">
        <v>1386</v>
      </c>
      <c r="G7" s="755"/>
      <c r="H7" s="760"/>
      <c r="I7" s="760"/>
      <c r="J7" s="760"/>
      <c r="K7" s="469"/>
    </row>
    <row r="8" spans="1:11" ht="33" customHeight="1" x14ac:dyDescent="0.3">
      <c r="A8" s="717">
        <v>1</v>
      </c>
      <c r="B8" s="756" t="s">
        <v>1388</v>
      </c>
      <c r="C8" s="754"/>
      <c r="D8" s="754"/>
      <c r="E8" s="758"/>
      <c r="F8" s="755" t="s">
        <v>1386</v>
      </c>
      <c r="G8" s="755"/>
      <c r="H8" s="754"/>
      <c r="I8" s="754"/>
      <c r="J8" s="754"/>
      <c r="K8" s="469"/>
    </row>
    <row r="9" spans="1:11" ht="24.75" customHeight="1" x14ac:dyDescent="0.3">
      <c r="A9" s="717">
        <v>2</v>
      </c>
      <c r="B9" s="754" t="s">
        <v>1389</v>
      </c>
      <c r="C9" s="758"/>
      <c r="D9" s="758"/>
      <c r="E9" s="754"/>
      <c r="F9" s="754"/>
      <c r="G9" s="754"/>
      <c r="H9" s="754"/>
      <c r="I9" s="754"/>
      <c r="J9" s="754"/>
      <c r="K9" s="469"/>
    </row>
    <row r="10" spans="1:11" ht="24" customHeight="1" x14ac:dyDescent="0.3">
      <c r="A10" s="717" t="s">
        <v>387</v>
      </c>
      <c r="B10" s="762" t="s">
        <v>1390</v>
      </c>
      <c r="C10" s="758"/>
      <c r="D10" s="758"/>
      <c r="E10" s="754"/>
      <c r="F10" s="758"/>
      <c r="G10" s="754"/>
      <c r="H10" s="754"/>
      <c r="I10" s="754"/>
      <c r="J10" s="754"/>
      <c r="K10" s="469"/>
    </row>
    <row r="11" spans="1:11" ht="27" customHeight="1" x14ac:dyDescent="0.3">
      <c r="A11" s="717" t="s">
        <v>1391</v>
      </c>
      <c r="B11" s="762" t="s">
        <v>1392</v>
      </c>
      <c r="C11" s="758"/>
      <c r="D11" s="758"/>
      <c r="E11" s="754"/>
      <c r="F11" s="758"/>
      <c r="G11" s="754"/>
      <c r="H11" s="754"/>
      <c r="I11" s="754"/>
      <c r="J11" s="754"/>
      <c r="K11" s="469"/>
    </row>
    <row r="12" spans="1:11" ht="25.5" customHeight="1" x14ac:dyDescent="0.3">
      <c r="A12" s="717" t="s">
        <v>1393</v>
      </c>
      <c r="B12" s="762" t="s">
        <v>1394</v>
      </c>
      <c r="C12" s="758"/>
      <c r="D12" s="758"/>
      <c r="E12" s="754"/>
      <c r="F12" s="758"/>
      <c r="G12" s="754"/>
      <c r="H12" s="754"/>
      <c r="I12" s="754"/>
      <c r="J12" s="754"/>
      <c r="K12" s="469"/>
    </row>
    <row r="13" spans="1:11" ht="28.5" customHeight="1" x14ac:dyDescent="0.3">
      <c r="A13" s="717">
        <v>3</v>
      </c>
      <c r="B13" s="754" t="s">
        <v>1395</v>
      </c>
      <c r="C13" s="758"/>
      <c r="D13" s="758"/>
      <c r="E13" s="758"/>
      <c r="F13" s="758"/>
      <c r="G13" s="739"/>
      <c r="H13" s="754"/>
      <c r="I13" s="754"/>
      <c r="J13" s="754"/>
      <c r="K13" s="469"/>
    </row>
    <row r="14" spans="1:11" ht="27.75" customHeight="1" x14ac:dyDescent="0.3">
      <c r="A14" s="717">
        <v>4</v>
      </c>
      <c r="B14" s="754" t="s">
        <v>1396</v>
      </c>
      <c r="C14" s="758"/>
      <c r="D14" s="758"/>
      <c r="E14" s="758"/>
      <c r="F14" s="758"/>
      <c r="G14" s="1210">
        <v>1201380555.55</v>
      </c>
      <c r="H14" s="1210">
        <v>1201380555.55</v>
      </c>
      <c r="I14" s="1210">
        <v>1201380555.55</v>
      </c>
      <c r="J14" s="1210">
        <v>0</v>
      </c>
      <c r="K14" s="469"/>
    </row>
    <row r="15" spans="1:11" ht="27.75" customHeight="1" x14ac:dyDescent="0.3">
      <c r="A15" s="717">
        <v>5</v>
      </c>
      <c r="B15" s="754" t="s">
        <v>1397</v>
      </c>
      <c r="C15" s="758"/>
      <c r="D15" s="758"/>
      <c r="E15" s="758"/>
      <c r="F15" s="758"/>
      <c r="G15" s="739"/>
      <c r="H15" s="754"/>
      <c r="I15" s="754"/>
      <c r="J15" s="754"/>
      <c r="K15" s="469"/>
    </row>
    <row r="16" spans="1:11" x14ac:dyDescent="0.3">
      <c r="A16" s="717">
        <v>6</v>
      </c>
      <c r="B16" s="763" t="s">
        <v>42</v>
      </c>
      <c r="C16" s="758"/>
      <c r="D16" s="758"/>
      <c r="E16" s="758"/>
      <c r="F16" s="758"/>
      <c r="G16" s="1210">
        <v>1201380555.55</v>
      </c>
      <c r="H16" s="1210">
        <v>1201380555.55</v>
      </c>
      <c r="I16" s="1210">
        <v>1201380555.55</v>
      </c>
      <c r="J16" s="1210">
        <v>0</v>
      </c>
      <c r="K16" s="469"/>
    </row>
    <row r="34" spans="4:11" x14ac:dyDescent="0.3">
      <c r="D34" s="2"/>
    </row>
    <row r="35" spans="4:11" x14ac:dyDescent="0.3">
      <c r="D35" s="2"/>
    </row>
    <row r="36" spans="4:11" x14ac:dyDescent="0.3">
      <c r="D36" s="2"/>
    </row>
    <row r="37" spans="4:11" ht="23.4" x14ac:dyDescent="0.45">
      <c r="K37" s="470"/>
    </row>
    <row r="38" spans="4:11" x14ac:dyDescent="0.3">
      <c r="K38" s="197"/>
    </row>
  </sheetData>
  <pageMargins left="0.70866141732283472" right="0.70866141732283472" top="0.74803149606299213" bottom="0.74803149606299213" header="0.31496062992125984" footer="0.31496062992125984"/>
  <pageSetup paperSize="9" scale="67" orientation="landscape" r:id="rId1"/>
  <headerFooter>
    <oddHeader>&amp;CCS
Příloha XXV</oddHeader>
    <oddFooter>&amp;C&amp;P</odd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pageSetUpPr fitToPage="1"/>
  </sheetPr>
  <dimension ref="A1:D36"/>
  <sheetViews>
    <sheetView showGridLines="0" view="pageLayout" zoomScaleNormal="100" workbookViewId="0">
      <selection activeCell="A3" sqref="A3"/>
    </sheetView>
  </sheetViews>
  <sheetFormatPr defaultColWidth="9.109375" defaultRowHeight="14.4" x14ac:dyDescent="0.3"/>
  <cols>
    <col min="2" max="2" width="79.44140625" customWidth="1"/>
    <col min="3" max="3" width="15.5546875" customWidth="1"/>
    <col min="4" max="4" width="18.6640625" customWidth="1"/>
  </cols>
  <sheetData>
    <row r="1" spans="1:4" ht="39" customHeight="1" x14ac:dyDescent="0.35">
      <c r="A1" s="1666" t="s">
        <v>1371</v>
      </c>
      <c r="B1" s="1665"/>
      <c r="C1" s="1665"/>
      <c r="D1" s="1665"/>
    </row>
    <row r="2" spans="1:4" x14ac:dyDescent="0.3">
      <c r="A2" s="88"/>
      <c r="C2" s="88"/>
      <c r="D2" s="88"/>
    </row>
    <row r="3" spans="1:4" x14ac:dyDescent="0.3">
      <c r="A3" s="471"/>
      <c r="B3" s="765" t="s">
        <v>217</v>
      </c>
      <c r="C3" s="766" t="s">
        <v>6</v>
      </c>
      <c r="D3" s="766" t="s">
        <v>7</v>
      </c>
    </row>
    <row r="4" spans="1:4" x14ac:dyDescent="0.3">
      <c r="A4" s="471"/>
      <c r="B4" s="1667"/>
      <c r="C4" s="1668" t="s">
        <v>1348</v>
      </c>
      <c r="D4" s="1669" t="s">
        <v>1398</v>
      </c>
    </row>
    <row r="5" spans="1:4" ht="15" customHeight="1" x14ac:dyDescent="0.3">
      <c r="A5" s="469"/>
      <c r="B5" s="1667"/>
      <c r="C5" s="1668"/>
      <c r="D5" s="1669"/>
    </row>
    <row r="6" spans="1:4" ht="41.25" customHeight="1" x14ac:dyDescent="0.3">
      <c r="A6" s="767">
        <v>1</v>
      </c>
      <c r="B6" s="769" t="s">
        <v>1399</v>
      </c>
      <c r="C6" s="728"/>
      <c r="D6" s="767"/>
    </row>
    <row r="7" spans="1:4" ht="20.100000000000001" customHeight="1" x14ac:dyDescent="0.3">
      <c r="A7" s="767">
        <v>2</v>
      </c>
      <c r="B7" s="769" t="s">
        <v>1400</v>
      </c>
      <c r="C7" s="768"/>
      <c r="D7" s="767"/>
    </row>
    <row r="8" spans="1:4" ht="20.100000000000001" customHeight="1" x14ac:dyDescent="0.3">
      <c r="A8" s="767">
        <v>3</v>
      </c>
      <c r="B8" s="769" t="s">
        <v>1401</v>
      </c>
      <c r="C8" s="768"/>
      <c r="D8" s="767"/>
    </row>
    <row r="9" spans="1:4" ht="20.100000000000001" customHeight="1" x14ac:dyDescent="0.3">
      <c r="A9" s="767">
        <v>4</v>
      </c>
      <c r="B9" s="769" t="s">
        <v>1402</v>
      </c>
      <c r="C9" s="767"/>
      <c r="D9" s="767"/>
    </row>
    <row r="10" spans="1:4" ht="20.100000000000001" customHeight="1" x14ac:dyDescent="0.3">
      <c r="A10" s="770" t="s">
        <v>580</v>
      </c>
      <c r="B10" s="771" t="s">
        <v>1787</v>
      </c>
      <c r="C10" s="767"/>
      <c r="D10" s="767"/>
    </row>
    <row r="11" spans="1:4" ht="29.25" customHeight="1" x14ac:dyDescent="0.3">
      <c r="A11" s="767">
        <v>5</v>
      </c>
      <c r="B11" s="772" t="s">
        <v>1403</v>
      </c>
      <c r="C11" s="728"/>
      <c r="D11" s="767"/>
    </row>
    <row r="12" spans="1:4" x14ac:dyDescent="0.3">
      <c r="B12" s="40"/>
    </row>
    <row r="13" spans="1:4" x14ac:dyDescent="0.3">
      <c r="A13" s="472"/>
    </row>
    <row r="14" spans="1:4" x14ac:dyDescent="0.3">
      <c r="A14" s="472"/>
    </row>
    <row r="33" spans="4:4" x14ac:dyDescent="0.3">
      <c r="D33" s="2"/>
    </row>
    <row r="34" spans="4:4" x14ac:dyDescent="0.3">
      <c r="D34" s="2"/>
    </row>
    <row r="35" spans="4:4" x14ac:dyDescent="0.3">
      <c r="D35" s="2"/>
    </row>
    <row r="36" spans="4:4" x14ac:dyDescent="0.3">
      <c r="D36" s="2"/>
    </row>
  </sheetData>
  <mergeCells count="4">
    <mergeCell ref="A1:D1"/>
    <mergeCell ref="B4:B5"/>
    <mergeCell ref="C4:C5"/>
    <mergeCell ref="D4:D5"/>
  </mergeCells>
  <pageMargins left="0.70866141732283472" right="0.70866141732283472" top="0.74803149606299213" bottom="0.74803149606299213" header="0.31496062992125984" footer="0.31496062992125984"/>
  <pageSetup paperSize="9" orientation="landscape" r:id="rId1"/>
  <headerFooter>
    <oddHeader>&amp;CCS
Příloha XXV</oddHeader>
    <oddFooter>&amp;C&amp;P</odd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pageSetUpPr fitToPage="1"/>
  </sheetPr>
  <dimension ref="A1:P37"/>
  <sheetViews>
    <sheetView showGridLines="0" view="pageLayout" zoomScaleNormal="115" workbookViewId="0">
      <selection activeCell="A3" sqref="A3"/>
    </sheetView>
  </sheetViews>
  <sheetFormatPr defaultColWidth="9.109375" defaultRowHeight="14.4" x14ac:dyDescent="0.3"/>
  <cols>
    <col min="1" max="1" width="9.109375" style="84"/>
    <col min="2" max="2" width="56.6640625" customWidth="1"/>
    <col min="3" max="3" width="12.109375" bestFit="1" customWidth="1"/>
    <col min="14" max="14" width="20.109375" style="40" customWidth="1"/>
  </cols>
  <sheetData>
    <row r="1" spans="1:16" ht="42.6" customHeight="1" x14ac:dyDescent="0.35">
      <c r="A1" s="1670" t="s">
        <v>1372</v>
      </c>
      <c r="B1" s="1665"/>
      <c r="C1" s="1665"/>
      <c r="D1" s="1665"/>
      <c r="E1" s="1665"/>
      <c r="F1" s="1665"/>
      <c r="G1" s="1665"/>
      <c r="H1" s="1665"/>
      <c r="I1" s="1665"/>
      <c r="J1" s="1665"/>
      <c r="K1" s="1665"/>
      <c r="L1" s="1665"/>
      <c r="M1" s="1665"/>
    </row>
    <row r="2" spans="1:16" x14ac:dyDescent="0.3">
      <c r="A2" s="765" t="s">
        <v>217</v>
      </c>
    </row>
    <row r="3" spans="1:16" x14ac:dyDescent="0.3">
      <c r="A3" s="473"/>
    </row>
    <row r="4" spans="1:16" ht="20.100000000000001" customHeight="1" x14ac:dyDescent="0.3">
      <c r="A4" s="474"/>
      <c r="B4" s="1671" t="s">
        <v>1338</v>
      </c>
      <c r="C4" s="1669" t="s">
        <v>927</v>
      </c>
      <c r="D4" s="1669"/>
      <c r="E4" s="1669"/>
      <c r="F4" s="1669"/>
      <c r="G4" s="1669"/>
      <c r="H4" s="1669"/>
      <c r="I4" s="1669"/>
      <c r="J4" s="1669"/>
      <c r="K4" s="1669"/>
      <c r="L4" s="1669"/>
      <c r="M4" s="1669"/>
      <c r="N4" s="475"/>
    </row>
    <row r="5" spans="1:16" ht="20.100000000000001" customHeight="1" x14ac:dyDescent="0.3">
      <c r="A5" s="474"/>
      <c r="B5" s="1671"/>
      <c r="C5" s="766" t="s">
        <v>6</v>
      </c>
      <c r="D5" s="766" t="s">
        <v>7</v>
      </c>
      <c r="E5" s="766" t="s">
        <v>8</v>
      </c>
      <c r="F5" s="766" t="s">
        <v>43</v>
      </c>
      <c r="G5" s="766" t="s">
        <v>44</v>
      </c>
      <c r="H5" s="766" t="s">
        <v>153</v>
      </c>
      <c r="I5" s="766" t="s">
        <v>154</v>
      </c>
      <c r="J5" s="766" t="s">
        <v>188</v>
      </c>
      <c r="K5" s="766" t="s">
        <v>442</v>
      </c>
      <c r="L5" s="766" t="s">
        <v>443</v>
      </c>
      <c r="M5" s="766" t="s">
        <v>444</v>
      </c>
      <c r="N5" s="774" t="s">
        <v>445</v>
      </c>
    </row>
    <row r="6" spans="1:16" ht="31.5" customHeight="1" x14ac:dyDescent="0.3">
      <c r="A6" s="476"/>
      <c r="B6" s="1671"/>
      <c r="C6" s="773">
        <v>0</v>
      </c>
      <c r="D6" s="773">
        <v>0.02</v>
      </c>
      <c r="E6" s="773">
        <v>0.04</v>
      </c>
      <c r="F6" s="773">
        <v>0.1</v>
      </c>
      <c r="G6" s="773">
        <v>0.2</v>
      </c>
      <c r="H6" s="773">
        <v>0.5</v>
      </c>
      <c r="I6" s="773">
        <v>0.7</v>
      </c>
      <c r="J6" s="773">
        <v>0.75</v>
      </c>
      <c r="K6" s="773">
        <v>1</v>
      </c>
      <c r="L6" s="773">
        <v>1.5</v>
      </c>
      <c r="M6" s="766" t="s">
        <v>929</v>
      </c>
      <c r="N6" s="774" t="s">
        <v>1788</v>
      </c>
    </row>
    <row r="7" spans="1:16" ht="24" customHeight="1" x14ac:dyDescent="0.3">
      <c r="A7" s="766">
        <v>1</v>
      </c>
      <c r="B7" s="775" t="s">
        <v>1291</v>
      </c>
      <c r="C7" s="1201">
        <v>1201380555.55</v>
      </c>
      <c r="D7" s="1202" t="s">
        <v>1794</v>
      </c>
      <c r="E7" s="1202" t="s">
        <v>1794</v>
      </c>
      <c r="F7" s="1202" t="s">
        <v>1794</v>
      </c>
      <c r="G7" s="1202" t="s">
        <v>1794</v>
      </c>
      <c r="H7" s="1202" t="s">
        <v>1794</v>
      </c>
      <c r="I7" s="1202" t="s">
        <v>1794</v>
      </c>
      <c r="J7" s="1202" t="s">
        <v>1794</v>
      </c>
      <c r="K7" s="1202" t="s">
        <v>1794</v>
      </c>
      <c r="L7" s="1202" t="s">
        <v>1794</v>
      </c>
      <c r="M7" s="1202" t="s">
        <v>1794</v>
      </c>
      <c r="N7" s="1203">
        <v>1201380555.55</v>
      </c>
    </row>
    <row r="8" spans="1:16" ht="20.100000000000001" customHeight="1" x14ac:dyDescent="0.3">
      <c r="A8" s="766">
        <v>2</v>
      </c>
      <c r="B8" s="775" t="s">
        <v>1404</v>
      </c>
      <c r="C8" s="1202" t="s">
        <v>1794</v>
      </c>
      <c r="D8" s="1202" t="s">
        <v>1794</v>
      </c>
      <c r="E8" s="1202" t="s">
        <v>1794</v>
      </c>
      <c r="F8" s="1202" t="s">
        <v>1794</v>
      </c>
      <c r="G8" s="1202" t="s">
        <v>1794</v>
      </c>
      <c r="H8" s="1202" t="s">
        <v>1794</v>
      </c>
      <c r="I8" s="1202" t="s">
        <v>1794</v>
      </c>
      <c r="J8" s="1202" t="s">
        <v>1794</v>
      </c>
      <c r="K8" s="1202" t="s">
        <v>1794</v>
      </c>
      <c r="L8" s="1202" t="s">
        <v>1794</v>
      </c>
      <c r="M8" s="1202" t="s">
        <v>1794</v>
      </c>
      <c r="N8" s="1194" t="s">
        <v>1794</v>
      </c>
    </row>
    <row r="9" spans="1:16" ht="20.100000000000001" customHeight="1" x14ac:dyDescent="0.3">
      <c r="A9" s="766">
        <v>3</v>
      </c>
      <c r="B9" s="775" t="s">
        <v>913</v>
      </c>
      <c r="C9" s="1202" t="s">
        <v>1794</v>
      </c>
      <c r="D9" s="1202" t="s">
        <v>1794</v>
      </c>
      <c r="E9" s="1202" t="s">
        <v>1794</v>
      </c>
      <c r="F9" s="1202" t="s">
        <v>1794</v>
      </c>
      <c r="G9" s="1202" t="s">
        <v>1794</v>
      </c>
      <c r="H9" s="1202" t="s">
        <v>1794</v>
      </c>
      <c r="I9" s="1202" t="s">
        <v>1794</v>
      </c>
      <c r="J9" s="1202" t="s">
        <v>1794</v>
      </c>
      <c r="K9" s="1202" t="s">
        <v>1794</v>
      </c>
      <c r="L9" s="1202" t="s">
        <v>1794</v>
      </c>
      <c r="M9" s="1202" t="s">
        <v>1794</v>
      </c>
      <c r="N9" s="1194" t="s">
        <v>1794</v>
      </c>
    </row>
    <row r="10" spans="1:16" ht="20.100000000000001" customHeight="1" x14ac:dyDescent="0.3">
      <c r="A10" s="766">
        <v>4</v>
      </c>
      <c r="B10" s="775" t="s">
        <v>914</v>
      </c>
      <c r="C10" s="1202" t="s">
        <v>1794</v>
      </c>
      <c r="D10" s="1202" t="s">
        <v>1794</v>
      </c>
      <c r="E10" s="1202" t="s">
        <v>1794</v>
      </c>
      <c r="F10" s="1202" t="s">
        <v>1794</v>
      </c>
      <c r="G10" s="1202" t="s">
        <v>1794</v>
      </c>
      <c r="H10" s="1202" t="s">
        <v>1794</v>
      </c>
      <c r="I10" s="1202" t="s">
        <v>1794</v>
      </c>
      <c r="J10" s="1202" t="s">
        <v>1794</v>
      </c>
      <c r="K10" s="1202" t="s">
        <v>1794</v>
      </c>
      <c r="L10" s="1202" t="s">
        <v>1794</v>
      </c>
      <c r="M10" s="1202" t="s">
        <v>1794</v>
      </c>
      <c r="N10" s="1194" t="s">
        <v>1794</v>
      </c>
    </row>
    <row r="11" spans="1:16" ht="20.100000000000001" customHeight="1" x14ac:dyDescent="0.3">
      <c r="A11" s="766">
        <v>5</v>
      </c>
      <c r="B11" s="775" t="s">
        <v>915</v>
      </c>
      <c r="C11" s="1202" t="s">
        <v>1794</v>
      </c>
      <c r="D11" s="1202" t="s">
        <v>1794</v>
      </c>
      <c r="E11" s="1202" t="s">
        <v>1794</v>
      </c>
      <c r="F11" s="1202" t="s">
        <v>1794</v>
      </c>
      <c r="G11" s="1202" t="s">
        <v>1794</v>
      </c>
      <c r="H11" s="1202" t="s">
        <v>1794</v>
      </c>
      <c r="I11" s="1202" t="s">
        <v>1794</v>
      </c>
      <c r="J11" s="1202" t="s">
        <v>1794</v>
      </c>
      <c r="K11" s="1202" t="s">
        <v>1794</v>
      </c>
      <c r="L11" s="1202" t="s">
        <v>1794</v>
      </c>
      <c r="M11" s="1202" t="s">
        <v>1794</v>
      </c>
      <c r="N11" s="1194" t="s">
        <v>1794</v>
      </c>
    </row>
    <row r="12" spans="1:16" ht="20.100000000000001" customHeight="1" x14ac:dyDescent="0.3">
      <c r="A12" s="766">
        <v>6</v>
      </c>
      <c r="B12" s="775" t="s">
        <v>916</v>
      </c>
      <c r="C12" s="1202" t="s">
        <v>1794</v>
      </c>
      <c r="D12" s="1202" t="s">
        <v>1794</v>
      </c>
      <c r="E12" s="1202" t="s">
        <v>1794</v>
      </c>
      <c r="F12" s="1202" t="s">
        <v>1794</v>
      </c>
      <c r="G12" s="1202" t="s">
        <v>1794</v>
      </c>
      <c r="H12" s="1202" t="s">
        <v>1794</v>
      </c>
      <c r="I12" s="1202" t="s">
        <v>1794</v>
      </c>
      <c r="J12" s="1202" t="s">
        <v>1794</v>
      </c>
      <c r="K12" s="1202" t="s">
        <v>1794</v>
      </c>
      <c r="L12" s="1202" t="s">
        <v>1794</v>
      </c>
      <c r="M12" s="1202" t="s">
        <v>1794</v>
      </c>
      <c r="N12" s="1194" t="s">
        <v>1794</v>
      </c>
      <c r="P12" s="34"/>
    </row>
    <row r="13" spans="1:16" ht="20.100000000000001" customHeight="1" x14ac:dyDescent="0.3">
      <c r="A13" s="766">
        <v>7</v>
      </c>
      <c r="B13" s="775" t="s">
        <v>917</v>
      </c>
      <c r="C13" s="1202" t="s">
        <v>1794</v>
      </c>
      <c r="D13" s="1202" t="s">
        <v>1794</v>
      </c>
      <c r="E13" s="1202" t="s">
        <v>1794</v>
      </c>
      <c r="F13" s="1202" t="s">
        <v>1794</v>
      </c>
      <c r="G13" s="1202" t="s">
        <v>1794</v>
      </c>
      <c r="H13" s="1202" t="s">
        <v>1794</v>
      </c>
      <c r="I13" s="1202" t="s">
        <v>1794</v>
      </c>
      <c r="J13" s="1202" t="s">
        <v>1794</v>
      </c>
      <c r="K13" s="1202" t="s">
        <v>1794</v>
      </c>
      <c r="L13" s="1202" t="s">
        <v>1794</v>
      </c>
      <c r="M13" s="1202" t="s">
        <v>1794</v>
      </c>
      <c r="N13" s="1194" t="s">
        <v>1794</v>
      </c>
    </row>
    <row r="14" spans="1:16" ht="20.100000000000001" customHeight="1" x14ac:dyDescent="0.3">
      <c r="A14" s="766">
        <v>8</v>
      </c>
      <c r="B14" s="775" t="s">
        <v>918</v>
      </c>
      <c r="C14" s="1202" t="s">
        <v>1794</v>
      </c>
      <c r="D14" s="1202" t="s">
        <v>1794</v>
      </c>
      <c r="E14" s="1202" t="s">
        <v>1794</v>
      </c>
      <c r="F14" s="1202" t="s">
        <v>1794</v>
      </c>
      <c r="G14" s="1202" t="s">
        <v>1794</v>
      </c>
      <c r="H14" s="1202" t="s">
        <v>1794</v>
      </c>
      <c r="I14" s="1202" t="s">
        <v>1794</v>
      </c>
      <c r="J14" s="1202" t="s">
        <v>1794</v>
      </c>
      <c r="K14" s="1202" t="s">
        <v>1794</v>
      </c>
      <c r="L14" s="1202" t="s">
        <v>1794</v>
      </c>
      <c r="M14" s="1202" t="s">
        <v>1794</v>
      </c>
      <c r="N14" s="1194" t="s">
        <v>1794</v>
      </c>
    </row>
    <row r="15" spans="1:16" ht="20.100000000000001" customHeight="1" x14ac:dyDescent="0.3">
      <c r="A15" s="766">
        <v>9</v>
      </c>
      <c r="B15" s="775" t="s">
        <v>923</v>
      </c>
      <c r="C15" s="1202" t="s">
        <v>1794</v>
      </c>
      <c r="D15" s="1202" t="s">
        <v>1794</v>
      </c>
      <c r="E15" s="1202" t="s">
        <v>1794</v>
      </c>
      <c r="F15" s="1202" t="s">
        <v>1794</v>
      </c>
      <c r="G15" s="1202" t="s">
        <v>1794</v>
      </c>
      <c r="H15" s="1202" t="s">
        <v>1794</v>
      </c>
      <c r="I15" s="1202" t="s">
        <v>1794</v>
      </c>
      <c r="J15" s="1202" t="s">
        <v>1794</v>
      </c>
      <c r="K15" s="1202" t="s">
        <v>1794</v>
      </c>
      <c r="L15" s="1202" t="s">
        <v>1794</v>
      </c>
      <c r="M15" s="1202" t="s">
        <v>1794</v>
      </c>
      <c r="N15" s="1194" t="s">
        <v>1794</v>
      </c>
    </row>
    <row r="16" spans="1:16" ht="20.100000000000001" customHeight="1" x14ac:dyDescent="0.3">
      <c r="A16" s="766">
        <v>10</v>
      </c>
      <c r="B16" s="775" t="s">
        <v>925</v>
      </c>
      <c r="C16" s="1202" t="s">
        <v>1794</v>
      </c>
      <c r="D16" s="1202" t="s">
        <v>1794</v>
      </c>
      <c r="E16" s="1202" t="s">
        <v>1794</v>
      </c>
      <c r="F16" s="1202" t="s">
        <v>1794</v>
      </c>
      <c r="G16" s="1202" t="s">
        <v>1794</v>
      </c>
      <c r="H16" s="1202" t="s">
        <v>1794</v>
      </c>
      <c r="I16" s="1202" t="s">
        <v>1794</v>
      </c>
      <c r="J16" s="1202" t="s">
        <v>1794</v>
      </c>
      <c r="K16" s="1202" t="s">
        <v>1794</v>
      </c>
      <c r="L16" s="1202" t="s">
        <v>1794</v>
      </c>
      <c r="M16" s="1202" t="s">
        <v>1794</v>
      </c>
      <c r="N16" s="1194" t="s">
        <v>1794</v>
      </c>
    </row>
    <row r="17" spans="1:14" ht="20.100000000000001" customHeight="1" x14ac:dyDescent="0.3">
      <c r="A17" s="766">
        <v>11</v>
      </c>
      <c r="B17" s="776" t="s">
        <v>1405</v>
      </c>
      <c r="C17" s="1204">
        <v>1201380555.55</v>
      </c>
      <c r="D17" s="1202" t="s">
        <v>1794</v>
      </c>
      <c r="E17" s="1202" t="s">
        <v>1794</v>
      </c>
      <c r="F17" s="1202" t="s">
        <v>1794</v>
      </c>
      <c r="G17" s="1202" t="s">
        <v>1794</v>
      </c>
      <c r="H17" s="1202" t="s">
        <v>1794</v>
      </c>
      <c r="I17" s="1202" t="s">
        <v>1794</v>
      </c>
      <c r="J17" s="1202" t="s">
        <v>1794</v>
      </c>
      <c r="K17" s="1202" t="s">
        <v>1794</v>
      </c>
      <c r="L17" s="1202" t="s">
        <v>1794</v>
      </c>
      <c r="M17" s="1202" t="s">
        <v>1794</v>
      </c>
      <c r="N17" s="1194" t="s">
        <v>1794</v>
      </c>
    </row>
    <row r="19" spans="1:14" x14ac:dyDescent="0.3">
      <c r="B19" s="34"/>
    </row>
    <row r="32" spans="1:14" x14ac:dyDescent="0.3">
      <c r="D32" s="2"/>
    </row>
    <row r="33" spans="4:4" x14ac:dyDescent="0.3">
      <c r="D33" s="2"/>
    </row>
    <row r="34" spans="4:4" x14ac:dyDescent="0.3">
      <c r="D34" s="2"/>
    </row>
    <row r="35" spans="4:4" x14ac:dyDescent="0.3">
      <c r="D35" s="2"/>
    </row>
    <row r="36" spans="4:4" x14ac:dyDescent="0.3">
      <c r="D36" s="2"/>
    </row>
    <row r="37" spans="4:4" x14ac:dyDescent="0.3">
      <c r="D37" s="2"/>
    </row>
  </sheetData>
  <mergeCells count="3">
    <mergeCell ref="A1:M1"/>
    <mergeCell ref="B4:B6"/>
    <mergeCell ref="C4:M4"/>
  </mergeCells>
  <pageMargins left="0.70866141732283472" right="0.70866141732283472" top="0.74803149606299213" bottom="0.74803149606299213" header="0.31496062992125984" footer="0.31496062992125984"/>
  <pageSetup paperSize="9" scale="69" orientation="landscape" r:id="rId1"/>
  <headerFooter>
    <oddHeader>&amp;CCS
Příloha XXV</oddHeader>
    <oddFooter>&amp;C&amp;P</odd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sheetPr>
  <dimension ref="A1:T36"/>
  <sheetViews>
    <sheetView showGridLines="0" view="pageLayout" zoomScaleNormal="100" workbookViewId="0">
      <selection activeCell="A3" sqref="A3"/>
    </sheetView>
  </sheetViews>
  <sheetFormatPr defaultColWidth="9.109375" defaultRowHeight="14.4" x14ac:dyDescent="0.3"/>
  <cols>
    <col min="2" max="2" width="20.5546875" customWidth="1"/>
    <col min="3" max="3" width="31.44140625" customWidth="1"/>
    <col min="4" max="10" width="10.6640625" customWidth="1"/>
  </cols>
  <sheetData>
    <row r="1" spans="1:13" ht="40.950000000000003" customHeight="1" x14ac:dyDescent="0.35">
      <c r="A1" s="1666" t="s">
        <v>1373</v>
      </c>
      <c r="B1" s="1665"/>
      <c r="C1" s="1665"/>
      <c r="D1" s="1665"/>
      <c r="E1" s="1665"/>
      <c r="F1" s="1665"/>
      <c r="G1" s="1665"/>
      <c r="H1" s="1665"/>
      <c r="I1" s="1665"/>
      <c r="J1" s="1665"/>
    </row>
    <row r="2" spans="1:13" ht="15.6" x14ac:dyDescent="0.3">
      <c r="A2" s="777" t="s">
        <v>217</v>
      </c>
      <c r="C2" s="85"/>
      <c r="D2" s="85"/>
      <c r="E2" s="477"/>
      <c r="F2" s="85"/>
      <c r="G2" s="85"/>
      <c r="H2" s="85"/>
      <c r="I2" s="85"/>
      <c r="J2" s="85"/>
    </row>
    <row r="3" spans="1:13" x14ac:dyDescent="0.3">
      <c r="B3" s="99"/>
      <c r="C3" s="467"/>
      <c r="D3" s="478"/>
      <c r="E3" s="467"/>
      <c r="F3" s="467"/>
      <c r="G3" s="467"/>
      <c r="H3" s="467"/>
      <c r="I3" s="467"/>
      <c r="J3" s="467"/>
      <c r="M3" s="197"/>
    </row>
    <row r="4" spans="1:13" ht="20.100000000000001" customHeight="1" x14ac:dyDescent="0.3">
      <c r="B4" s="405"/>
      <c r="C4" s="289"/>
      <c r="D4" s="35" t="s">
        <v>6</v>
      </c>
      <c r="E4" s="35" t="s">
        <v>7</v>
      </c>
      <c r="F4" s="35" t="s">
        <v>8</v>
      </c>
      <c r="G4" s="35" t="s">
        <v>43</v>
      </c>
      <c r="H4" s="35" t="s">
        <v>44</v>
      </c>
      <c r="I4" s="35" t="s">
        <v>153</v>
      </c>
      <c r="J4" s="35" t="s">
        <v>154</v>
      </c>
    </row>
    <row r="5" spans="1:13" ht="20.100000000000001" customHeight="1" x14ac:dyDescent="0.3">
      <c r="B5" s="1673"/>
      <c r="C5" s="1295" t="s">
        <v>1406</v>
      </c>
      <c r="D5" s="1674" t="s">
        <v>106</v>
      </c>
      <c r="E5" s="1676" t="s">
        <v>1257</v>
      </c>
      <c r="F5" s="1676" t="s">
        <v>1258</v>
      </c>
      <c r="G5" s="1676" t="s">
        <v>1259</v>
      </c>
      <c r="H5" s="1676" t="s">
        <v>1260</v>
      </c>
      <c r="I5" s="1676" t="s">
        <v>1398</v>
      </c>
      <c r="J5" s="1676" t="s">
        <v>1407</v>
      </c>
    </row>
    <row r="6" spans="1:13" ht="81" customHeight="1" x14ac:dyDescent="0.3">
      <c r="A6" s="479"/>
      <c r="B6" s="1673"/>
      <c r="C6" s="1295"/>
      <c r="D6" s="1675"/>
      <c r="E6" s="1677"/>
      <c r="F6" s="1677"/>
      <c r="G6" s="1677"/>
      <c r="H6" s="1677"/>
      <c r="I6" s="1677"/>
      <c r="J6" s="1677"/>
    </row>
    <row r="7" spans="1:13" ht="34.5" customHeight="1" x14ac:dyDescent="0.3">
      <c r="A7" s="175" t="s">
        <v>1408</v>
      </c>
      <c r="B7" s="77" t="s">
        <v>1265</v>
      </c>
      <c r="C7" s="289"/>
      <c r="D7" s="77"/>
      <c r="E7" s="77"/>
      <c r="F7" s="77"/>
      <c r="G7" s="77"/>
      <c r="H7" s="77"/>
      <c r="I7" s="77"/>
      <c r="J7" s="77"/>
    </row>
    <row r="8" spans="1:13" ht="20.100000000000001" customHeight="1" x14ac:dyDescent="0.3">
      <c r="A8" s="480">
        <v>1</v>
      </c>
      <c r="B8" s="77"/>
      <c r="C8" s="289" t="s">
        <v>1266</v>
      </c>
      <c r="D8" s="77"/>
      <c r="E8" s="77"/>
      <c r="F8" s="77"/>
      <c r="G8" s="77"/>
      <c r="H8" s="77"/>
      <c r="I8" s="77"/>
      <c r="J8" s="77"/>
    </row>
    <row r="9" spans="1:13" ht="20.100000000000001" customHeight="1" x14ac:dyDescent="0.3">
      <c r="A9" s="480">
        <v>2</v>
      </c>
      <c r="B9" s="77"/>
      <c r="C9" s="289" t="s">
        <v>1269</v>
      </c>
      <c r="D9" s="77"/>
      <c r="E9" s="77"/>
      <c r="F9" s="77"/>
      <c r="G9" s="77"/>
      <c r="H9" s="77"/>
      <c r="I9" s="77"/>
      <c r="J9" s="77"/>
    </row>
    <row r="10" spans="1:13" ht="20.100000000000001" customHeight="1" x14ac:dyDescent="0.3">
      <c r="A10" s="480">
        <v>3</v>
      </c>
      <c r="B10" s="77"/>
      <c r="C10" s="289" t="s">
        <v>1270</v>
      </c>
      <c r="D10" s="77"/>
      <c r="E10" s="77"/>
      <c r="F10" s="77"/>
      <c r="G10" s="77"/>
      <c r="H10" s="77"/>
      <c r="I10" s="77"/>
      <c r="J10" s="77"/>
    </row>
    <row r="11" spans="1:13" ht="20.100000000000001" customHeight="1" x14ac:dyDescent="0.3">
      <c r="A11" s="480">
        <v>4</v>
      </c>
      <c r="B11" s="77"/>
      <c r="C11" s="289" t="s">
        <v>1271</v>
      </c>
      <c r="D11" s="77"/>
      <c r="E11" s="77"/>
      <c r="F11" s="77"/>
      <c r="G11" s="77"/>
      <c r="H11" s="77"/>
      <c r="I11" s="77"/>
      <c r="J11" s="77"/>
    </row>
    <row r="12" spans="1:13" ht="20.100000000000001" customHeight="1" x14ac:dyDescent="0.3">
      <c r="A12" s="480">
        <v>5</v>
      </c>
      <c r="B12" s="77"/>
      <c r="C12" s="289" t="s">
        <v>1272</v>
      </c>
      <c r="D12" s="77"/>
      <c r="E12" s="77"/>
      <c r="F12" s="77"/>
      <c r="G12" s="77"/>
      <c r="H12" s="77"/>
      <c r="I12" s="77"/>
      <c r="J12" s="77"/>
    </row>
    <row r="13" spans="1:13" ht="20.100000000000001" customHeight="1" x14ac:dyDescent="0.3">
      <c r="A13" s="480">
        <v>6</v>
      </c>
      <c r="B13" s="77"/>
      <c r="C13" s="289" t="s">
        <v>1275</v>
      </c>
      <c r="D13" s="77"/>
      <c r="E13" s="77"/>
      <c r="F13" s="77"/>
      <c r="G13" s="77"/>
      <c r="H13" s="77"/>
      <c r="I13" s="77"/>
      <c r="J13" s="77"/>
    </row>
    <row r="14" spans="1:13" ht="20.100000000000001" customHeight="1" x14ac:dyDescent="0.3">
      <c r="A14" s="480">
        <v>7</v>
      </c>
      <c r="B14" s="77"/>
      <c r="C14" s="289" t="s">
        <v>1278</v>
      </c>
      <c r="D14" s="77"/>
      <c r="E14" s="77"/>
      <c r="F14" s="77"/>
      <c r="G14" s="77"/>
      <c r="H14" s="77"/>
      <c r="I14" s="77"/>
      <c r="J14" s="77"/>
    </row>
    <row r="15" spans="1:13" ht="20.100000000000001" customHeight="1" x14ac:dyDescent="0.3">
      <c r="A15" s="480">
        <v>8</v>
      </c>
      <c r="B15" s="77"/>
      <c r="C15" s="289" t="s">
        <v>1282</v>
      </c>
      <c r="D15" s="77"/>
      <c r="E15" s="77"/>
      <c r="F15" s="77"/>
      <c r="G15" s="77"/>
      <c r="H15" s="77"/>
      <c r="I15" s="77"/>
      <c r="J15" s="77"/>
    </row>
    <row r="16" spans="1:13" ht="24.75" customHeight="1" x14ac:dyDescent="0.3">
      <c r="A16" s="480" t="s">
        <v>1159</v>
      </c>
      <c r="B16" s="77"/>
      <c r="C16" s="35" t="s">
        <v>1409</v>
      </c>
      <c r="D16" s="77"/>
      <c r="E16" s="77"/>
      <c r="F16" s="77"/>
      <c r="G16" s="77"/>
      <c r="H16" s="77"/>
      <c r="I16" s="77"/>
      <c r="J16" s="77"/>
    </row>
    <row r="17" spans="1:20" ht="27" customHeight="1" x14ac:dyDescent="0.3">
      <c r="A17" s="481" t="s">
        <v>1410</v>
      </c>
      <c r="B17" s="1672" t="s">
        <v>1411</v>
      </c>
      <c r="C17" s="1672"/>
      <c r="D17" s="77"/>
      <c r="E17" s="77"/>
      <c r="F17" s="77"/>
      <c r="G17" s="77"/>
      <c r="H17" s="77"/>
      <c r="I17" s="77"/>
      <c r="J17" s="77"/>
    </row>
    <row r="18" spans="1:20" x14ac:dyDescent="0.3">
      <c r="B18" s="150"/>
    </row>
    <row r="27" spans="1:20" ht="23.4" x14ac:dyDescent="0.45">
      <c r="O27" s="470"/>
      <c r="P27" s="482"/>
      <c r="Q27" s="482"/>
      <c r="R27" s="482"/>
      <c r="S27" s="482"/>
      <c r="T27" s="482"/>
    </row>
    <row r="28" spans="1:20" x14ac:dyDescent="0.3">
      <c r="O28" s="197"/>
    </row>
    <row r="32" spans="1:20" x14ac:dyDescent="0.3">
      <c r="D32" s="2"/>
    </row>
    <row r="33" spans="4:4" x14ac:dyDescent="0.3">
      <c r="D33" s="2"/>
    </row>
    <row r="34" spans="4:4" x14ac:dyDescent="0.3">
      <c r="D34" s="2"/>
    </row>
    <row r="35" spans="4:4" x14ac:dyDescent="0.3">
      <c r="D35" s="2"/>
    </row>
    <row r="36" spans="4:4" x14ac:dyDescent="0.3">
      <c r="D36" s="2"/>
    </row>
  </sheetData>
  <mergeCells count="11">
    <mergeCell ref="B17:C17"/>
    <mergeCell ref="A1:J1"/>
    <mergeCell ref="B5:B6"/>
    <mergeCell ref="C5:C6"/>
    <mergeCell ref="D5:D6"/>
    <mergeCell ref="E5:E6"/>
    <mergeCell ref="F5:F6"/>
    <mergeCell ref="G5:G6"/>
    <mergeCell ref="H5:H6"/>
    <mergeCell ref="I5:I6"/>
    <mergeCell ref="J5:J6"/>
  </mergeCells>
  <pageMargins left="0.70866141732283472" right="0.70866141732283472" top="0.74803149606299213" bottom="0.74803149606299213" header="0.31496062992125984" footer="0.31496062992125984"/>
  <pageSetup paperSize="9" scale="95" fitToWidth="0" fitToHeight="0" orientation="landscape" r:id="rId1"/>
  <headerFooter>
    <oddHeader>&amp;CCS
Příloha XXV</oddHeader>
    <oddFooter>&amp;C&amp;P</odd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sheetPr>
  <dimension ref="A1:M36"/>
  <sheetViews>
    <sheetView showGridLines="0" view="pageLayout" zoomScaleNormal="100" workbookViewId="0"/>
  </sheetViews>
  <sheetFormatPr defaultColWidth="9.109375" defaultRowHeight="14.4" x14ac:dyDescent="0.3"/>
  <cols>
    <col min="1" max="1" width="4" customWidth="1"/>
    <col min="2" max="2" width="23.88671875" customWidth="1"/>
    <col min="3" max="10" width="14.44140625" customWidth="1"/>
  </cols>
  <sheetData>
    <row r="1" spans="1:10" ht="18" x14ac:dyDescent="0.35">
      <c r="A1" s="606" t="s">
        <v>1374</v>
      </c>
    </row>
    <row r="2" spans="1:10" ht="21" x14ac:dyDescent="0.4">
      <c r="A2" s="764" t="s">
        <v>1412</v>
      </c>
      <c r="B2" s="483"/>
    </row>
    <row r="4" spans="1:10" x14ac:dyDescent="0.3">
      <c r="B4" s="469"/>
      <c r="C4" s="766" t="s">
        <v>6</v>
      </c>
      <c r="D4" s="766" t="s">
        <v>7</v>
      </c>
      <c r="E4" s="766" t="s">
        <v>8</v>
      </c>
      <c r="F4" s="766" t="s">
        <v>43</v>
      </c>
      <c r="G4" s="766" t="s">
        <v>44</v>
      </c>
      <c r="H4" s="766" t="s">
        <v>153</v>
      </c>
      <c r="I4" s="766" t="s">
        <v>154</v>
      </c>
      <c r="J4" s="766" t="s">
        <v>188</v>
      </c>
    </row>
    <row r="5" spans="1:10" ht="15" customHeight="1" x14ac:dyDescent="0.3">
      <c r="B5" s="469"/>
      <c r="C5" s="1669" t="s">
        <v>1413</v>
      </c>
      <c r="D5" s="1669"/>
      <c r="E5" s="1669"/>
      <c r="F5" s="1669"/>
      <c r="G5" s="1678" t="s">
        <v>1414</v>
      </c>
      <c r="H5" s="1679"/>
      <c r="I5" s="1679"/>
      <c r="J5" s="1680"/>
    </row>
    <row r="6" spans="1:10" ht="27" customHeight="1" x14ac:dyDescent="0.3">
      <c r="A6" s="778"/>
      <c r="B6" s="1681" t="s">
        <v>1415</v>
      </c>
      <c r="C6" s="1669" t="s">
        <v>1416</v>
      </c>
      <c r="D6" s="1669"/>
      <c r="E6" s="1669" t="s">
        <v>1417</v>
      </c>
      <c r="F6" s="1669"/>
      <c r="G6" s="1678" t="s">
        <v>1416</v>
      </c>
      <c r="H6" s="1680"/>
      <c r="I6" s="1678" t="s">
        <v>1417</v>
      </c>
      <c r="J6" s="1680"/>
    </row>
    <row r="7" spans="1:10" x14ac:dyDescent="0.3">
      <c r="A7" s="778"/>
      <c r="B7" s="1681"/>
      <c r="C7" s="766" t="s">
        <v>1418</v>
      </c>
      <c r="D7" s="766" t="s">
        <v>1419</v>
      </c>
      <c r="E7" s="766" t="s">
        <v>1418</v>
      </c>
      <c r="F7" s="766" t="s">
        <v>1419</v>
      </c>
      <c r="G7" s="774" t="s">
        <v>1418</v>
      </c>
      <c r="H7" s="774" t="s">
        <v>1419</v>
      </c>
      <c r="I7" s="774" t="s">
        <v>1418</v>
      </c>
      <c r="J7" s="774" t="s">
        <v>1419</v>
      </c>
    </row>
    <row r="8" spans="1:10" x14ac:dyDescent="0.3">
      <c r="A8" s="779">
        <v>1</v>
      </c>
      <c r="B8" s="769" t="s">
        <v>1420</v>
      </c>
      <c r="C8" s="766"/>
      <c r="D8" s="766"/>
      <c r="E8" s="766"/>
      <c r="F8" s="766"/>
      <c r="G8" s="766"/>
      <c r="H8" s="766"/>
      <c r="I8" s="766"/>
      <c r="J8" s="766"/>
    </row>
    <row r="9" spans="1:10" x14ac:dyDescent="0.3">
      <c r="A9" s="779">
        <v>2</v>
      </c>
      <c r="B9" s="769" t="s">
        <v>1421</v>
      </c>
      <c r="C9" s="766"/>
      <c r="D9" s="766"/>
      <c r="E9" s="766"/>
      <c r="F9" s="766"/>
      <c r="G9" s="766"/>
      <c r="H9" s="766"/>
      <c r="I9" s="766"/>
      <c r="J9" s="766"/>
    </row>
    <row r="10" spans="1:10" x14ac:dyDescent="0.3">
      <c r="A10" s="779">
        <v>3</v>
      </c>
      <c r="B10" s="769" t="s">
        <v>1422</v>
      </c>
      <c r="C10" s="766"/>
      <c r="D10" s="766"/>
      <c r="E10" s="766"/>
      <c r="F10" s="766"/>
      <c r="G10" s="766"/>
      <c r="H10" s="766"/>
      <c r="I10" s="766"/>
      <c r="J10" s="766"/>
    </row>
    <row r="11" spans="1:10" x14ac:dyDescent="0.3">
      <c r="A11" s="779">
        <v>4</v>
      </c>
      <c r="B11" s="769" t="s">
        <v>1423</v>
      </c>
      <c r="C11" s="766"/>
      <c r="D11" s="766"/>
      <c r="E11" s="766"/>
      <c r="F11" s="766"/>
      <c r="G11" s="766"/>
      <c r="H11" s="766"/>
      <c r="I11" s="766"/>
      <c r="J11" s="766"/>
    </row>
    <row r="12" spans="1:10" x14ac:dyDescent="0.3">
      <c r="A12" s="779">
        <v>5</v>
      </c>
      <c r="B12" s="769" t="s">
        <v>1424</v>
      </c>
      <c r="C12" s="766"/>
      <c r="D12" s="766"/>
      <c r="E12" s="766"/>
      <c r="F12" s="766"/>
      <c r="G12" s="766"/>
      <c r="H12" s="766"/>
      <c r="I12" s="766"/>
      <c r="J12" s="766"/>
    </row>
    <row r="13" spans="1:10" x14ac:dyDescent="0.3">
      <c r="A13" s="779">
        <v>6</v>
      </c>
      <c r="B13" s="769" t="s">
        <v>1425</v>
      </c>
      <c r="C13" s="766"/>
      <c r="D13" s="766"/>
      <c r="E13" s="766"/>
      <c r="F13" s="766"/>
      <c r="G13" s="766"/>
      <c r="H13" s="766"/>
      <c r="I13" s="766"/>
      <c r="J13" s="766"/>
    </row>
    <row r="14" spans="1:10" x14ac:dyDescent="0.3">
      <c r="A14" s="779">
        <v>7</v>
      </c>
      <c r="B14" s="769" t="s">
        <v>1426</v>
      </c>
      <c r="C14" s="766"/>
      <c r="D14" s="766"/>
      <c r="E14" s="766"/>
      <c r="F14" s="766"/>
      <c r="G14" s="766"/>
      <c r="H14" s="766"/>
      <c r="I14" s="766"/>
      <c r="J14" s="766"/>
    </row>
    <row r="15" spans="1:10" x14ac:dyDescent="0.3">
      <c r="A15" s="779">
        <v>8</v>
      </c>
      <c r="B15" s="769" t="s">
        <v>875</v>
      </c>
      <c r="C15" s="766"/>
      <c r="D15" s="766"/>
      <c r="E15" s="766"/>
      <c r="F15" s="766"/>
      <c r="G15" s="766"/>
      <c r="H15" s="766"/>
      <c r="I15" s="766"/>
      <c r="J15" s="766"/>
    </row>
    <row r="16" spans="1:10" x14ac:dyDescent="0.3">
      <c r="A16" s="780">
        <v>9</v>
      </c>
      <c r="B16" s="604" t="s">
        <v>42</v>
      </c>
      <c r="C16" s="604"/>
      <c r="D16" s="604"/>
      <c r="E16" s="604"/>
      <c r="F16" s="604"/>
      <c r="G16" s="604"/>
      <c r="H16" s="604"/>
      <c r="I16" s="604"/>
      <c r="J16" s="604"/>
    </row>
    <row r="17" spans="2:13" x14ac:dyDescent="0.3">
      <c r="B17" s="88"/>
      <c r="C17" s="88"/>
      <c r="D17" s="88"/>
      <c r="E17" s="88"/>
      <c r="F17" s="88"/>
      <c r="G17" s="88"/>
      <c r="H17" s="88"/>
      <c r="I17" s="88"/>
      <c r="J17" s="88"/>
    </row>
    <row r="18" spans="2:13" x14ac:dyDescent="0.3">
      <c r="M18" s="34"/>
    </row>
    <row r="35" spans="4:4" x14ac:dyDescent="0.3">
      <c r="D35" s="2"/>
    </row>
    <row r="36" spans="4:4" x14ac:dyDescent="0.3">
      <c r="D36" s="2"/>
    </row>
  </sheetData>
  <mergeCells count="7">
    <mergeCell ref="C5:F5"/>
    <mergeCell ref="G5:J5"/>
    <mergeCell ref="B6:B7"/>
    <mergeCell ref="C6:D6"/>
    <mergeCell ref="E6:F6"/>
    <mergeCell ref="G6:H6"/>
    <mergeCell ref="I6:J6"/>
  </mergeCells>
  <pageMargins left="0.70866141732283472" right="0.70866141732283472" top="0.74803149606299213" bottom="0.74803149606299213" header="0.31496062992125984" footer="0.31496062992125984"/>
  <pageSetup paperSize="9" scale="90" fitToWidth="0" fitToHeight="0" orientation="landscape" r:id="rId1"/>
  <headerFooter>
    <oddHeader>&amp;CCS
Příloha XXV</oddHeader>
    <oddFooter>&amp;C&amp;P</odd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sheetPr>
  <dimension ref="A1:H36"/>
  <sheetViews>
    <sheetView showGridLines="0" view="pageLayout" zoomScaleNormal="100" workbookViewId="0">
      <selection activeCell="F20" sqref="F20"/>
    </sheetView>
  </sheetViews>
  <sheetFormatPr defaultColWidth="9.109375" defaultRowHeight="14.4" x14ac:dyDescent="0.3"/>
  <cols>
    <col min="2" max="2" width="37.44140625" customWidth="1"/>
    <col min="3" max="4" width="18.109375" customWidth="1"/>
  </cols>
  <sheetData>
    <row r="1" spans="1:8" ht="18" x14ac:dyDescent="0.35">
      <c r="A1" s="606" t="s">
        <v>1375</v>
      </c>
    </row>
    <row r="2" spans="1:8" ht="15.6" x14ac:dyDescent="0.3">
      <c r="A2" s="781" t="s">
        <v>217</v>
      </c>
    </row>
    <row r="3" spans="1:8" x14ac:dyDescent="0.3">
      <c r="B3" s="239"/>
      <c r="C3" s="484"/>
      <c r="D3" s="484"/>
    </row>
    <row r="4" spans="1:8" ht="20.100000000000001" customHeight="1" x14ac:dyDescent="0.3">
      <c r="B4" s="469"/>
      <c r="C4" s="774" t="s">
        <v>6</v>
      </c>
      <c r="D4" s="784" t="s">
        <v>7</v>
      </c>
    </row>
    <row r="5" spans="1:8" ht="20.100000000000001" customHeight="1" x14ac:dyDescent="0.3">
      <c r="B5" s="469"/>
      <c r="C5" s="785" t="s">
        <v>1427</v>
      </c>
      <c r="D5" s="766" t="s">
        <v>1428</v>
      </c>
    </row>
    <row r="6" spans="1:8" ht="20.100000000000001" customHeight="1" x14ac:dyDescent="0.3">
      <c r="A6" s="1682" t="s">
        <v>1429</v>
      </c>
      <c r="B6" s="1683"/>
      <c r="C6" s="1221"/>
      <c r="D6" s="1222"/>
      <c r="H6" s="34"/>
    </row>
    <row r="7" spans="1:8" ht="28.5" customHeight="1" x14ac:dyDescent="0.3">
      <c r="A7" s="748">
        <v>1</v>
      </c>
      <c r="B7" s="782" t="s">
        <v>1430</v>
      </c>
      <c r="C7" s="767"/>
      <c r="D7" s="767"/>
    </row>
    <row r="8" spans="1:8" ht="30" customHeight="1" x14ac:dyDescent="0.3">
      <c r="A8" s="748">
        <v>2</v>
      </c>
      <c r="B8" s="782" t="s">
        <v>1431</v>
      </c>
      <c r="C8" s="767"/>
      <c r="D8" s="767"/>
    </row>
    <row r="9" spans="1:8" ht="20.100000000000001" customHeight="1" x14ac:dyDescent="0.3">
      <c r="A9" s="748">
        <v>3</v>
      </c>
      <c r="B9" s="782" t="s">
        <v>1432</v>
      </c>
      <c r="C9" s="767"/>
      <c r="D9" s="767"/>
    </row>
    <row r="10" spans="1:8" ht="20.100000000000001" customHeight="1" x14ac:dyDescent="0.3">
      <c r="A10" s="748">
        <v>4</v>
      </c>
      <c r="B10" s="782" t="s">
        <v>1433</v>
      </c>
      <c r="C10" s="767"/>
      <c r="D10" s="767"/>
    </row>
    <row r="11" spans="1:8" ht="20.100000000000001" customHeight="1" x14ac:dyDescent="0.3">
      <c r="A11" s="748">
        <v>5</v>
      </c>
      <c r="B11" s="782" t="s">
        <v>1434</v>
      </c>
      <c r="C11" s="767"/>
      <c r="D11" s="767"/>
    </row>
    <row r="12" spans="1:8" ht="20.100000000000001" customHeight="1" x14ac:dyDescent="0.3">
      <c r="A12" s="748">
        <v>6</v>
      </c>
      <c r="B12" s="783" t="s">
        <v>1435</v>
      </c>
      <c r="C12" s="767"/>
      <c r="D12" s="767"/>
    </row>
    <row r="13" spans="1:8" ht="20.100000000000001" customHeight="1" x14ac:dyDescent="0.3">
      <c r="A13" s="1682" t="s">
        <v>1955</v>
      </c>
      <c r="B13" s="1683"/>
      <c r="C13" s="1223"/>
      <c r="D13" s="1223"/>
    </row>
    <row r="14" spans="1:8" ht="20.100000000000001" customHeight="1" x14ac:dyDescent="0.3">
      <c r="A14" s="751">
        <v>7</v>
      </c>
      <c r="B14" s="782" t="s">
        <v>1436</v>
      </c>
      <c r="C14" s="767"/>
      <c r="D14" s="767"/>
      <c r="H14" s="34"/>
    </row>
    <row r="15" spans="1:8" ht="20.100000000000001" customHeight="1" x14ac:dyDescent="0.3">
      <c r="A15" s="751">
        <v>8</v>
      </c>
      <c r="B15" s="782" t="s">
        <v>1437</v>
      </c>
      <c r="C15" s="767"/>
      <c r="D15" s="767"/>
    </row>
    <row r="35" spans="4:4" x14ac:dyDescent="0.3">
      <c r="D35" s="2"/>
    </row>
    <row r="36" spans="4:4" x14ac:dyDescent="0.3">
      <c r="D36" s="2"/>
    </row>
  </sheetData>
  <mergeCells count="2">
    <mergeCell ref="A6:B6"/>
    <mergeCell ref="A13:B13"/>
  </mergeCells>
  <pageMargins left="0.70866141732283472" right="0.70866141732283472" top="0.74803149606299213" bottom="0.74803149606299213" header="0.31496062992125984" footer="0.31496062992125984"/>
  <pageSetup paperSize="9" fitToWidth="0" fitToHeight="0" orientation="landscape" r:id="rId1"/>
  <headerFooter>
    <oddHeader>&amp;CCS
Příloha XXV</oddHeader>
    <oddFooter>&amp;C&amp;P</odd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pageSetUpPr fitToPage="1"/>
  </sheetPr>
  <dimension ref="A1:I36"/>
  <sheetViews>
    <sheetView showGridLines="0" view="pageLayout" zoomScaleNormal="100" workbookViewId="0">
      <selection activeCell="A3" sqref="A3"/>
    </sheetView>
  </sheetViews>
  <sheetFormatPr defaultColWidth="9.109375" defaultRowHeight="14.4" x14ac:dyDescent="0.3"/>
  <cols>
    <col min="1" max="1" width="7.6640625" customWidth="1"/>
    <col min="2" max="2" width="55" customWidth="1"/>
    <col min="3" max="3" width="11.6640625" customWidth="1"/>
  </cols>
  <sheetData>
    <row r="1" spans="1:9" ht="42.6" customHeight="1" x14ac:dyDescent="0.35">
      <c r="A1" s="1684" t="s">
        <v>1376</v>
      </c>
      <c r="B1" s="1665"/>
      <c r="C1" s="1665"/>
      <c r="D1" s="1665"/>
      <c r="E1" s="1665"/>
      <c r="F1" s="1665"/>
      <c r="G1" s="1665"/>
      <c r="H1" s="1665"/>
      <c r="I1" s="1665"/>
    </row>
    <row r="2" spans="1:9" ht="15.6" x14ac:dyDescent="0.3">
      <c r="A2" s="777" t="s">
        <v>217</v>
      </c>
    </row>
    <row r="3" spans="1:9" x14ac:dyDescent="0.3">
      <c r="A3" s="466"/>
      <c r="B3" s="466"/>
      <c r="C3" s="485"/>
    </row>
    <row r="4" spans="1:9" ht="20.100000000000001" customHeight="1" x14ac:dyDescent="0.3">
      <c r="A4" s="786"/>
      <c r="B4" s="787"/>
      <c r="C4" s="774" t="s">
        <v>6</v>
      </c>
    </row>
    <row r="5" spans="1:9" ht="39" customHeight="1" x14ac:dyDescent="0.3">
      <c r="A5" s="787"/>
      <c r="B5" s="788"/>
      <c r="C5" s="774" t="s">
        <v>1398</v>
      </c>
    </row>
    <row r="6" spans="1:9" ht="33" customHeight="1" x14ac:dyDescent="0.3">
      <c r="A6" s="789">
        <v>1</v>
      </c>
      <c r="B6" s="772" t="s">
        <v>1438</v>
      </c>
      <c r="C6" s="769"/>
    </row>
    <row r="7" spans="1:9" ht="20.100000000000001" customHeight="1" x14ac:dyDescent="0.3">
      <c r="A7" s="774">
        <v>2</v>
      </c>
      <c r="B7" s="769" t="s">
        <v>1439</v>
      </c>
      <c r="C7" s="769"/>
    </row>
    <row r="8" spans="1:9" ht="20.100000000000001" customHeight="1" x14ac:dyDescent="0.3">
      <c r="A8" s="774">
        <v>3</v>
      </c>
      <c r="B8" s="769" t="s">
        <v>1440</v>
      </c>
      <c r="C8" s="769"/>
    </row>
    <row r="9" spans="1:9" ht="20.100000000000001" customHeight="1" x14ac:dyDescent="0.3">
      <c r="A9" s="774">
        <v>4</v>
      </c>
      <c r="B9" s="769" t="s">
        <v>1441</v>
      </c>
      <c r="C9" s="769"/>
    </row>
    <row r="10" spans="1:9" ht="20.100000000000001" customHeight="1" x14ac:dyDescent="0.3">
      <c r="A10" s="774">
        <v>5</v>
      </c>
      <c r="B10" s="769" t="s">
        <v>1442</v>
      </c>
      <c r="C10" s="769"/>
    </row>
    <row r="11" spans="1:9" ht="20.100000000000001" customHeight="1" x14ac:dyDescent="0.3">
      <c r="A11" s="774">
        <v>6</v>
      </c>
      <c r="B11" s="769" t="s">
        <v>1443</v>
      </c>
      <c r="C11" s="769"/>
    </row>
    <row r="12" spans="1:9" ht="20.100000000000001" customHeight="1" x14ac:dyDescent="0.3">
      <c r="A12" s="774">
        <v>7</v>
      </c>
      <c r="B12" s="769" t="s">
        <v>1444</v>
      </c>
      <c r="C12" s="769"/>
    </row>
    <row r="13" spans="1:9" ht="20.100000000000001" customHeight="1" x14ac:dyDescent="0.3">
      <c r="A13" s="774">
        <v>8</v>
      </c>
      <c r="B13" s="769" t="s">
        <v>929</v>
      </c>
      <c r="C13" s="769"/>
    </row>
    <row r="14" spans="1:9" ht="20.100000000000001" customHeight="1" x14ac:dyDescent="0.3">
      <c r="A14" s="789">
        <v>9</v>
      </c>
      <c r="B14" s="772" t="s">
        <v>1445</v>
      </c>
      <c r="C14" s="769"/>
    </row>
    <row r="15" spans="1:9" x14ac:dyDescent="0.3">
      <c r="A15" s="40"/>
      <c r="B15" s="40"/>
      <c r="C15" s="40"/>
    </row>
    <row r="34" spans="4:4" x14ac:dyDescent="0.3">
      <c r="D34" s="2"/>
    </row>
    <row r="35" spans="4:4" x14ac:dyDescent="0.3">
      <c r="D35" s="2"/>
    </row>
    <row r="36" spans="4:4" x14ac:dyDescent="0.3">
      <c r="D36" s="2"/>
    </row>
  </sheetData>
  <mergeCells count="1">
    <mergeCell ref="A1:I1"/>
  </mergeCells>
  <pageMargins left="0.70866141732283472" right="0.70866141732283472" top="0.74803149606299213" bottom="0.74803149606299213" header="0.31496062992125984" footer="0.31496062992125984"/>
  <pageSetup paperSize="9" orientation="landscape" r:id="rId1"/>
  <headerFooter>
    <oddHeader>&amp;CCS
Příloha XXV</oddHeader>
    <oddFooter>&amp;C&amp;P</odd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pageSetUpPr fitToPage="1"/>
  </sheetPr>
  <dimension ref="A1:D36"/>
  <sheetViews>
    <sheetView showGridLines="0" view="pageLayout" zoomScaleNormal="100" workbookViewId="0">
      <selection activeCell="A3" sqref="A3"/>
    </sheetView>
  </sheetViews>
  <sheetFormatPr defaultColWidth="9.109375" defaultRowHeight="14.4" x14ac:dyDescent="0.3"/>
  <cols>
    <col min="1" max="1" width="9.109375" style="40"/>
    <col min="2" max="2" width="86.6640625" style="40" customWidth="1"/>
    <col min="3" max="3" width="16.33203125" style="40" customWidth="1"/>
    <col min="4" max="4" width="18.6640625" style="40" customWidth="1"/>
    <col min="5" max="16384" width="9.109375" style="40"/>
  </cols>
  <sheetData>
    <row r="1" spans="1:4" ht="18" x14ac:dyDescent="0.35">
      <c r="A1" s="790" t="s">
        <v>1377</v>
      </c>
    </row>
    <row r="2" spans="1:4" ht="15.6" x14ac:dyDescent="0.3">
      <c r="A2" s="791" t="s">
        <v>217</v>
      </c>
    </row>
    <row r="3" spans="1:4" ht="20.100000000000001" customHeight="1" x14ac:dyDescent="0.3">
      <c r="A3" s="486"/>
      <c r="B3" s="487"/>
      <c r="C3" s="488"/>
      <c r="D3" s="488"/>
    </row>
    <row r="4" spans="1:4" ht="20.100000000000001" customHeight="1" x14ac:dyDescent="0.3">
      <c r="A4" s="792"/>
      <c r="B4" s="793"/>
      <c r="C4" s="774" t="s">
        <v>6</v>
      </c>
      <c r="D4" s="774" t="s">
        <v>7</v>
      </c>
    </row>
    <row r="5" spans="1:4" ht="30" customHeight="1" x14ac:dyDescent="0.3">
      <c r="A5" s="794"/>
      <c r="B5" s="793"/>
      <c r="C5" s="774" t="s">
        <v>1446</v>
      </c>
      <c r="D5" s="774" t="s">
        <v>1398</v>
      </c>
    </row>
    <row r="6" spans="1:4" ht="20.100000000000001" customHeight="1" x14ac:dyDescent="0.3">
      <c r="A6" s="789">
        <v>1</v>
      </c>
      <c r="B6" s="772" t="s">
        <v>1447</v>
      </c>
      <c r="C6" s="795"/>
      <c r="D6" s="796"/>
    </row>
    <row r="7" spans="1:4" ht="29.25" customHeight="1" x14ac:dyDescent="0.3">
      <c r="A7" s="774">
        <v>2</v>
      </c>
      <c r="B7" s="769" t="s">
        <v>1448</v>
      </c>
      <c r="C7" s="796"/>
      <c r="D7" s="796"/>
    </row>
    <row r="8" spans="1:4" ht="20.100000000000001" customHeight="1" x14ac:dyDescent="0.3">
      <c r="A8" s="774">
        <v>3</v>
      </c>
      <c r="B8" s="769" t="s">
        <v>1449</v>
      </c>
      <c r="C8" s="796"/>
      <c r="D8" s="796"/>
    </row>
    <row r="9" spans="1:4" ht="20.100000000000001" customHeight="1" x14ac:dyDescent="0.3">
      <c r="A9" s="774">
        <v>4</v>
      </c>
      <c r="B9" s="769" t="s">
        <v>1450</v>
      </c>
      <c r="C9" s="796"/>
      <c r="D9" s="796"/>
    </row>
    <row r="10" spans="1:4" ht="20.100000000000001" customHeight="1" x14ac:dyDescent="0.3">
      <c r="A10" s="774">
        <v>5</v>
      </c>
      <c r="B10" s="769" t="s">
        <v>1451</v>
      </c>
      <c r="C10" s="796"/>
      <c r="D10" s="796"/>
    </row>
    <row r="11" spans="1:4" ht="20.100000000000001" customHeight="1" x14ac:dyDescent="0.3">
      <c r="A11" s="774">
        <v>6</v>
      </c>
      <c r="B11" s="769" t="s">
        <v>1452</v>
      </c>
      <c r="C11" s="796"/>
      <c r="D11" s="796"/>
    </row>
    <row r="12" spans="1:4" ht="20.100000000000001" customHeight="1" x14ac:dyDescent="0.3">
      <c r="A12" s="774">
        <v>7</v>
      </c>
      <c r="B12" s="769" t="s">
        <v>1453</v>
      </c>
      <c r="C12" s="796"/>
      <c r="D12" s="795"/>
    </row>
    <row r="13" spans="1:4" ht="20.100000000000001" customHeight="1" x14ac:dyDescent="0.3">
      <c r="A13" s="774">
        <v>8</v>
      </c>
      <c r="B13" s="769" t="s">
        <v>1454</v>
      </c>
      <c r="C13" s="796"/>
      <c r="D13" s="796"/>
    </row>
    <row r="14" spans="1:4" ht="20.100000000000001" customHeight="1" x14ac:dyDescent="0.3">
      <c r="A14" s="774">
        <v>9</v>
      </c>
      <c r="B14" s="769" t="s">
        <v>1455</v>
      </c>
      <c r="C14" s="796"/>
      <c r="D14" s="796"/>
    </row>
    <row r="15" spans="1:4" ht="20.100000000000001" customHeight="1" x14ac:dyDescent="0.3">
      <c r="A15" s="774">
        <v>10</v>
      </c>
      <c r="B15" s="769" t="s">
        <v>1456</v>
      </c>
      <c r="C15" s="796"/>
      <c r="D15" s="796"/>
    </row>
    <row r="16" spans="1:4" ht="20.100000000000001" customHeight="1" x14ac:dyDescent="0.3">
      <c r="A16" s="789">
        <v>11</v>
      </c>
      <c r="B16" s="776" t="s">
        <v>1457</v>
      </c>
      <c r="C16" s="795"/>
      <c r="D16" s="796"/>
    </row>
    <row r="17" spans="1:4" ht="32.25" customHeight="1" x14ac:dyDescent="0.3">
      <c r="A17" s="774">
        <v>12</v>
      </c>
      <c r="B17" s="769" t="s">
        <v>1458</v>
      </c>
      <c r="C17" s="796"/>
      <c r="D17" s="796"/>
    </row>
    <row r="18" spans="1:4" ht="20.100000000000001" customHeight="1" x14ac:dyDescent="0.3">
      <c r="A18" s="774">
        <v>13</v>
      </c>
      <c r="B18" s="769" t="s">
        <v>1449</v>
      </c>
      <c r="C18" s="796"/>
      <c r="D18" s="796"/>
    </row>
    <row r="19" spans="1:4" ht="20.100000000000001" customHeight="1" x14ac:dyDescent="0.3">
      <c r="A19" s="774">
        <v>14</v>
      </c>
      <c r="B19" s="769" t="s">
        <v>1450</v>
      </c>
      <c r="C19" s="796"/>
      <c r="D19" s="796"/>
    </row>
    <row r="20" spans="1:4" ht="20.100000000000001" customHeight="1" x14ac:dyDescent="0.3">
      <c r="A20" s="774">
        <v>15</v>
      </c>
      <c r="B20" s="769" t="s">
        <v>1451</v>
      </c>
      <c r="C20" s="796"/>
      <c r="D20" s="796"/>
    </row>
    <row r="21" spans="1:4" ht="20.100000000000001" customHeight="1" x14ac:dyDescent="0.3">
      <c r="A21" s="774">
        <v>16</v>
      </c>
      <c r="B21" s="769" t="s">
        <v>1452</v>
      </c>
      <c r="C21" s="796"/>
      <c r="D21" s="796"/>
    </row>
    <row r="22" spans="1:4" ht="20.100000000000001" customHeight="1" x14ac:dyDescent="0.3">
      <c r="A22" s="774">
        <v>17</v>
      </c>
      <c r="B22" s="769" t="s">
        <v>1453</v>
      </c>
      <c r="C22" s="796"/>
      <c r="D22" s="797"/>
    </row>
    <row r="23" spans="1:4" ht="20.100000000000001" customHeight="1" x14ac:dyDescent="0.3">
      <c r="A23" s="774">
        <v>18</v>
      </c>
      <c r="B23" s="769" t="s">
        <v>1454</v>
      </c>
      <c r="C23" s="796"/>
      <c r="D23" s="796"/>
    </row>
    <row r="24" spans="1:4" ht="20.100000000000001" customHeight="1" x14ac:dyDescent="0.3">
      <c r="A24" s="774">
        <v>19</v>
      </c>
      <c r="B24" s="769" t="s">
        <v>1455</v>
      </c>
      <c r="C24" s="796"/>
      <c r="D24" s="796"/>
    </row>
    <row r="25" spans="1:4" ht="20.100000000000001" customHeight="1" x14ac:dyDescent="0.3">
      <c r="A25" s="774">
        <v>20</v>
      </c>
      <c r="B25" s="769" t="s">
        <v>1456</v>
      </c>
      <c r="C25" s="796"/>
      <c r="D25" s="796"/>
    </row>
    <row r="35" spans="4:4" x14ac:dyDescent="0.3">
      <c r="D35" s="129"/>
    </row>
    <row r="36" spans="4:4" x14ac:dyDescent="0.3">
      <c r="D36" s="129"/>
    </row>
  </sheetData>
  <pageMargins left="0.70866141732283472" right="0.70866141732283472" top="0.74803149606299213" bottom="0.74803149606299213" header="0.31496062992125984" footer="0.31496062992125984"/>
  <pageSetup paperSize="9" scale="95" orientation="landscape" r:id="rId1"/>
  <headerFooter>
    <oddHeader>&amp;CCS 
Příloha XXV</oddHeader>
    <oddFooter>&amp;C&amp;P</odd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B2:L36"/>
  <sheetViews>
    <sheetView showGridLines="0" zoomScaleNormal="100" workbookViewId="0">
      <selection activeCell="B10" sqref="B10:L10"/>
    </sheetView>
  </sheetViews>
  <sheetFormatPr defaultRowHeight="14.4" x14ac:dyDescent="0.3"/>
  <cols>
    <col min="11" max="11" width="11.109375" customWidth="1"/>
    <col min="12" max="12" width="50.33203125" customWidth="1"/>
  </cols>
  <sheetData>
    <row r="2" spans="2:12" x14ac:dyDescent="0.3">
      <c r="B2" t="s">
        <v>1680</v>
      </c>
    </row>
    <row r="3" spans="2:12" x14ac:dyDescent="0.3">
      <c r="B3" t="s">
        <v>1681</v>
      </c>
    </row>
    <row r="5" spans="2:12" x14ac:dyDescent="0.3">
      <c r="B5" s="1237" t="s">
        <v>1459</v>
      </c>
      <c r="C5" s="1238"/>
      <c r="D5" s="1238"/>
      <c r="E5" s="1238"/>
      <c r="F5" s="1238"/>
      <c r="G5" s="1238"/>
      <c r="H5" s="1238"/>
      <c r="I5" s="1238"/>
      <c r="J5" s="1238"/>
      <c r="K5" s="1238"/>
      <c r="L5" s="1239"/>
    </row>
    <row r="6" spans="2:12" x14ac:dyDescent="0.3">
      <c r="B6" s="1240" t="s">
        <v>1460</v>
      </c>
      <c r="C6" s="1236"/>
      <c r="D6" s="1236"/>
      <c r="E6" s="1236"/>
      <c r="F6" s="1236"/>
      <c r="G6" s="1236"/>
      <c r="H6" s="1236"/>
      <c r="I6" s="1236"/>
      <c r="J6" s="1236"/>
      <c r="K6" s="1236"/>
      <c r="L6" s="1241"/>
    </row>
    <row r="7" spans="2:12" ht="22.5" customHeight="1" x14ac:dyDescent="0.3">
      <c r="B7" s="1240" t="s">
        <v>1461</v>
      </c>
      <c r="C7" s="1236"/>
      <c r="D7" s="1236"/>
      <c r="E7" s="1236"/>
      <c r="F7" s="1236"/>
      <c r="G7" s="1236"/>
      <c r="H7" s="1236"/>
      <c r="I7" s="1236"/>
      <c r="J7" s="1236"/>
      <c r="K7" s="1236"/>
      <c r="L7" s="1241"/>
    </row>
    <row r="8" spans="2:12" x14ac:dyDescent="0.3">
      <c r="B8" s="1240" t="s">
        <v>1462</v>
      </c>
      <c r="C8" s="1236"/>
      <c r="D8" s="1236"/>
      <c r="E8" s="1236"/>
      <c r="F8" s="1236"/>
      <c r="G8" s="1236"/>
      <c r="H8" s="1236"/>
      <c r="I8" s="1236"/>
      <c r="J8" s="1236"/>
      <c r="K8" s="1236"/>
      <c r="L8" s="1241"/>
    </row>
    <row r="9" spans="2:12" ht="22.5" customHeight="1" x14ac:dyDescent="0.3">
      <c r="B9" s="1240" t="s">
        <v>1463</v>
      </c>
      <c r="C9" s="1236"/>
      <c r="D9" s="1236"/>
      <c r="E9" s="1236"/>
      <c r="F9" s="1236"/>
      <c r="G9" s="1236"/>
      <c r="H9" s="1236"/>
      <c r="I9" s="1236"/>
      <c r="J9" s="1236"/>
      <c r="K9" s="1236"/>
      <c r="L9" s="1241"/>
    </row>
    <row r="10" spans="2:12" ht="22.5" customHeight="1" x14ac:dyDescent="0.3">
      <c r="B10" s="1242" t="s">
        <v>1464</v>
      </c>
      <c r="C10" s="1243"/>
      <c r="D10" s="1243"/>
      <c r="E10" s="1243"/>
      <c r="F10" s="1243"/>
      <c r="G10" s="1243"/>
      <c r="H10" s="1243"/>
      <c r="I10" s="1243"/>
      <c r="J10" s="1243"/>
      <c r="K10" s="1243"/>
      <c r="L10" s="1244"/>
    </row>
    <row r="11" spans="2:12" ht="22.5" customHeight="1" x14ac:dyDescent="0.3"/>
    <row r="12" spans="2:12" ht="22.5" customHeight="1" x14ac:dyDescent="0.3">
      <c r="B12" s="1235"/>
      <c r="C12" s="1235"/>
      <c r="D12" s="1235"/>
      <c r="E12" s="1235"/>
      <c r="F12" s="1235"/>
      <c r="G12" s="1235"/>
      <c r="H12" s="1235"/>
      <c r="I12" s="1235"/>
      <c r="J12" s="1235"/>
      <c r="K12" s="1235"/>
      <c r="L12" s="1235"/>
    </row>
    <row r="13" spans="2:12" ht="22.5" customHeight="1" x14ac:dyDescent="0.3">
      <c r="B13" s="1236"/>
      <c r="C13" s="1236"/>
      <c r="D13" s="1236"/>
      <c r="E13" s="1236"/>
      <c r="F13" s="1236"/>
      <c r="G13" s="1236"/>
      <c r="H13" s="1236"/>
      <c r="I13" s="1236"/>
      <c r="J13" s="1236"/>
      <c r="K13" s="1236"/>
      <c r="L13" s="1236"/>
    </row>
    <row r="14" spans="2:12" ht="22.5" customHeight="1" x14ac:dyDescent="0.3">
      <c r="B14" s="1235"/>
      <c r="C14" s="1235"/>
      <c r="D14" s="1235"/>
      <c r="E14" s="1235"/>
      <c r="F14" s="1235"/>
      <c r="G14" s="1235"/>
      <c r="H14" s="1235"/>
      <c r="I14" s="1235"/>
      <c r="J14" s="1235"/>
      <c r="K14" s="1235"/>
      <c r="L14" s="1235"/>
    </row>
    <row r="15" spans="2:12" ht="22.5" customHeight="1" x14ac:dyDescent="0.3"/>
    <row r="16" spans="2:12" ht="22.5" customHeight="1" x14ac:dyDescent="0.3"/>
    <row r="34" spans="4:4" x14ac:dyDescent="0.3">
      <c r="D34" s="2"/>
    </row>
    <row r="35" spans="4:4" x14ac:dyDescent="0.3">
      <c r="D35" s="2"/>
    </row>
    <row r="36" spans="4:4" x14ac:dyDescent="0.3">
      <c r="D36" s="2"/>
    </row>
  </sheetData>
  <mergeCells count="9">
    <mergeCell ref="B12:L12"/>
    <mergeCell ref="B13:L13"/>
    <mergeCell ref="B14:L14"/>
    <mergeCell ref="B5:L5"/>
    <mergeCell ref="B6:L6"/>
    <mergeCell ref="B7:L7"/>
    <mergeCell ref="B8:L8"/>
    <mergeCell ref="B9:L9"/>
    <mergeCell ref="B10:L10"/>
  </mergeCells>
  <hyperlinks>
    <hyperlink ref="B5:L5" location="SECA!A1" display="Tabulka EU SECA – Požadavky na zpřístupnění kvalitativních informací, které se týkají sekuritizovaných expozic "/>
    <hyperlink ref="B6:L6" location="'EU SEC1'!A1" display="Šablona EU SEC1 – Sekuritizované expozice v investičním portfoliu"/>
    <hyperlink ref="B7:L7" location="'EU SEC2'!A1" display="Šablona EU SEC2 – Sekuritizované expozice v obchodním portfoliu"/>
    <hyperlink ref="B8:L8" location="'EU SEC3'!A1" display="Šablona EU SEC3 – Sekuritizované expozice v investičním portfoliu a související regulatorní kapitálové požadavky – instituce jednající jako původce nebo sponzor"/>
    <hyperlink ref="B9:L9" location="'EU SEC4'!A1" display="Šablona EU SEC4 – Sekuritizované expozice v investičním portfoliu a související regulativní kapitálové požadavky – instituce jednající jako investor"/>
    <hyperlink ref="B10:L10" location="'EU SEC5'!A1" display="Šablona EU SEC5 – Expozice sekuritizované institucí – Expozice v selhání a specifické úpravy o úvěrové riziko"/>
  </hyperlinks>
  <pageMargins left="0.70866141732283472" right="0.70866141732283472" top="0.74803149606299213" bottom="0.74803149606299213" header="0.31496062992125984" footer="0.31496062992125984"/>
  <pageSetup paperSize="9" scale="86" orientation="landscape" verticalDpi="1200" r:id="rId1"/>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pageSetUpPr fitToPage="1"/>
  </sheetPr>
  <dimension ref="A1:D39"/>
  <sheetViews>
    <sheetView showGridLines="0" view="pageLayout" zoomScaleNormal="100" workbookViewId="0">
      <selection activeCell="H37" sqref="H37"/>
    </sheetView>
  </sheetViews>
  <sheetFormatPr defaultColWidth="11.44140625" defaultRowHeight="14.4" x14ac:dyDescent="0.3"/>
  <cols>
    <col min="1" max="1" width="15.88671875" customWidth="1"/>
    <col min="2" max="2" width="12.33203125" bestFit="1" customWidth="1"/>
    <col min="3" max="3" width="87.33203125" customWidth="1"/>
  </cols>
  <sheetData>
    <row r="1" spans="1:3" ht="18" x14ac:dyDescent="0.35">
      <c r="A1" s="52" t="s">
        <v>1459</v>
      </c>
    </row>
    <row r="2" spans="1:3" x14ac:dyDescent="0.3">
      <c r="A2" t="s">
        <v>126</v>
      </c>
    </row>
    <row r="5" spans="1:3" x14ac:dyDescent="0.3">
      <c r="A5" s="292" t="s">
        <v>127</v>
      </c>
      <c r="B5" s="316" t="s">
        <v>121</v>
      </c>
      <c r="C5" s="54" t="s">
        <v>128</v>
      </c>
    </row>
    <row r="6" spans="1:3" ht="72" x14ac:dyDescent="0.3">
      <c r="A6" s="291" t="s">
        <v>1465</v>
      </c>
      <c r="B6" s="316" t="s">
        <v>116</v>
      </c>
      <c r="C6" s="489" t="s">
        <v>1466</v>
      </c>
    </row>
    <row r="7" spans="1:3" ht="72" x14ac:dyDescent="0.3">
      <c r="A7" s="291" t="s">
        <v>1467</v>
      </c>
      <c r="B7" s="55" t="s">
        <v>118</v>
      </c>
      <c r="C7" s="489" t="s">
        <v>1468</v>
      </c>
    </row>
    <row r="8" spans="1:3" ht="43.2" x14ac:dyDescent="0.3">
      <c r="A8" s="291" t="s">
        <v>1469</v>
      </c>
      <c r="B8" s="316" t="s">
        <v>144</v>
      </c>
      <c r="C8" s="489" t="s">
        <v>1470</v>
      </c>
    </row>
    <row r="9" spans="1:3" ht="115.2" x14ac:dyDescent="0.3">
      <c r="A9" s="291" t="s">
        <v>1471</v>
      </c>
      <c r="B9" s="316" t="s">
        <v>135</v>
      </c>
      <c r="C9" s="489" t="s">
        <v>1472</v>
      </c>
    </row>
    <row r="10" spans="1:3" ht="28.8" x14ac:dyDescent="0.3">
      <c r="A10" s="291" t="s">
        <v>1473</v>
      </c>
      <c r="B10" s="316" t="s">
        <v>136</v>
      </c>
      <c r="C10" s="489" t="s">
        <v>1474</v>
      </c>
    </row>
    <row r="11" spans="1:3" ht="43.2" x14ac:dyDescent="0.3">
      <c r="A11" s="291" t="s">
        <v>1475</v>
      </c>
      <c r="B11" s="316" t="s">
        <v>138</v>
      </c>
      <c r="C11" s="489" t="s">
        <v>1476</v>
      </c>
    </row>
    <row r="12" spans="1:3" ht="28.8" x14ac:dyDescent="0.3">
      <c r="A12" s="291" t="s">
        <v>1477</v>
      </c>
      <c r="B12" s="316" t="s">
        <v>140</v>
      </c>
      <c r="C12" s="489" t="s">
        <v>1478</v>
      </c>
    </row>
    <row r="13" spans="1:3" ht="28.8" x14ac:dyDescent="0.3">
      <c r="A13" s="291" t="s">
        <v>1479</v>
      </c>
      <c r="B13" s="316" t="s">
        <v>250</v>
      </c>
      <c r="C13" s="489" t="s">
        <v>1480</v>
      </c>
    </row>
    <row r="14" spans="1:3" ht="86.4" x14ac:dyDescent="0.3">
      <c r="A14" s="291" t="s">
        <v>1481</v>
      </c>
      <c r="B14" s="316" t="s">
        <v>298</v>
      </c>
      <c r="C14" s="489" t="s">
        <v>1482</v>
      </c>
    </row>
    <row r="16" spans="1:3" x14ac:dyDescent="0.3">
      <c r="B16" s="1685"/>
      <c r="C16" s="1416"/>
    </row>
    <row r="35" spans="4:4" x14ac:dyDescent="0.3">
      <c r="D35" s="2"/>
    </row>
    <row r="36" spans="4:4" x14ac:dyDescent="0.3">
      <c r="D36" s="2"/>
    </row>
    <row r="37" spans="4:4" x14ac:dyDescent="0.3">
      <c r="D37" s="2"/>
    </row>
    <row r="38" spans="4:4" x14ac:dyDescent="0.3">
      <c r="D38" s="2"/>
    </row>
    <row r="39" spans="4:4" x14ac:dyDescent="0.3">
      <c r="D39" s="2"/>
    </row>
  </sheetData>
  <mergeCells count="1">
    <mergeCell ref="B16:C16"/>
  </mergeCells>
  <pageMargins left="0.70866141732283472" right="0.70866141732283472" top="0.78740157480314965" bottom="0.78740157480314965" header="0.31496062992125984" footer="0.31496062992125984"/>
  <pageSetup paperSize="9" fitToHeight="0" orientation="landscape" cellComments="asDisplayed" r:id="rId1"/>
  <headerFooter>
    <oddHeader>&amp;CCS
Příloha XXVII</oddHeader>
    <oddFooter>&amp;C&amp;P</odd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pageSetUpPr fitToPage="1"/>
  </sheetPr>
  <dimension ref="A1:Q36"/>
  <sheetViews>
    <sheetView showGridLines="0" zoomScaleNormal="100" workbookViewId="0">
      <selection activeCell="I39" sqref="I39"/>
    </sheetView>
  </sheetViews>
  <sheetFormatPr defaultColWidth="9.109375" defaultRowHeight="14.4" x14ac:dyDescent="0.3"/>
  <cols>
    <col min="1" max="1" width="5.109375" customWidth="1"/>
    <col min="2" max="2" width="35.6640625" customWidth="1"/>
    <col min="3" max="17" width="12.33203125" customWidth="1"/>
  </cols>
  <sheetData>
    <row r="1" spans="1:17" ht="18" x14ac:dyDescent="0.35">
      <c r="A1" s="40"/>
      <c r="B1" s="1688" t="s">
        <v>1460</v>
      </c>
      <c r="C1" s="1689"/>
      <c r="D1" s="1689"/>
      <c r="E1" s="1689"/>
      <c r="F1" s="1689"/>
      <c r="G1" s="1689"/>
      <c r="H1" s="1689"/>
      <c r="I1" s="1689"/>
      <c r="J1" s="1689"/>
      <c r="K1" s="1689"/>
      <c r="L1" s="1689"/>
      <c r="M1" s="1689"/>
      <c r="N1" s="1689"/>
      <c r="O1" s="1689"/>
      <c r="P1" s="1689"/>
      <c r="Q1" s="1689"/>
    </row>
    <row r="4" spans="1:17" x14ac:dyDescent="0.3">
      <c r="A4" s="490"/>
      <c r="B4" s="491"/>
      <c r="C4" s="449" t="s">
        <v>6</v>
      </c>
      <c r="D4" s="449" t="s">
        <v>7</v>
      </c>
      <c r="E4" s="449" t="s">
        <v>8</v>
      </c>
      <c r="F4" s="449" t="s">
        <v>43</v>
      </c>
      <c r="G4" s="449" t="s">
        <v>44</v>
      </c>
      <c r="H4" s="449" t="s">
        <v>153</v>
      </c>
      <c r="I4" s="449" t="s">
        <v>154</v>
      </c>
      <c r="J4" s="449" t="s">
        <v>188</v>
      </c>
      <c r="K4" s="449" t="s">
        <v>442</v>
      </c>
      <c r="L4" s="449" t="s">
        <v>443</v>
      </c>
      <c r="M4" s="449" t="s">
        <v>444</v>
      </c>
      <c r="N4" s="449" t="s">
        <v>445</v>
      </c>
      <c r="O4" s="449" t="s">
        <v>446</v>
      </c>
      <c r="P4" s="449" t="s">
        <v>729</v>
      </c>
      <c r="Q4" s="449" t="s">
        <v>730</v>
      </c>
    </row>
    <row r="5" spans="1:17" x14ac:dyDescent="0.3">
      <c r="A5" s="490"/>
      <c r="B5" s="491"/>
      <c r="C5" s="1690" t="s">
        <v>1483</v>
      </c>
      <c r="D5" s="1690"/>
      <c r="E5" s="1690"/>
      <c r="F5" s="1690"/>
      <c r="G5" s="1690"/>
      <c r="H5" s="1690"/>
      <c r="I5" s="1690"/>
      <c r="J5" s="1690" t="s">
        <v>1484</v>
      </c>
      <c r="K5" s="1690"/>
      <c r="L5" s="1690"/>
      <c r="M5" s="1690"/>
      <c r="N5" s="1690" t="s">
        <v>1485</v>
      </c>
      <c r="O5" s="1690"/>
      <c r="P5" s="1690"/>
      <c r="Q5" s="1690"/>
    </row>
    <row r="6" spans="1:17" x14ac:dyDescent="0.3">
      <c r="A6" s="490"/>
      <c r="B6" s="491"/>
      <c r="C6" s="1691" t="s">
        <v>1486</v>
      </c>
      <c r="D6" s="1692"/>
      <c r="E6" s="1692"/>
      <c r="F6" s="1693"/>
      <c r="G6" s="1694" t="s">
        <v>1487</v>
      </c>
      <c r="H6" s="1690"/>
      <c r="I6" s="492" t="s">
        <v>1488</v>
      </c>
      <c r="J6" s="1690" t="s">
        <v>1486</v>
      </c>
      <c r="K6" s="1690"/>
      <c r="L6" s="1686" t="s">
        <v>1487</v>
      </c>
      <c r="M6" s="492" t="s">
        <v>1488</v>
      </c>
      <c r="N6" s="1690" t="s">
        <v>1486</v>
      </c>
      <c r="O6" s="1690"/>
      <c r="P6" s="1686" t="s">
        <v>1487</v>
      </c>
      <c r="Q6" s="492" t="s">
        <v>1488</v>
      </c>
    </row>
    <row r="7" spans="1:17" x14ac:dyDescent="0.3">
      <c r="A7" s="490"/>
      <c r="B7" s="491"/>
      <c r="C7" s="1696" t="s">
        <v>1489</v>
      </c>
      <c r="D7" s="1693"/>
      <c r="E7" s="1696" t="s">
        <v>1490</v>
      </c>
      <c r="F7" s="1693"/>
      <c r="G7" s="1695"/>
      <c r="H7" s="1697" t="s">
        <v>1491</v>
      </c>
      <c r="I7" s="1695"/>
      <c r="J7" s="1686" t="s">
        <v>1489</v>
      </c>
      <c r="K7" s="1686" t="s">
        <v>1490</v>
      </c>
      <c r="L7" s="1695"/>
      <c r="M7" s="1695"/>
      <c r="N7" s="1686" t="s">
        <v>1489</v>
      </c>
      <c r="O7" s="1686" t="s">
        <v>1490</v>
      </c>
      <c r="P7" s="1695"/>
      <c r="Q7" s="1695"/>
    </row>
    <row r="8" spans="1:17" ht="43.2" x14ac:dyDescent="0.3">
      <c r="A8" s="493"/>
      <c r="B8" s="494"/>
      <c r="C8" s="495"/>
      <c r="D8" s="352" t="s">
        <v>1491</v>
      </c>
      <c r="E8" s="495"/>
      <c r="F8" s="352" t="s">
        <v>1491</v>
      </c>
      <c r="G8" s="1687"/>
      <c r="H8" s="1698"/>
      <c r="I8" s="1687"/>
      <c r="J8" s="1687"/>
      <c r="K8" s="1687"/>
      <c r="L8" s="1687"/>
      <c r="M8" s="1687"/>
      <c r="N8" s="1687"/>
      <c r="O8" s="1687"/>
      <c r="P8" s="1687"/>
      <c r="Q8" s="1687"/>
    </row>
    <row r="9" spans="1:17" x14ac:dyDescent="0.3">
      <c r="A9" s="496">
        <v>1</v>
      </c>
      <c r="B9" s="497" t="s">
        <v>1492</v>
      </c>
      <c r="C9" s="495"/>
      <c r="D9" s="449"/>
      <c r="E9" s="495"/>
      <c r="F9" s="449"/>
      <c r="G9" s="498"/>
      <c r="H9" s="498"/>
      <c r="I9" s="498"/>
      <c r="J9" s="498"/>
      <c r="K9" s="498"/>
      <c r="L9" s="498"/>
      <c r="M9" s="498"/>
      <c r="N9" s="498"/>
      <c r="O9" s="498"/>
      <c r="P9" s="498"/>
      <c r="Q9" s="498"/>
    </row>
    <row r="10" spans="1:17" x14ac:dyDescent="0.3">
      <c r="A10" s="143">
        <v>2</v>
      </c>
      <c r="B10" s="499" t="s">
        <v>1493</v>
      </c>
      <c r="C10" s="449"/>
      <c r="D10" s="449"/>
      <c r="E10" s="449"/>
      <c r="F10" s="449"/>
      <c r="G10" s="449"/>
      <c r="H10" s="449"/>
      <c r="I10" s="449"/>
      <c r="J10" s="449"/>
      <c r="K10" s="449"/>
      <c r="L10" s="449"/>
      <c r="M10" s="449"/>
      <c r="N10" s="449"/>
      <c r="O10" s="449"/>
      <c r="P10" s="449"/>
      <c r="Q10" s="449"/>
    </row>
    <row r="11" spans="1:17" x14ac:dyDescent="0.3">
      <c r="A11" s="143">
        <v>3</v>
      </c>
      <c r="B11" s="188" t="s">
        <v>1494</v>
      </c>
      <c r="C11" s="188"/>
      <c r="D11" s="188"/>
      <c r="E11" s="188"/>
      <c r="F11" s="188"/>
      <c r="G11" s="188"/>
      <c r="H11" s="500"/>
      <c r="I11" s="500"/>
      <c r="J11" s="500"/>
      <c r="K11" s="500"/>
      <c r="L11" s="500"/>
      <c r="M11" s="500"/>
      <c r="N11" s="500"/>
      <c r="O11" s="500"/>
      <c r="P11" s="500"/>
      <c r="Q11" s="500"/>
    </row>
    <row r="12" spans="1:17" x14ac:dyDescent="0.3">
      <c r="A12" s="143">
        <v>4</v>
      </c>
      <c r="B12" s="188" t="s">
        <v>1495</v>
      </c>
      <c r="C12" s="188"/>
      <c r="D12" s="188"/>
      <c r="E12" s="188"/>
      <c r="F12" s="188"/>
      <c r="G12" s="188"/>
      <c r="H12" s="500"/>
      <c r="I12" s="500"/>
      <c r="J12" s="500"/>
      <c r="K12" s="500"/>
      <c r="L12" s="500"/>
      <c r="M12" s="500"/>
      <c r="N12" s="500"/>
      <c r="O12" s="500"/>
      <c r="P12" s="500"/>
      <c r="Q12" s="500"/>
    </row>
    <row r="13" spans="1:17" x14ac:dyDescent="0.3">
      <c r="A13" s="143">
        <v>5</v>
      </c>
      <c r="B13" s="188" t="s">
        <v>1496</v>
      </c>
      <c r="C13" s="188"/>
      <c r="D13" s="188"/>
      <c r="E13" s="188"/>
      <c r="F13" s="188"/>
      <c r="G13" s="188"/>
      <c r="H13" s="500"/>
      <c r="I13" s="500"/>
      <c r="J13" s="500"/>
      <c r="K13" s="500"/>
      <c r="L13" s="500"/>
      <c r="M13" s="500"/>
      <c r="N13" s="500"/>
      <c r="O13" s="500"/>
      <c r="P13" s="500"/>
      <c r="Q13" s="500"/>
    </row>
    <row r="14" spans="1:17" x14ac:dyDescent="0.3">
      <c r="A14" s="143">
        <v>6</v>
      </c>
      <c r="B14" s="188" t="s">
        <v>1497</v>
      </c>
      <c r="C14" s="188"/>
      <c r="D14" s="188"/>
      <c r="E14" s="188"/>
      <c r="F14" s="188"/>
      <c r="G14" s="188"/>
      <c r="H14" s="500"/>
      <c r="I14" s="500"/>
      <c r="J14" s="500"/>
      <c r="K14" s="500"/>
      <c r="L14" s="500"/>
      <c r="M14" s="500"/>
      <c r="N14" s="500"/>
      <c r="O14" s="500"/>
      <c r="P14" s="500"/>
      <c r="Q14" s="500"/>
    </row>
    <row r="15" spans="1:17" x14ac:dyDescent="0.3">
      <c r="A15" s="143">
        <v>7</v>
      </c>
      <c r="B15" s="501" t="s">
        <v>1498</v>
      </c>
      <c r="C15" s="449"/>
      <c r="D15" s="449"/>
      <c r="E15" s="449"/>
      <c r="F15" s="449"/>
      <c r="G15" s="449"/>
      <c r="H15" s="449"/>
      <c r="I15" s="449"/>
      <c r="J15" s="449"/>
      <c r="K15" s="449"/>
      <c r="L15" s="449"/>
      <c r="M15" s="449"/>
      <c r="N15" s="449"/>
      <c r="O15" s="449"/>
      <c r="P15" s="449"/>
      <c r="Q15" s="449"/>
    </row>
    <row r="16" spans="1:17" x14ac:dyDescent="0.3">
      <c r="A16" s="143">
        <v>8</v>
      </c>
      <c r="B16" s="188" t="s">
        <v>1499</v>
      </c>
      <c r="C16" s="188"/>
      <c r="D16" s="188"/>
      <c r="E16" s="188"/>
      <c r="F16" s="188"/>
      <c r="G16" s="188"/>
      <c r="H16" s="188"/>
      <c r="I16" s="188"/>
      <c r="J16" s="188"/>
      <c r="K16" s="188"/>
      <c r="L16" s="188"/>
      <c r="M16" s="188"/>
      <c r="N16" s="188"/>
      <c r="O16" s="188"/>
      <c r="P16" s="188"/>
      <c r="Q16" s="188"/>
    </row>
    <row r="17" spans="1:17" x14ac:dyDescent="0.3">
      <c r="A17" s="143">
        <v>9</v>
      </c>
      <c r="B17" s="188" t="s">
        <v>1500</v>
      </c>
      <c r="C17" s="188"/>
      <c r="D17" s="188"/>
      <c r="E17" s="188"/>
      <c r="F17" s="188"/>
      <c r="G17" s="188"/>
      <c r="H17" s="188"/>
      <c r="I17" s="188"/>
      <c r="J17" s="188"/>
      <c r="K17" s="188"/>
      <c r="L17" s="188"/>
      <c r="M17" s="188"/>
      <c r="N17" s="188"/>
      <c r="O17" s="188"/>
      <c r="P17" s="188"/>
      <c r="Q17" s="188"/>
    </row>
    <row r="18" spans="1:17" x14ac:dyDescent="0.3">
      <c r="A18" s="143">
        <v>10</v>
      </c>
      <c r="B18" s="188" t="s">
        <v>1501</v>
      </c>
      <c r="C18" s="188"/>
      <c r="D18" s="188"/>
      <c r="E18" s="188"/>
      <c r="F18" s="188"/>
      <c r="G18" s="188"/>
      <c r="H18" s="188"/>
      <c r="I18" s="188"/>
      <c r="J18" s="188"/>
      <c r="K18" s="188"/>
      <c r="L18" s="188"/>
      <c r="M18" s="188"/>
      <c r="N18" s="188"/>
      <c r="O18" s="188"/>
      <c r="P18" s="188"/>
      <c r="Q18" s="188"/>
    </row>
    <row r="19" spans="1:17" x14ac:dyDescent="0.3">
      <c r="A19" s="143">
        <v>11</v>
      </c>
      <c r="B19" s="188" t="s">
        <v>1502</v>
      </c>
      <c r="C19" s="188"/>
      <c r="D19" s="188"/>
      <c r="E19" s="188"/>
      <c r="F19" s="188"/>
      <c r="G19" s="188"/>
      <c r="H19" s="188"/>
      <c r="I19" s="188"/>
      <c r="J19" s="188"/>
      <c r="K19" s="188"/>
      <c r="L19" s="188"/>
      <c r="M19" s="188"/>
      <c r="N19" s="188"/>
      <c r="O19" s="188"/>
      <c r="P19" s="188"/>
      <c r="Q19" s="188"/>
    </row>
    <row r="20" spans="1:17" x14ac:dyDescent="0.3">
      <c r="A20" s="143">
        <v>12</v>
      </c>
      <c r="B20" s="188" t="s">
        <v>1497</v>
      </c>
      <c r="C20" s="188"/>
      <c r="D20" s="188"/>
      <c r="E20" s="188"/>
      <c r="F20" s="188"/>
      <c r="G20" s="188"/>
      <c r="H20" s="188"/>
      <c r="I20" s="188"/>
      <c r="J20" s="188"/>
      <c r="K20" s="188"/>
      <c r="L20" s="188"/>
      <c r="M20" s="188"/>
      <c r="N20" s="188"/>
      <c r="O20" s="188"/>
      <c r="P20" s="188"/>
      <c r="Q20" s="188"/>
    </row>
    <row r="34" spans="4:4" x14ac:dyDescent="0.3">
      <c r="D34" s="2"/>
    </row>
    <row r="35" spans="4:4" x14ac:dyDescent="0.3">
      <c r="D35" s="2"/>
    </row>
    <row r="36" spans="4:4" x14ac:dyDescent="0.3">
      <c r="D36" s="2"/>
    </row>
  </sheetData>
  <mergeCells count="21">
    <mergeCell ref="K7:K8"/>
    <mergeCell ref="M7:M8"/>
    <mergeCell ref="N7:N8"/>
    <mergeCell ref="O7:O8"/>
    <mergeCell ref="Q7:Q8"/>
    <mergeCell ref="J7:J8"/>
    <mergeCell ref="B1:Q1"/>
    <mergeCell ref="C5:I5"/>
    <mergeCell ref="J5:M5"/>
    <mergeCell ref="N5:Q5"/>
    <mergeCell ref="C6:F6"/>
    <mergeCell ref="G6:H6"/>
    <mergeCell ref="J6:K6"/>
    <mergeCell ref="L6:L8"/>
    <mergeCell ref="N6:O6"/>
    <mergeCell ref="P6:P8"/>
    <mergeCell ref="C7:D7"/>
    <mergeCell ref="E7:F7"/>
    <mergeCell ref="G7:G8"/>
    <mergeCell ref="H7:H8"/>
    <mergeCell ref="I7:I8"/>
  </mergeCells>
  <pageMargins left="0.70866141732283472" right="0.70866141732283472" top="0.74803149606299213" bottom="0.74803149606299213" header="0.31496062992125984" footer="0.31496062992125984"/>
  <pageSetup paperSize="9" scale="58" orientation="landscape" cellComments="asDisplayed" r:id="rId1"/>
  <headerFooter>
    <oddHeader>&amp;CCS
Příloha XXVII</oddHeader>
    <oddFooter>&amp;C&amp;P</odd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pageSetUpPr fitToPage="1"/>
  </sheetPr>
  <dimension ref="A1:N37"/>
  <sheetViews>
    <sheetView showGridLines="0" view="pageLayout" zoomScaleNormal="100" workbookViewId="0">
      <selection activeCell="H37" sqref="H37"/>
    </sheetView>
  </sheetViews>
  <sheetFormatPr defaultColWidth="9.109375" defaultRowHeight="14.4" x14ac:dyDescent="0.3"/>
  <cols>
    <col min="1" max="1" width="5.33203125" customWidth="1"/>
    <col min="2" max="2" width="35.88671875" customWidth="1"/>
    <col min="3" max="12" width="12.33203125" customWidth="1"/>
    <col min="13" max="13" width="15.88671875" customWidth="1"/>
  </cols>
  <sheetData>
    <row r="1" spans="1:14" ht="18" x14ac:dyDescent="0.35">
      <c r="B1" s="502" t="s">
        <v>1461</v>
      </c>
      <c r="C1" s="503"/>
      <c r="D1" s="503"/>
      <c r="E1" s="503"/>
      <c r="F1" s="503"/>
      <c r="G1" s="503"/>
      <c r="H1" s="503"/>
      <c r="I1" s="503"/>
      <c r="J1" s="503"/>
      <c r="K1" s="503"/>
      <c r="L1" s="503"/>
      <c r="M1" s="503"/>
    </row>
    <row r="4" spans="1:14" x14ac:dyDescent="0.3">
      <c r="A4" s="490"/>
      <c r="B4" s="491"/>
      <c r="C4" s="449" t="s">
        <v>6</v>
      </c>
      <c r="D4" s="449" t="s">
        <v>7</v>
      </c>
      <c r="E4" s="449" t="s">
        <v>8</v>
      </c>
      <c r="F4" s="449" t="s">
        <v>43</v>
      </c>
      <c r="G4" s="449" t="s">
        <v>44</v>
      </c>
      <c r="H4" s="449" t="s">
        <v>153</v>
      </c>
      <c r="I4" s="449" t="s">
        <v>154</v>
      </c>
      <c r="J4" s="449" t="s">
        <v>188</v>
      </c>
      <c r="K4" s="449" t="s">
        <v>442</v>
      </c>
      <c r="L4" s="449" t="s">
        <v>443</v>
      </c>
      <c r="M4" s="449" t="s">
        <v>444</v>
      </c>
      <c r="N4" s="449" t="s">
        <v>445</v>
      </c>
    </row>
    <row r="5" spans="1:14" x14ac:dyDescent="0.3">
      <c r="A5" s="490"/>
      <c r="B5" s="491"/>
      <c r="C5" s="1690" t="s">
        <v>1483</v>
      </c>
      <c r="D5" s="1690"/>
      <c r="E5" s="1690"/>
      <c r="F5" s="1690"/>
      <c r="G5" s="1690" t="s">
        <v>1484</v>
      </c>
      <c r="H5" s="1690"/>
      <c r="I5" s="1690"/>
      <c r="J5" s="1690"/>
      <c r="K5" s="1690" t="s">
        <v>1485</v>
      </c>
      <c r="L5" s="1690"/>
      <c r="M5" s="1690"/>
      <c r="N5" s="1690"/>
    </row>
    <row r="6" spans="1:14" x14ac:dyDescent="0.3">
      <c r="A6" s="490"/>
      <c r="B6" s="491"/>
      <c r="C6" s="1691" t="s">
        <v>1486</v>
      </c>
      <c r="D6" s="1692"/>
      <c r="E6" s="1686" t="s">
        <v>1487</v>
      </c>
      <c r="F6" s="492" t="s">
        <v>1488</v>
      </c>
      <c r="G6" s="1690" t="s">
        <v>1486</v>
      </c>
      <c r="H6" s="1690"/>
      <c r="I6" s="1686" t="s">
        <v>1487</v>
      </c>
      <c r="J6" s="492" t="s">
        <v>1488</v>
      </c>
      <c r="K6" s="1690" t="s">
        <v>1486</v>
      </c>
      <c r="L6" s="1690"/>
      <c r="M6" s="1686" t="s">
        <v>1487</v>
      </c>
      <c r="N6" s="492" t="s">
        <v>1488</v>
      </c>
    </row>
    <row r="7" spans="1:14" x14ac:dyDescent="0.3">
      <c r="A7" s="493"/>
      <c r="B7" s="494"/>
      <c r="C7" s="504" t="s">
        <v>1489</v>
      </c>
      <c r="D7" s="504" t="s">
        <v>1490</v>
      </c>
      <c r="E7" s="1687"/>
      <c r="F7" s="498"/>
      <c r="G7" s="505" t="s">
        <v>1489</v>
      </c>
      <c r="H7" s="505" t="s">
        <v>1490</v>
      </c>
      <c r="I7" s="1687"/>
      <c r="J7" s="498"/>
      <c r="K7" s="505" t="s">
        <v>1489</v>
      </c>
      <c r="L7" s="505" t="s">
        <v>1490</v>
      </c>
      <c r="M7" s="1687"/>
      <c r="N7" s="498"/>
    </row>
    <row r="8" spans="1:14" x14ac:dyDescent="0.3">
      <c r="A8" s="496">
        <v>1</v>
      </c>
      <c r="B8" s="497" t="s">
        <v>1492</v>
      </c>
      <c r="C8" s="504"/>
      <c r="D8" s="504"/>
      <c r="E8" s="498"/>
      <c r="F8" s="505"/>
      <c r="G8" s="505"/>
      <c r="H8" s="505"/>
      <c r="I8" s="498"/>
      <c r="J8" s="505"/>
      <c r="K8" s="505"/>
      <c r="L8" s="505"/>
      <c r="M8" s="498"/>
      <c r="N8" s="505"/>
    </row>
    <row r="9" spans="1:14" x14ac:dyDescent="0.3">
      <c r="A9" s="143">
        <v>2</v>
      </c>
      <c r="B9" s="506" t="s">
        <v>1493</v>
      </c>
      <c r="C9" s="449"/>
      <c r="D9" s="449"/>
      <c r="E9" s="449"/>
      <c r="F9" s="449"/>
      <c r="G9" s="449"/>
      <c r="H9" s="449"/>
      <c r="I9" s="449"/>
      <c r="J9" s="449"/>
      <c r="K9" s="449"/>
      <c r="L9" s="449"/>
      <c r="M9" s="449"/>
      <c r="N9" s="449"/>
    </row>
    <row r="10" spans="1:14" x14ac:dyDescent="0.3">
      <c r="A10" s="143">
        <v>3</v>
      </c>
      <c r="B10" s="507" t="s">
        <v>1494</v>
      </c>
      <c r="C10" s="500"/>
      <c r="D10" s="500"/>
      <c r="E10" s="500"/>
      <c r="F10" s="500"/>
      <c r="G10" s="500"/>
      <c r="H10" s="500"/>
      <c r="I10" s="500"/>
      <c r="J10" s="500"/>
      <c r="K10" s="500"/>
      <c r="L10" s="500"/>
      <c r="M10" s="500"/>
      <c r="N10" s="500"/>
    </row>
    <row r="11" spans="1:14" x14ac:dyDescent="0.3">
      <c r="A11" s="143">
        <v>4</v>
      </c>
      <c r="B11" s="507" t="s">
        <v>1495</v>
      </c>
      <c r="C11" s="500"/>
      <c r="D11" s="500"/>
      <c r="E11" s="500"/>
      <c r="F11" s="500"/>
      <c r="G11" s="500"/>
      <c r="H11" s="500"/>
      <c r="I11" s="500"/>
      <c r="J11" s="500"/>
      <c r="K11" s="500"/>
      <c r="L11" s="500"/>
      <c r="M11" s="500"/>
      <c r="N11" s="500"/>
    </row>
    <row r="12" spans="1:14" x14ac:dyDescent="0.3">
      <c r="A12" s="143">
        <v>5</v>
      </c>
      <c r="B12" s="507" t="s">
        <v>1496</v>
      </c>
      <c r="C12" s="500"/>
      <c r="D12" s="500"/>
      <c r="E12" s="500"/>
      <c r="F12" s="500"/>
      <c r="G12" s="500"/>
      <c r="H12" s="500"/>
      <c r="I12" s="500"/>
      <c r="J12" s="500"/>
      <c r="K12" s="500"/>
      <c r="L12" s="500"/>
      <c r="M12" s="500"/>
      <c r="N12" s="500"/>
    </row>
    <row r="13" spans="1:14" x14ac:dyDescent="0.3">
      <c r="A13" s="143">
        <v>6</v>
      </c>
      <c r="B13" s="507" t="s">
        <v>1497</v>
      </c>
      <c r="C13" s="500"/>
      <c r="D13" s="500"/>
      <c r="E13" s="500"/>
      <c r="F13" s="500"/>
      <c r="G13" s="500"/>
      <c r="H13" s="500"/>
      <c r="I13" s="500"/>
      <c r="J13" s="500"/>
      <c r="K13" s="500"/>
      <c r="L13" s="500"/>
      <c r="M13" s="500"/>
      <c r="N13" s="500"/>
    </row>
    <row r="14" spans="1:14" ht="15.75" customHeight="1" x14ac:dyDescent="0.3">
      <c r="A14" s="143">
        <v>7</v>
      </c>
      <c r="B14" s="506" t="s">
        <v>1498</v>
      </c>
      <c r="C14" s="449"/>
      <c r="D14" s="449"/>
      <c r="E14" s="449"/>
      <c r="F14" s="449"/>
      <c r="G14" s="449"/>
      <c r="H14" s="449"/>
      <c r="I14" s="449"/>
      <c r="J14" s="449"/>
      <c r="K14" s="449"/>
      <c r="L14" s="449"/>
      <c r="M14" s="449"/>
      <c r="N14" s="449"/>
    </row>
    <row r="15" spans="1:14" x14ac:dyDescent="0.3">
      <c r="A15" s="143">
        <v>8</v>
      </c>
      <c r="B15" s="507" t="s">
        <v>1499</v>
      </c>
      <c r="C15" s="500"/>
      <c r="D15" s="500"/>
      <c r="E15" s="500"/>
      <c r="F15" s="500"/>
      <c r="G15" s="500"/>
      <c r="H15" s="500"/>
      <c r="I15" s="500"/>
      <c r="J15" s="500"/>
      <c r="K15" s="500"/>
      <c r="L15" s="500"/>
      <c r="M15" s="500"/>
      <c r="N15" s="500"/>
    </row>
    <row r="16" spans="1:14" x14ac:dyDescent="0.3">
      <c r="A16" s="143">
        <v>9</v>
      </c>
      <c r="B16" s="507" t="s">
        <v>1500</v>
      </c>
      <c r="C16" s="500"/>
      <c r="D16" s="500"/>
      <c r="E16" s="500"/>
      <c r="F16" s="500"/>
      <c r="G16" s="500"/>
      <c r="H16" s="500"/>
      <c r="I16" s="500"/>
      <c r="J16" s="500"/>
      <c r="K16" s="500"/>
      <c r="L16" s="500"/>
      <c r="M16" s="500"/>
      <c r="N16" s="500"/>
    </row>
    <row r="17" spans="1:14" x14ac:dyDescent="0.3">
      <c r="A17" s="143">
        <v>10</v>
      </c>
      <c r="B17" s="507" t="s">
        <v>1501</v>
      </c>
      <c r="C17" s="500"/>
      <c r="D17" s="500"/>
      <c r="E17" s="500"/>
      <c r="F17" s="500"/>
      <c r="G17" s="500"/>
      <c r="H17" s="500"/>
      <c r="I17" s="500"/>
      <c r="J17" s="500"/>
      <c r="K17" s="500"/>
      <c r="L17" s="500"/>
      <c r="M17" s="500"/>
      <c r="N17" s="500"/>
    </row>
    <row r="18" spans="1:14" x14ac:dyDescent="0.3">
      <c r="A18" s="143">
        <v>11</v>
      </c>
      <c r="B18" s="507" t="s">
        <v>1502</v>
      </c>
      <c r="C18" s="500"/>
      <c r="D18" s="500"/>
      <c r="E18" s="500"/>
      <c r="F18" s="500"/>
      <c r="G18" s="500"/>
      <c r="H18" s="500"/>
      <c r="I18" s="500"/>
      <c r="J18" s="500"/>
      <c r="K18" s="500"/>
      <c r="L18" s="500"/>
      <c r="M18" s="500"/>
      <c r="N18" s="500"/>
    </row>
    <row r="19" spans="1:14" x14ac:dyDescent="0.3">
      <c r="A19" s="143">
        <v>12</v>
      </c>
      <c r="B19" s="507" t="s">
        <v>1497</v>
      </c>
      <c r="C19" s="188"/>
      <c r="D19" s="188"/>
      <c r="E19" s="188"/>
      <c r="F19" s="188"/>
      <c r="G19" s="188"/>
      <c r="H19" s="188"/>
      <c r="I19" s="188"/>
      <c r="J19" s="188"/>
      <c r="K19" s="188"/>
      <c r="L19" s="188"/>
      <c r="M19" s="188"/>
      <c r="N19" s="188"/>
    </row>
    <row r="35" spans="4:4" x14ac:dyDescent="0.3">
      <c r="D35" s="2"/>
    </row>
    <row r="36" spans="4:4" x14ac:dyDescent="0.3">
      <c r="D36" s="2"/>
    </row>
    <row r="37" spans="4:4" x14ac:dyDescent="0.3">
      <c r="D37" s="2"/>
    </row>
  </sheetData>
  <mergeCells count="9">
    <mergeCell ref="C5:F5"/>
    <mergeCell ref="G5:J5"/>
    <mergeCell ref="K5:N5"/>
    <mergeCell ref="C6:D6"/>
    <mergeCell ref="E6:E7"/>
    <mergeCell ref="G6:H6"/>
    <mergeCell ref="I6:I7"/>
    <mergeCell ref="K6:L6"/>
    <mergeCell ref="M6:M7"/>
  </mergeCells>
  <pageMargins left="0.70866141732283472" right="0.70866141732283472" top="0.74803149606299213" bottom="0.74803149606299213" header="0.31496062992125984" footer="0.31496062992125984"/>
  <pageSetup paperSize="9" scale="66" orientation="landscape" cellComments="asDisplayed" verticalDpi="598" r:id="rId1"/>
  <headerFooter>
    <oddHeader>&amp;CCS
Příloha XXVII</oddHeader>
    <oddFooter>&amp;C&amp;P</odd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pageSetUpPr fitToPage="1"/>
  </sheetPr>
  <dimension ref="A1:T36"/>
  <sheetViews>
    <sheetView showGridLines="0" view="pageLayout" zoomScale="85" zoomScaleNormal="100" zoomScalePageLayoutView="85" workbookViewId="0">
      <selection activeCell="H37" sqref="H37"/>
    </sheetView>
  </sheetViews>
  <sheetFormatPr defaultColWidth="9.109375" defaultRowHeight="14.4" x14ac:dyDescent="0.3"/>
  <cols>
    <col min="1" max="1" width="5.109375" customWidth="1"/>
    <col min="2" max="3" width="13.6640625" customWidth="1"/>
    <col min="4" max="20" width="13.44140625" customWidth="1"/>
  </cols>
  <sheetData>
    <row r="1" spans="1:20" ht="18" x14ac:dyDescent="0.35">
      <c r="B1" s="508" t="s">
        <v>1503</v>
      </c>
      <c r="C1" s="434"/>
      <c r="E1" s="434"/>
      <c r="F1" s="434"/>
      <c r="G1" s="434"/>
      <c r="H1" s="434"/>
      <c r="I1" s="434"/>
      <c r="J1" s="434"/>
      <c r="K1" s="434"/>
      <c r="L1" s="434"/>
      <c r="M1" s="434"/>
      <c r="N1" s="434"/>
      <c r="O1" s="434"/>
    </row>
    <row r="2" spans="1:20" ht="18" x14ac:dyDescent="0.35">
      <c r="B2" s="509"/>
      <c r="C2" s="510"/>
      <c r="D2" s="510"/>
      <c r="E2" s="510"/>
      <c r="F2" s="510"/>
      <c r="G2" s="510"/>
      <c r="H2" s="510"/>
      <c r="I2" s="510"/>
      <c r="J2" s="510"/>
      <c r="K2" s="510"/>
      <c r="L2" s="511"/>
      <c r="M2" s="511"/>
    </row>
    <row r="4" spans="1:20" x14ac:dyDescent="0.3">
      <c r="A4" s="129"/>
      <c r="B4" s="129"/>
      <c r="C4" s="129"/>
      <c r="D4" s="449" t="s">
        <v>6</v>
      </c>
      <c r="E4" s="449" t="s">
        <v>7</v>
      </c>
      <c r="F4" s="449" t="s">
        <v>8</v>
      </c>
      <c r="G4" s="449" t="s">
        <v>43</v>
      </c>
      <c r="H4" s="449" t="s">
        <v>44</v>
      </c>
      <c r="I4" s="449" t="s">
        <v>153</v>
      </c>
      <c r="J4" s="449" t="s">
        <v>154</v>
      </c>
      <c r="K4" s="449" t="s">
        <v>188</v>
      </c>
      <c r="L4" s="449" t="s">
        <v>442</v>
      </c>
      <c r="M4" s="449" t="s">
        <v>443</v>
      </c>
      <c r="N4" s="449" t="s">
        <v>444</v>
      </c>
      <c r="O4" s="449" t="s">
        <v>445</v>
      </c>
      <c r="P4" s="449" t="s">
        <v>446</v>
      </c>
      <c r="Q4" s="449" t="s">
        <v>729</v>
      </c>
      <c r="R4" s="449" t="s">
        <v>730</v>
      </c>
      <c r="S4" s="449" t="s">
        <v>1504</v>
      </c>
      <c r="T4" s="449" t="s">
        <v>1505</v>
      </c>
    </row>
    <row r="5" spans="1:20" x14ac:dyDescent="0.3">
      <c r="A5" s="129"/>
      <c r="B5" s="129"/>
      <c r="C5" s="129"/>
      <c r="D5" s="1700" t="s">
        <v>1506</v>
      </c>
      <c r="E5" s="1690"/>
      <c r="F5" s="1690"/>
      <c r="G5" s="1690"/>
      <c r="H5" s="1690"/>
      <c r="I5" s="1690" t="s">
        <v>1507</v>
      </c>
      <c r="J5" s="1690"/>
      <c r="K5" s="1690"/>
      <c r="L5" s="1690"/>
      <c r="M5" s="1690" t="s">
        <v>1508</v>
      </c>
      <c r="N5" s="1690"/>
      <c r="O5" s="1690"/>
      <c r="P5" s="1690"/>
      <c r="Q5" s="1690" t="s">
        <v>1509</v>
      </c>
      <c r="R5" s="1690"/>
      <c r="S5" s="1690"/>
      <c r="T5" s="1690"/>
    </row>
    <row r="6" spans="1:20" s="293" customFormat="1" ht="28.8" x14ac:dyDescent="0.3">
      <c r="A6" s="512"/>
      <c r="B6" s="512"/>
      <c r="C6" s="512"/>
      <c r="D6" s="513" t="s">
        <v>1510</v>
      </c>
      <c r="E6" s="513" t="s">
        <v>1511</v>
      </c>
      <c r="F6" s="513" t="s">
        <v>1512</v>
      </c>
      <c r="G6" s="513" t="s">
        <v>1513</v>
      </c>
      <c r="H6" s="513" t="s">
        <v>1514</v>
      </c>
      <c r="I6" s="513" t="s">
        <v>1515</v>
      </c>
      <c r="J6" s="513" t="s">
        <v>1516</v>
      </c>
      <c r="K6" s="513" t="s">
        <v>1517</v>
      </c>
      <c r="L6" s="514" t="s">
        <v>1514</v>
      </c>
      <c r="M6" s="513" t="s">
        <v>1515</v>
      </c>
      <c r="N6" s="513" t="s">
        <v>1516</v>
      </c>
      <c r="O6" s="513" t="s">
        <v>1517</v>
      </c>
      <c r="P6" s="514" t="s">
        <v>1518</v>
      </c>
      <c r="Q6" s="513" t="s">
        <v>1515</v>
      </c>
      <c r="R6" s="513" t="s">
        <v>1516</v>
      </c>
      <c r="S6" s="513" t="s">
        <v>1517</v>
      </c>
      <c r="T6" s="514" t="s">
        <v>1518</v>
      </c>
    </row>
    <row r="7" spans="1:20" x14ac:dyDescent="0.3">
      <c r="A7" s="515">
        <v>1</v>
      </c>
      <c r="B7" s="1701" t="s">
        <v>1492</v>
      </c>
      <c r="C7" s="1701"/>
      <c r="D7" s="188"/>
      <c r="E7" s="188"/>
      <c r="F7" s="188"/>
      <c r="G7" s="188"/>
      <c r="H7" s="188"/>
      <c r="I7" s="188"/>
      <c r="J7" s="188"/>
      <c r="K7" s="188"/>
      <c r="L7" s="188"/>
      <c r="M7" s="188"/>
      <c r="N7" s="188"/>
      <c r="O7" s="188"/>
      <c r="P7" s="188"/>
      <c r="Q7" s="188"/>
      <c r="R7" s="188"/>
      <c r="S7" s="188"/>
      <c r="T7" s="188"/>
    </row>
    <row r="8" spans="1:20" x14ac:dyDescent="0.3">
      <c r="A8" s="449">
        <v>2</v>
      </c>
      <c r="B8" s="1699" t="s">
        <v>1519</v>
      </c>
      <c r="C8" s="1699"/>
      <c r="D8" s="188"/>
      <c r="E8" s="188"/>
      <c r="F8" s="188"/>
      <c r="G8" s="188"/>
      <c r="H8" s="188"/>
      <c r="I8" s="188"/>
      <c r="J8" s="188"/>
      <c r="K8" s="188"/>
      <c r="L8" s="188"/>
      <c r="M8" s="188"/>
      <c r="N8" s="188"/>
      <c r="O8" s="188"/>
      <c r="P8" s="188"/>
      <c r="Q8" s="188"/>
      <c r="R8" s="188"/>
      <c r="S8" s="188"/>
      <c r="T8" s="188"/>
    </row>
    <row r="9" spans="1:20" x14ac:dyDescent="0.3">
      <c r="A9" s="449">
        <v>3</v>
      </c>
      <c r="B9" s="1699" t="s">
        <v>1520</v>
      </c>
      <c r="C9" s="1699"/>
      <c r="D9" s="188"/>
      <c r="E9" s="188"/>
      <c r="F9" s="188"/>
      <c r="G9" s="188"/>
      <c r="H9" s="188"/>
      <c r="I9" s="188"/>
      <c r="J9" s="188"/>
      <c r="K9" s="188"/>
      <c r="L9" s="188"/>
      <c r="M9" s="188"/>
      <c r="N9" s="188"/>
      <c r="O9" s="188"/>
      <c r="P9" s="188"/>
      <c r="Q9" s="188"/>
      <c r="R9" s="188"/>
      <c r="S9" s="188"/>
      <c r="T9" s="188"/>
    </row>
    <row r="10" spans="1:20" x14ac:dyDescent="0.3">
      <c r="A10" s="449">
        <v>4</v>
      </c>
      <c r="B10" s="1699" t="s">
        <v>1521</v>
      </c>
      <c r="C10" s="1699"/>
      <c r="D10" s="188"/>
      <c r="E10" s="188"/>
      <c r="F10" s="188"/>
      <c r="G10" s="188"/>
      <c r="H10" s="188"/>
      <c r="I10" s="188"/>
      <c r="J10" s="188"/>
      <c r="K10" s="188"/>
      <c r="L10" s="188"/>
      <c r="M10" s="188"/>
      <c r="N10" s="188"/>
      <c r="O10" s="188"/>
      <c r="P10" s="188"/>
      <c r="Q10" s="188"/>
      <c r="R10" s="188"/>
      <c r="S10" s="188"/>
      <c r="T10" s="188"/>
    </row>
    <row r="11" spans="1:20" x14ac:dyDescent="0.3">
      <c r="A11" s="449">
        <v>5</v>
      </c>
      <c r="B11" s="1702" t="s">
        <v>1522</v>
      </c>
      <c r="C11" s="1702"/>
      <c r="D11" s="188"/>
      <c r="E11" s="188"/>
      <c r="F11" s="188"/>
      <c r="G11" s="188"/>
      <c r="H11" s="188"/>
      <c r="I11" s="188"/>
      <c r="J11" s="188"/>
      <c r="K11" s="188"/>
      <c r="L11" s="188"/>
      <c r="M11" s="188"/>
      <c r="N11" s="188"/>
      <c r="O11" s="188"/>
      <c r="P11" s="188"/>
      <c r="Q11" s="188"/>
      <c r="R11" s="188"/>
      <c r="S11" s="188"/>
      <c r="T11" s="188"/>
    </row>
    <row r="12" spans="1:20" x14ac:dyDescent="0.3">
      <c r="A12" s="449">
        <v>6</v>
      </c>
      <c r="B12" s="1699" t="s">
        <v>1523</v>
      </c>
      <c r="C12" s="1699"/>
      <c r="D12" s="188"/>
      <c r="E12" s="188"/>
      <c r="F12" s="188"/>
      <c r="G12" s="188"/>
      <c r="H12" s="188"/>
      <c r="I12" s="188"/>
      <c r="J12" s="188"/>
      <c r="K12" s="188"/>
      <c r="L12" s="188"/>
      <c r="M12" s="188"/>
      <c r="N12" s="188"/>
      <c r="O12" s="188"/>
      <c r="P12" s="188"/>
      <c r="Q12" s="188"/>
      <c r="R12" s="188"/>
      <c r="S12" s="188"/>
      <c r="T12" s="188"/>
    </row>
    <row r="13" spans="1:20" x14ac:dyDescent="0.3">
      <c r="A13" s="449">
        <v>7</v>
      </c>
      <c r="B13" s="1702" t="s">
        <v>1522</v>
      </c>
      <c r="C13" s="1702"/>
      <c r="D13" s="188"/>
      <c r="E13" s="188"/>
      <c r="F13" s="188"/>
      <c r="G13" s="188"/>
      <c r="H13" s="188"/>
      <c r="I13" s="188"/>
      <c r="J13" s="188"/>
      <c r="K13" s="188"/>
      <c r="L13" s="188"/>
      <c r="M13" s="188"/>
      <c r="N13" s="188"/>
      <c r="O13" s="188"/>
      <c r="P13" s="188"/>
      <c r="Q13" s="188"/>
      <c r="R13" s="188"/>
      <c r="S13" s="188"/>
      <c r="T13" s="188"/>
    </row>
    <row r="14" spans="1:20" x14ac:dyDescent="0.3">
      <c r="A14" s="449">
        <v>8</v>
      </c>
      <c r="B14" s="1699" t="s">
        <v>1524</v>
      </c>
      <c r="C14" s="1699"/>
      <c r="D14" s="188"/>
      <c r="E14" s="188"/>
      <c r="F14" s="188"/>
      <c r="G14" s="188"/>
      <c r="H14" s="188"/>
      <c r="I14" s="188"/>
      <c r="J14" s="188"/>
      <c r="K14" s="188"/>
      <c r="L14" s="188"/>
      <c r="M14" s="188"/>
      <c r="N14" s="188"/>
      <c r="O14" s="188"/>
      <c r="P14" s="188"/>
      <c r="Q14" s="188"/>
      <c r="R14" s="188"/>
      <c r="S14" s="188"/>
      <c r="T14" s="188"/>
    </row>
    <row r="15" spans="1:20" x14ac:dyDescent="0.3">
      <c r="A15" s="449">
        <v>9</v>
      </c>
      <c r="B15" s="1699" t="s">
        <v>1525</v>
      </c>
      <c r="C15" s="1699"/>
      <c r="D15" s="188"/>
      <c r="E15" s="188"/>
      <c r="F15" s="188"/>
      <c r="G15" s="188"/>
      <c r="H15" s="188"/>
      <c r="I15" s="188"/>
      <c r="J15" s="188"/>
      <c r="K15" s="188"/>
      <c r="L15" s="188"/>
      <c r="M15" s="188"/>
      <c r="N15" s="188"/>
      <c r="O15" s="188"/>
      <c r="P15" s="188"/>
      <c r="Q15" s="188"/>
      <c r="R15" s="188"/>
      <c r="S15" s="188"/>
      <c r="T15" s="188"/>
    </row>
    <row r="16" spans="1:20" x14ac:dyDescent="0.3">
      <c r="A16" s="449">
        <v>10</v>
      </c>
      <c r="B16" s="1699" t="s">
        <v>1520</v>
      </c>
      <c r="C16" s="1699"/>
      <c r="D16" s="188"/>
      <c r="E16" s="188"/>
      <c r="F16" s="188"/>
      <c r="G16" s="188"/>
      <c r="H16" s="188"/>
      <c r="I16" s="188"/>
      <c r="J16" s="188"/>
      <c r="K16" s="188"/>
      <c r="L16" s="188"/>
      <c r="M16" s="188"/>
      <c r="N16" s="188"/>
      <c r="O16" s="188"/>
      <c r="P16" s="188"/>
      <c r="Q16" s="188"/>
      <c r="R16" s="188"/>
      <c r="S16" s="188"/>
      <c r="T16" s="188"/>
    </row>
    <row r="17" spans="1:20" x14ac:dyDescent="0.3">
      <c r="A17" s="449">
        <v>11</v>
      </c>
      <c r="B17" s="1699" t="s">
        <v>1521</v>
      </c>
      <c r="C17" s="1699"/>
      <c r="D17" s="188"/>
      <c r="E17" s="188"/>
      <c r="F17" s="188"/>
      <c r="G17" s="188"/>
      <c r="H17" s="188"/>
      <c r="I17" s="188"/>
      <c r="J17" s="188"/>
      <c r="K17" s="188"/>
      <c r="L17" s="188"/>
      <c r="M17" s="188"/>
      <c r="N17" s="188"/>
      <c r="O17" s="188"/>
      <c r="P17" s="188"/>
      <c r="Q17" s="188"/>
      <c r="R17" s="188"/>
      <c r="S17" s="188"/>
      <c r="T17" s="188"/>
    </row>
    <row r="18" spans="1:20" x14ac:dyDescent="0.3">
      <c r="A18" s="449">
        <v>12</v>
      </c>
      <c r="B18" s="1699" t="s">
        <v>1523</v>
      </c>
      <c r="C18" s="1699"/>
      <c r="D18" s="188"/>
      <c r="E18" s="188"/>
      <c r="F18" s="188"/>
      <c r="G18" s="188"/>
      <c r="H18" s="188"/>
      <c r="I18" s="188"/>
      <c r="J18" s="188"/>
      <c r="K18" s="188"/>
      <c r="L18" s="188"/>
      <c r="M18" s="188"/>
      <c r="N18" s="188"/>
      <c r="O18" s="188"/>
      <c r="P18" s="188"/>
      <c r="Q18" s="188"/>
      <c r="R18" s="188"/>
      <c r="S18" s="188"/>
      <c r="T18" s="188"/>
    </row>
    <row r="19" spans="1:20" x14ac:dyDescent="0.3">
      <c r="A19" s="449">
        <v>13</v>
      </c>
      <c r="B19" s="1699" t="s">
        <v>1524</v>
      </c>
      <c r="C19" s="1699"/>
      <c r="D19" s="188"/>
      <c r="E19" s="188"/>
      <c r="F19" s="188"/>
      <c r="G19" s="188"/>
      <c r="H19" s="188"/>
      <c r="I19" s="188"/>
      <c r="J19" s="188"/>
      <c r="K19" s="188"/>
      <c r="L19" s="188"/>
      <c r="M19" s="188"/>
      <c r="N19" s="188"/>
      <c r="O19" s="188"/>
      <c r="P19" s="188"/>
      <c r="Q19" s="188"/>
      <c r="R19" s="188"/>
      <c r="S19" s="188"/>
      <c r="T19" s="188"/>
    </row>
    <row r="21" spans="1:20" ht="13.5" customHeight="1" x14ac:dyDescent="0.3"/>
    <row r="34" spans="4:5" x14ac:dyDescent="0.3">
      <c r="D34" s="2"/>
      <c r="E34" s="2"/>
    </row>
    <row r="35" spans="4:5" x14ac:dyDescent="0.3">
      <c r="D35" s="2"/>
      <c r="E35" s="2"/>
    </row>
    <row r="36" spans="4:5" x14ac:dyDescent="0.3">
      <c r="D36" s="2"/>
      <c r="E36" s="2"/>
    </row>
  </sheetData>
  <mergeCells count="17">
    <mergeCell ref="B15:C15"/>
    <mergeCell ref="B16:C16"/>
    <mergeCell ref="B17:C17"/>
    <mergeCell ref="B18:C18"/>
    <mergeCell ref="B19:C19"/>
    <mergeCell ref="B14:C14"/>
    <mergeCell ref="D5:H5"/>
    <mergeCell ref="I5:L5"/>
    <mergeCell ref="M5:P5"/>
    <mergeCell ref="Q5:T5"/>
    <mergeCell ref="B7:C7"/>
    <mergeCell ref="B8:C8"/>
    <mergeCell ref="B9:C9"/>
    <mergeCell ref="B10:C10"/>
    <mergeCell ref="B11:C11"/>
    <mergeCell ref="B12:C12"/>
    <mergeCell ref="B13:C13"/>
  </mergeCells>
  <pageMargins left="0.70866141732283472" right="0.70866141732283472" top="0.74803149606299213" bottom="0.74803149606299213" header="0.31496062992125984" footer="0.31496062992125984"/>
  <pageSetup paperSize="9" scale="50" orientation="landscape" cellComments="asDisplayed" r:id="rId1"/>
  <headerFooter>
    <oddHeader>&amp;CCS
Příloha XXVII</oddHeader>
    <oddFooter>&amp;C&amp;P</odd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pageSetUpPr fitToPage="1"/>
  </sheetPr>
  <dimension ref="A1:T37"/>
  <sheetViews>
    <sheetView showGridLines="0" view="pageLayout" zoomScale="80" zoomScaleNormal="100" zoomScalePageLayoutView="80" workbookViewId="0">
      <selection activeCell="H37" sqref="H37"/>
    </sheetView>
  </sheetViews>
  <sheetFormatPr defaultColWidth="9.109375" defaultRowHeight="14.4" x14ac:dyDescent="0.3"/>
  <cols>
    <col min="1" max="1" width="4.5546875" customWidth="1"/>
    <col min="2" max="3" width="13.6640625" customWidth="1"/>
    <col min="4" max="20" width="13.44140625" customWidth="1"/>
  </cols>
  <sheetData>
    <row r="1" spans="1:20" ht="18" x14ac:dyDescent="0.35">
      <c r="B1" s="508" t="s">
        <v>1526</v>
      </c>
      <c r="C1" s="516"/>
      <c r="D1" s="516"/>
      <c r="E1" s="516"/>
      <c r="F1" s="516"/>
      <c r="G1" s="516"/>
      <c r="H1" s="516"/>
      <c r="I1" s="516"/>
      <c r="J1" s="516"/>
      <c r="K1" s="516"/>
    </row>
    <row r="4" spans="1:20" x14ac:dyDescent="0.3">
      <c r="A4" s="517"/>
      <c r="B4" s="517"/>
      <c r="C4" s="518"/>
      <c r="D4" s="449" t="s">
        <v>6</v>
      </c>
      <c r="E4" s="449" t="s">
        <v>7</v>
      </c>
      <c r="F4" s="449" t="s">
        <v>8</v>
      </c>
      <c r="G4" s="449" t="s">
        <v>43</v>
      </c>
      <c r="H4" s="449" t="s">
        <v>44</v>
      </c>
      <c r="I4" s="449" t="s">
        <v>153</v>
      </c>
      <c r="J4" s="449" t="s">
        <v>154</v>
      </c>
      <c r="K4" s="449" t="s">
        <v>188</v>
      </c>
      <c r="L4" s="449" t="s">
        <v>442</v>
      </c>
      <c r="M4" s="449" t="s">
        <v>443</v>
      </c>
      <c r="N4" s="449" t="s">
        <v>444</v>
      </c>
      <c r="O4" s="449" t="s">
        <v>445</v>
      </c>
      <c r="P4" s="449" t="s">
        <v>446</v>
      </c>
      <c r="Q4" s="449" t="s">
        <v>729</v>
      </c>
      <c r="R4" s="449" t="s">
        <v>730</v>
      </c>
      <c r="S4" s="449" t="s">
        <v>1504</v>
      </c>
      <c r="T4" s="449" t="s">
        <v>1505</v>
      </c>
    </row>
    <row r="5" spans="1:20" ht="15" customHeight="1" x14ac:dyDescent="0.3">
      <c r="A5" s="517"/>
      <c r="B5" s="517"/>
      <c r="C5" s="518"/>
      <c r="D5" s="1700" t="s">
        <v>1506</v>
      </c>
      <c r="E5" s="1690"/>
      <c r="F5" s="1690"/>
      <c r="G5" s="1690"/>
      <c r="H5" s="1690"/>
      <c r="I5" s="1690" t="s">
        <v>1507</v>
      </c>
      <c r="J5" s="1690"/>
      <c r="K5" s="1690"/>
      <c r="L5" s="1690"/>
      <c r="M5" s="1690" t="s">
        <v>1508</v>
      </c>
      <c r="N5" s="1690"/>
      <c r="O5" s="1690"/>
      <c r="P5" s="1690"/>
      <c r="Q5" s="1690" t="s">
        <v>1509</v>
      </c>
      <c r="R5" s="1690"/>
      <c r="S5" s="1690"/>
      <c r="T5" s="1690"/>
    </row>
    <row r="6" spans="1:20" s="293" customFormat="1" ht="28.8" x14ac:dyDescent="0.3">
      <c r="A6" s="519"/>
      <c r="B6" s="519"/>
      <c r="C6" s="520"/>
      <c r="D6" s="513" t="s">
        <v>1510</v>
      </c>
      <c r="E6" s="513" t="s">
        <v>1511</v>
      </c>
      <c r="F6" s="513" t="s">
        <v>1512</v>
      </c>
      <c r="G6" s="513" t="s">
        <v>1513</v>
      </c>
      <c r="H6" s="513" t="s">
        <v>1514</v>
      </c>
      <c r="I6" s="513" t="s">
        <v>1515</v>
      </c>
      <c r="J6" s="513" t="s">
        <v>1516</v>
      </c>
      <c r="K6" s="513" t="s">
        <v>1517</v>
      </c>
      <c r="L6" s="514" t="s">
        <v>1514</v>
      </c>
      <c r="M6" s="513" t="s">
        <v>1515</v>
      </c>
      <c r="N6" s="513" t="s">
        <v>1516</v>
      </c>
      <c r="O6" s="513" t="s">
        <v>1517</v>
      </c>
      <c r="P6" s="514" t="s">
        <v>1514</v>
      </c>
      <c r="Q6" s="513" t="s">
        <v>1515</v>
      </c>
      <c r="R6" s="513" t="s">
        <v>1516</v>
      </c>
      <c r="S6" s="513" t="s">
        <v>1517</v>
      </c>
      <c r="T6" s="514" t="s">
        <v>1514</v>
      </c>
    </row>
    <row r="7" spans="1:20" x14ac:dyDescent="0.3">
      <c r="A7" s="515">
        <v>1</v>
      </c>
      <c r="B7" s="1701" t="s">
        <v>1492</v>
      </c>
      <c r="C7" s="1701"/>
      <c r="D7" s="188"/>
      <c r="E7" s="188"/>
      <c r="F7" s="188"/>
      <c r="G7" s="188"/>
      <c r="H7" s="188"/>
      <c r="I7" s="188"/>
      <c r="J7" s="188"/>
      <c r="K7" s="188"/>
      <c r="L7" s="188"/>
      <c r="M7" s="188"/>
      <c r="N7" s="188"/>
      <c r="O7" s="188"/>
      <c r="P7" s="188"/>
      <c r="Q7" s="188"/>
      <c r="R7" s="188"/>
      <c r="S7" s="188"/>
      <c r="T7" s="188"/>
    </row>
    <row r="8" spans="1:20" x14ac:dyDescent="0.3">
      <c r="A8" s="449">
        <v>2</v>
      </c>
      <c r="B8" s="1699" t="s">
        <v>1527</v>
      </c>
      <c r="C8" s="1699"/>
      <c r="D8" s="188"/>
      <c r="E8" s="188"/>
      <c r="F8" s="188"/>
      <c r="G8" s="188"/>
      <c r="H8" s="188"/>
      <c r="I8" s="188"/>
      <c r="J8" s="188"/>
      <c r="K8" s="188"/>
      <c r="L8" s="188"/>
      <c r="M8" s="188"/>
      <c r="N8" s="188"/>
      <c r="O8" s="188"/>
      <c r="P8" s="188"/>
      <c r="Q8" s="188"/>
      <c r="R8" s="188"/>
      <c r="S8" s="188"/>
      <c r="T8" s="188"/>
    </row>
    <row r="9" spans="1:20" x14ac:dyDescent="0.3">
      <c r="A9" s="449">
        <v>3</v>
      </c>
      <c r="B9" s="1699" t="s">
        <v>1520</v>
      </c>
      <c r="C9" s="1699"/>
      <c r="D9" s="188"/>
      <c r="E9" s="188"/>
      <c r="F9" s="188"/>
      <c r="G9" s="188"/>
      <c r="H9" s="188"/>
      <c r="I9" s="188"/>
      <c r="J9" s="188"/>
      <c r="K9" s="188"/>
      <c r="L9" s="188"/>
      <c r="M9" s="188"/>
      <c r="N9" s="188"/>
      <c r="O9" s="188"/>
      <c r="P9" s="188"/>
      <c r="Q9" s="188"/>
      <c r="R9" s="188"/>
      <c r="S9" s="188"/>
      <c r="T9" s="188"/>
    </row>
    <row r="10" spans="1:20" x14ac:dyDescent="0.3">
      <c r="A10" s="449">
        <v>4</v>
      </c>
      <c r="B10" s="1699" t="s">
        <v>1521</v>
      </c>
      <c r="C10" s="1699"/>
      <c r="D10" s="188"/>
      <c r="E10" s="188"/>
      <c r="F10" s="188"/>
      <c r="G10" s="188"/>
      <c r="H10" s="188"/>
      <c r="I10" s="188"/>
      <c r="J10" s="188"/>
      <c r="K10" s="188"/>
      <c r="L10" s="188"/>
      <c r="M10" s="188"/>
      <c r="N10" s="188"/>
      <c r="O10" s="188"/>
      <c r="P10" s="188"/>
      <c r="Q10" s="188"/>
      <c r="R10" s="188"/>
      <c r="S10" s="188"/>
      <c r="T10" s="188"/>
    </row>
    <row r="11" spans="1:20" x14ac:dyDescent="0.3">
      <c r="A11" s="449">
        <v>5</v>
      </c>
      <c r="B11" s="1702" t="s">
        <v>1522</v>
      </c>
      <c r="C11" s="1702"/>
      <c r="D11" s="188"/>
      <c r="E11" s="188"/>
      <c r="F11" s="188"/>
      <c r="G11" s="188"/>
      <c r="H11" s="188"/>
      <c r="I11" s="188"/>
      <c r="J11" s="188"/>
      <c r="K11" s="188"/>
      <c r="L11" s="188"/>
      <c r="M11" s="188"/>
      <c r="N11" s="188"/>
      <c r="O11" s="188"/>
      <c r="P11" s="188"/>
      <c r="Q11" s="188"/>
      <c r="R11" s="188"/>
      <c r="S11" s="188"/>
      <c r="T11" s="188"/>
    </row>
    <row r="12" spans="1:20" x14ac:dyDescent="0.3">
      <c r="A12" s="449">
        <v>6</v>
      </c>
      <c r="B12" s="1699" t="s">
        <v>1523</v>
      </c>
      <c r="C12" s="1699"/>
      <c r="D12" s="188"/>
      <c r="E12" s="188"/>
      <c r="F12" s="188"/>
      <c r="G12" s="188"/>
      <c r="H12" s="188"/>
      <c r="I12" s="188"/>
      <c r="J12" s="188"/>
      <c r="K12" s="188"/>
      <c r="L12" s="188"/>
      <c r="M12" s="188"/>
      <c r="N12" s="188"/>
      <c r="O12" s="188"/>
      <c r="P12" s="188"/>
      <c r="Q12" s="188"/>
      <c r="R12" s="188"/>
      <c r="S12" s="188"/>
      <c r="T12" s="188"/>
    </row>
    <row r="13" spans="1:20" x14ac:dyDescent="0.3">
      <c r="A13" s="449">
        <v>7</v>
      </c>
      <c r="B13" s="1702" t="s">
        <v>1522</v>
      </c>
      <c r="C13" s="1702"/>
      <c r="D13" s="188"/>
      <c r="E13" s="188"/>
      <c r="F13" s="188"/>
      <c r="G13" s="188"/>
      <c r="H13" s="188"/>
      <c r="I13" s="188"/>
      <c r="J13" s="188"/>
      <c r="K13" s="188"/>
      <c r="L13" s="188"/>
      <c r="M13" s="188"/>
      <c r="N13" s="188"/>
      <c r="O13" s="188"/>
      <c r="P13" s="188"/>
      <c r="Q13" s="188"/>
      <c r="R13" s="188"/>
      <c r="S13" s="188"/>
      <c r="T13" s="188"/>
    </row>
    <row r="14" spans="1:20" x14ac:dyDescent="0.3">
      <c r="A14" s="449">
        <v>8</v>
      </c>
      <c r="B14" s="1699" t="s">
        <v>1524</v>
      </c>
      <c r="C14" s="1699"/>
      <c r="D14" s="188"/>
      <c r="E14" s="188"/>
      <c r="F14" s="188"/>
      <c r="G14" s="188"/>
      <c r="H14" s="188"/>
      <c r="I14" s="188"/>
      <c r="J14" s="188"/>
      <c r="K14" s="188"/>
      <c r="L14" s="188"/>
      <c r="M14" s="188"/>
      <c r="N14" s="188"/>
      <c r="O14" s="188"/>
      <c r="P14" s="188"/>
      <c r="Q14" s="188"/>
      <c r="R14" s="188"/>
      <c r="S14" s="188"/>
      <c r="T14" s="188"/>
    </row>
    <row r="15" spans="1:20" x14ac:dyDescent="0.3">
      <c r="A15" s="449">
        <v>9</v>
      </c>
      <c r="B15" s="1699" t="s">
        <v>1528</v>
      </c>
      <c r="C15" s="1699"/>
      <c r="D15" s="188"/>
      <c r="E15" s="188"/>
      <c r="F15" s="188"/>
      <c r="G15" s="188"/>
      <c r="H15" s="188"/>
      <c r="I15" s="188"/>
      <c r="J15" s="188"/>
      <c r="K15" s="188"/>
      <c r="L15" s="188"/>
      <c r="M15" s="188"/>
      <c r="N15" s="188"/>
      <c r="O15" s="188"/>
      <c r="P15" s="188"/>
      <c r="Q15" s="188"/>
      <c r="R15" s="188"/>
      <c r="S15" s="188"/>
      <c r="T15" s="188"/>
    </row>
    <row r="16" spans="1:20" x14ac:dyDescent="0.3">
      <c r="A16" s="449">
        <v>10</v>
      </c>
      <c r="B16" s="1699" t="s">
        <v>1520</v>
      </c>
      <c r="C16" s="1699"/>
      <c r="D16" s="188"/>
      <c r="E16" s="188"/>
      <c r="F16" s="188"/>
      <c r="G16" s="188"/>
      <c r="H16" s="188"/>
      <c r="I16" s="188"/>
      <c r="J16" s="188"/>
      <c r="K16" s="188"/>
      <c r="L16" s="188"/>
      <c r="M16" s="188"/>
      <c r="N16" s="188"/>
      <c r="O16" s="188"/>
      <c r="P16" s="188"/>
      <c r="Q16" s="188"/>
      <c r="R16" s="188"/>
      <c r="S16" s="188"/>
      <c r="T16" s="188"/>
    </row>
    <row r="17" spans="1:20" x14ac:dyDescent="0.3">
      <c r="A17" s="449">
        <v>11</v>
      </c>
      <c r="B17" s="1699" t="s">
        <v>1521</v>
      </c>
      <c r="C17" s="1699"/>
      <c r="D17" s="188"/>
      <c r="E17" s="188"/>
      <c r="F17" s="188"/>
      <c r="G17" s="188"/>
      <c r="H17" s="188"/>
      <c r="I17" s="188"/>
      <c r="J17" s="188"/>
      <c r="K17" s="188"/>
      <c r="L17" s="188"/>
      <c r="M17" s="188"/>
      <c r="N17" s="188"/>
      <c r="O17" s="188"/>
      <c r="P17" s="188"/>
      <c r="Q17" s="188"/>
      <c r="R17" s="188"/>
      <c r="S17" s="188"/>
      <c r="T17" s="188"/>
    </row>
    <row r="18" spans="1:20" x14ac:dyDescent="0.3">
      <c r="A18" s="449">
        <v>12</v>
      </c>
      <c r="B18" s="1699" t="s">
        <v>1523</v>
      </c>
      <c r="C18" s="1699"/>
      <c r="D18" s="188"/>
      <c r="E18" s="188"/>
      <c r="F18" s="188"/>
      <c r="G18" s="188"/>
      <c r="H18" s="188"/>
      <c r="I18" s="188"/>
      <c r="J18" s="188"/>
      <c r="K18" s="188"/>
      <c r="L18" s="188"/>
      <c r="M18" s="188"/>
      <c r="N18" s="188"/>
      <c r="O18" s="188"/>
      <c r="P18" s="188"/>
      <c r="Q18" s="188"/>
      <c r="R18" s="188"/>
      <c r="S18" s="188"/>
      <c r="T18" s="188"/>
    </row>
    <row r="19" spans="1:20" x14ac:dyDescent="0.3">
      <c r="A19" s="449">
        <v>13</v>
      </c>
      <c r="B19" s="1699" t="s">
        <v>1524</v>
      </c>
      <c r="C19" s="1699"/>
      <c r="D19" s="188"/>
      <c r="E19" s="188"/>
      <c r="F19" s="188"/>
      <c r="G19" s="188"/>
      <c r="H19" s="188"/>
      <c r="I19" s="188"/>
      <c r="J19" s="188"/>
      <c r="K19" s="188"/>
      <c r="L19" s="188"/>
      <c r="M19" s="188"/>
      <c r="N19" s="188"/>
      <c r="O19" s="188"/>
      <c r="P19" s="188"/>
      <c r="Q19" s="188"/>
      <c r="R19" s="188"/>
      <c r="S19" s="188"/>
      <c r="T19" s="188"/>
    </row>
    <row r="32" spans="1:20" x14ac:dyDescent="0.3">
      <c r="D32" s="2"/>
    </row>
    <row r="33" spans="4:4" x14ac:dyDescent="0.3">
      <c r="D33" s="2"/>
    </row>
    <row r="34" spans="4:4" x14ac:dyDescent="0.3">
      <c r="D34" s="2"/>
    </row>
    <row r="35" spans="4:4" x14ac:dyDescent="0.3">
      <c r="D35" s="2"/>
    </row>
    <row r="36" spans="4:4" x14ac:dyDescent="0.3">
      <c r="D36" s="2"/>
    </row>
    <row r="37" spans="4:4" x14ac:dyDescent="0.3">
      <c r="D37" s="2"/>
    </row>
  </sheetData>
  <mergeCells count="17">
    <mergeCell ref="B15:C15"/>
    <mergeCell ref="B16:C16"/>
    <mergeCell ref="B17:C17"/>
    <mergeCell ref="B18:C18"/>
    <mergeCell ref="B19:C19"/>
    <mergeCell ref="B14:C14"/>
    <mergeCell ref="D5:H5"/>
    <mergeCell ref="I5:L5"/>
    <mergeCell ref="M5:P5"/>
    <mergeCell ref="Q5:T5"/>
    <mergeCell ref="B7:C7"/>
    <mergeCell ref="B8:C8"/>
    <mergeCell ref="B9:C9"/>
    <mergeCell ref="B10:C10"/>
    <mergeCell ref="B11:C11"/>
    <mergeCell ref="B12:C12"/>
    <mergeCell ref="B13:C13"/>
  </mergeCells>
  <pageMargins left="0.70866141732283472" right="0.70866141732283472" top="0.74803149606299213" bottom="0.74803149606299213" header="0.31496062992125984" footer="0.31496062992125984"/>
  <pageSetup paperSize="9" scale="50" orientation="landscape" cellComments="asDisplayed" r:id="rId1"/>
  <headerFooter>
    <oddHeader>&amp;CCS
Příloha XXVII</oddHeader>
    <oddFooter>&amp;C&amp;P</odd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pageSetUpPr fitToPage="1"/>
  </sheetPr>
  <dimension ref="A1:E38"/>
  <sheetViews>
    <sheetView showGridLines="0" view="pageLayout" zoomScaleNormal="100" workbookViewId="0">
      <selection activeCell="H37" sqref="H37"/>
    </sheetView>
  </sheetViews>
  <sheetFormatPr defaultColWidth="9.109375" defaultRowHeight="14.4" x14ac:dyDescent="0.3"/>
  <cols>
    <col min="1" max="1" width="5.6640625" customWidth="1"/>
    <col min="2" max="2" width="34.6640625" customWidth="1"/>
    <col min="3" max="3" width="33.109375" customWidth="1"/>
    <col min="4" max="4" width="28" bestFit="1" customWidth="1"/>
    <col min="5" max="5" width="64.88671875" customWidth="1"/>
  </cols>
  <sheetData>
    <row r="1" spans="1:5" ht="18" x14ac:dyDescent="0.35">
      <c r="A1" s="40"/>
      <c r="B1" s="502" t="s">
        <v>1464</v>
      </c>
      <c r="C1" s="502"/>
      <c r="D1" s="502"/>
      <c r="E1" s="502"/>
    </row>
    <row r="2" spans="1:5" x14ac:dyDescent="0.3">
      <c r="B2" s="521"/>
      <c r="C2" s="521"/>
      <c r="D2" s="521"/>
      <c r="E2" s="521"/>
    </row>
    <row r="4" spans="1:5" x14ac:dyDescent="0.3">
      <c r="A4" s="490"/>
      <c r="B4" s="490"/>
      <c r="C4" s="449" t="s">
        <v>6</v>
      </c>
      <c r="D4" s="449" t="s">
        <v>7</v>
      </c>
      <c r="E4" s="449" t="s">
        <v>8</v>
      </c>
    </row>
    <row r="5" spans="1:5" x14ac:dyDescent="0.3">
      <c r="A5" s="490"/>
      <c r="B5" s="490"/>
      <c r="C5" s="1691" t="s">
        <v>1529</v>
      </c>
      <c r="D5" s="1692"/>
      <c r="E5" s="1693"/>
    </row>
    <row r="6" spans="1:5" x14ac:dyDescent="0.3">
      <c r="A6" s="490"/>
      <c r="B6" s="490"/>
      <c r="C6" s="1694" t="s">
        <v>1530</v>
      </c>
      <c r="D6" s="1690"/>
      <c r="E6" s="1686" t="s">
        <v>1531</v>
      </c>
    </row>
    <row r="7" spans="1:5" x14ac:dyDescent="0.3">
      <c r="A7" s="490"/>
      <c r="B7" s="490"/>
      <c r="C7" s="495"/>
      <c r="D7" s="449" t="s">
        <v>1532</v>
      </c>
      <c r="E7" s="1687"/>
    </row>
    <row r="8" spans="1:5" x14ac:dyDescent="0.3">
      <c r="A8" s="496">
        <v>1</v>
      </c>
      <c r="B8" s="497" t="s">
        <v>1492</v>
      </c>
      <c r="C8" s="449"/>
      <c r="D8" s="449"/>
      <c r="E8" s="149"/>
    </row>
    <row r="9" spans="1:5" x14ac:dyDescent="0.3">
      <c r="A9" s="143">
        <v>2</v>
      </c>
      <c r="B9" s="501" t="s">
        <v>1493</v>
      </c>
      <c r="C9" s="449"/>
      <c r="D9" s="449"/>
      <c r="E9" s="449"/>
    </row>
    <row r="10" spans="1:5" x14ac:dyDescent="0.3">
      <c r="A10" s="143">
        <v>3</v>
      </c>
      <c r="B10" s="188" t="s">
        <v>1494</v>
      </c>
      <c r="C10" s="188"/>
      <c r="D10" s="188"/>
      <c r="E10" s="188"/>
    </row>
    <row r="11" spans="1:5" x14ac:dyDescent="0.3">
      <c r="A11" s="143">
        <v>4</v>
      </c>
      <c r="B11" s="188" t="s">
        <v>1495</v>
      </c>
      <c r="C11" s="188"/>
      <c r="D11" s="188"/>
      <c r="E11" s="188"/>
    </row>
    <row r="12" spans="1:5" x14ac:dyDescent="0.3">
      <c r="A12" s="143">
        <v>5</v>
      </c>
      <c r="B12" s="188" t="s">
        <v>1496</v>
      </c>
      <c r="C12" s="188"/>
      <c r="D12" s="188"/>
      <c r="E12" s="188"/>
    </row>
    <row r="13" spans="1:5" x14ac:dyDescent="0.3">
      <c r="A13" s="143">
        <v>6</v>
      </c>
      <c r="B13" s="188" t="s">
        <v>1497</v>
      </c>
      <c r="C13" s="188"/>
      <c r="D13" s="188"/>
      <c r="E13" s="188"/>
    </row>
    <row r="14" spans="1:5" x14ac:dyDescent="0.3">
      <c r="A14" s="143">
        <v>7</v>
      </c>
      <c r="B14" s="501" t="s">
        <v>1498</v>
      </c>
      <c r="C14" s="449"/>
      <c r="D14" s="449"/>
      <c r="E14" s="449"/>
    </row>
    <row r="15" spans="1:5" x14ac:dyDescent="0.3">
      <c r="A15" s="143">
        <v>8</v>
      </c>
      <c r="B15" s="188" t="s">
        <v>1499</v>
      </c>
      <c r="C15" s="188"/>
      <c r="D15" s="188"/>
      <c r="E15" s="188"/>
    </row>
    <row r="16" spans="1:5" x14ac:dyDescent="0.3">
      <c r="A16" s="143">
        <v>9</v>
      </c>
      <c r="B16" s="188" t="s">
        <v>1500</v>
      </c>
      <c r="C16" s="188"/>
      <c r="D16" s="188"/>
      <c r="E16" s="188"/>
    </row>
    <row r="17" spans="1:5" x14ac:dyDescent="0.3">
      <c r="A17" s="143">
        <v>10</v>
      </c>
      <c r="B17" s="188" t="s">
        <v>1501</v>
      </c>
      <c r="C17" s="188"/>
      <c r="D17" s="188"/>
      <c r="E17" s="188"/>
    </row>
    <row r="18" spans="1:5" x14ac:dyDescent="0.3">
      <c r="A18" s="143">
        <v>11</v>
      </c>
      <c r="B18" s="188" t="s">
        <v>1502</v>
      </c>
      <c r="C18" s="188"/>
      <c r="D18" s="188"/>
      <c r="E18" s="188"/>
    </row>
    <row r="19" spans="1:5" x14ac:dyDescent="0.3">
      <c r="A19" s="143">
        <v>12</v>
      </c>
      <c r="B19" s="188" t="s">
        <v>1497</v>
      </c>
      <c r="C19" s="188"/>
      <c r="D19" s="188"/>
      <c r="E19" s="188"/>
    </row>
    <row r="33" spans="4:4" x14ac:dyDescent="0.3">
      <c r="D33" s="2"/>
    </row>
    <row r="34" spans="4:4" x14ac:dyDescent="0.3">
      <c r="D34" s="2"/>
    </row>
    <row r="35" spans="4:4" x14ac:dyDescent="0.3">
      <c r="D35" s="2"/>
    </row>
    <row r="36" spans="4:4" x14ac:dyDescent="0.3">
      <c r="D36" s="2"/>
    </row>
    <row r="37" spans="4:4" x14ac:dyDescent="0.3">
      <c r="D37" s="2"/>
    </row>
    <row r="38" spans="4:4" x14ac:dyDescent="0.3">
      <c r="D38" s="2"/>
    </row>
  </sheetData>
  <mergeCells count="3">
    <mergeCell ref="C5:E5"/>
    <mergeCell ref="C6:D6"/>
    <mergeCell ref="E6:E7"/>
  </mergeCells>
  <pageMargins left="0.70866141732283472" right="0.70866141732283472" top="0.74803149606299213" bottom="0.74803149606299213" header="0.31496062992125984" footer="0.31496062992125984"/>
  <pageSetup paperSize="9" scale="79" orientation="landscape" r:id="rId1"/>
  <headerFooter>
    <oddHeader>&amp;CCS
Příloha XXVII</oddHeader>
    <oddFooter>&amp;C&amp;P</odd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B2:L38"/>
  <sheetViews>
    <sheetView showGridLines="0" zoomScaleNormal="100" workbookViewId="0">
      <selection activeCell="B10" sqref="B10:L10"/>
    </sheetView>
  </sheetViews>
  <sheetFormatPr defaultColWidth="9.109375" defaultRowHeight="14.4" x14ac:dyDescent="0.3"/>
  <sheetData>
    <row r="2" spans="2:12" x14ac:dyDescent="0.3">
      <c r="B2" t="s">
        <v>1682</v>
      </c>
    </row>
    <row r="3" spans="2:12" x14ac:dyDescent="0.3">
      <c r="B3" t="s">
        <v>1683</v>
      </c>
    </row>
    <row r="5" spans="2:12" x14ac:dyDescent="0.3">
      <c r="B5" s="1237" t="s">
        <v>1533</v>
      </c>
      <c r="C5" s="1238"/>
      <c r="D5" s="1238"/>
      <c r="E5" s="1238"/>
      <c r="F5" s="1238"/>
      <c r="G5" s="1238"/>
      <c r="H5" s="1238"/>
      <c r="I5" s="1238"/>
      <c r="J5" s="1238"/>
      <c r="K5" s="1238"/>
      <c r="L5" s="1239"/>
    </row>
    <row r="6" spans="2:12" x14ac:dyDescent="0.3">
      <c r="B6" s="1240" t="s">
        <v>1534</v>
      </c>
      <c r="C6" s="1236"/>
      <c r="D6" s="1236"/>
      <c r="E6" s="1236"/>
      <c r="F6" s="1236"/>
      <c r="G6" s="1236"/>
      <c r="H6" s="1236"/>
      <c r="I6" s="1236"/>
      <c r="J6" s="1236"/>
      <c r="K6" s="1236"/>
      <c r="L6" s="1241"/>
    </row>
    <row r="7" spans="2:12" ht="22.5" customHeight="1" x14ac:dyDescent="0.3">
      <c r="B7" s="1240" t="s">
        <v>1535</v>
      </c>
      <c r="C7" s="1236"/>
      <c r="D7" s="1236"/>
      <c r="E7" s="1236"/>
      <c r="F7" s="1236"/>
      <c r="G7" s="1236"/>
      <c r="H7" s="1236"/>
      <c r="I7" s="1236"/>
      <c r="J7" s="1236"/>
      <c r="K7" s="1236"/>
      <c r="L7" s="1241"/>
    </row>
    <row r="8" spans="2:12" x14ac:dyDescent="0.3">
      <c r="B8" s="1240" t="s">
        <v>1536</v>
      </c>
      <c r="C8" s="1236"/>
      <c r="D8" s="1236"/>
      <c r="E8" s="1236"/>
      <c r="F8" s="1236"/>
      <c r="G8" s="1236"/>
      <c r="H8" s="1236"/>
      <c r="I8" s="1236"/>
      <c r="J8" s="1236"/>
      <c r="K8" s="1236"/>
      <c r="L8" s="1241"/>
    </row>
    <row r="9" spans="2:12" ht="22.5" customHeight="1" x14ac:dyDescent="0.3">
      <c r="B9" s="1240" t="s">
        <v>1537</v>
      </c>
      <c r="C9" s="1236"/>
      <c r="D9" s="1236"/>
      <c r="E9" s="1236"/>
      <c r="F9" s="1236"/>
      <c r="G9" s="1236"/>
      <c r="H9" s="1236"/>
      <c r="I9" s="1236"/>
      <c r="J9" s="1236"/>
      <c r="K9" s="1236"/>
      <c r="L9" s="1241"/>
    </row>
    <row r="10" spans="2:12" ht="22.5" customHeight="1" x14ac:dyDescent="0.3">
      <c r="B10" s="1240" t="s">
        <v>1538</v>
      </c>
      <c r="C10" s="1236"/>
      <c r="D10" s="1236"/>
      <c r="E10" s="1236"/>
      <c r="F10" s="1236"/>
      <c r="G10" s="1236"/>
      <c r="H10" s="1236"/>
      <c r="I10" s="1236"/>
      <c r="J10" s="1236"/>
      <c r="K10" s="1236"/>
      <c r="L10" s="1241"/>
    </row>
    <row r="11" spans="2:12" x14ac:dyDescent="0.3">
      <c r="B11" s="1242" t="s">
        <v>1539</v>
      </c>
      <c r="C11" s="1243"/>
      <c r="D11" s="1243"/>
      <c r="E11" s="1243"/>
      <c r="F11" s="1243"/>
      <c r="G11" s="1243"/>
      <c r="H11" s="1243"/>
      <c r="I11" s="1243"/>
      <c r="J11" s="1243"/>
      <c r="K11" s="1243"/>
      <c r="L11" s="1244"/>
    </row>
    <row r="12" spans="2:12" ht="22.5" customHeight="1" x14ac:dyDescent="0.3"/>
    <row r="13" spans="2:12" ht="22.5" customHeight="1" x14ac:dyDescent="0.3">
      <c r="B13" s="1235"/>
      <c r="C13" s="1235"/>
      <c r="D13" s="1235"/>
      <c r="E13" s="1235"/>
      <c r="F13" s="1235"/>
      <c r="G13" s="1235"/>
      <c r="H13" s="1235"/>
      <c r="I13" s="1235"/>
      <c r="J13" s="1235"/>
      <c r="K13" s="1235"/>
      <c r="L13" s="1235"/>
    </row>
    <row r="14" spans="2:12" ht="22.5" customHeight="1" x14ac:dyDescent="0.3">
      <c r="B14" s="1236"/>
      <c r="C14" s="1236"/>
      <c r="D14" s="1236"/>
      <c r="E14" s="1236"/>
      <c r="F14" s="1236"/>
      <c r="G14" s="1236"/>
      <c r="H14" s="1236"/>
      <c r="I14" s="1236"/>
      <c r="J14" s="1236"/>
      <c r="K14" s="1236"/>
      <c r="L14" s="1236"/>
    </row>
    <row r="15" spans="2:12" ht="22.5" customHeight="1" x14ac:dyDescent="0.3">
      <c r="B15" s="1235"/>
      <c r="C15" s="1235"/>
      <c r="D15" s="1235"/>
      <c r="E15" s="1235"/>
      <c r="F15" s="1235"/>
      <c r="G15" s="1235"/>
      <c r="H15" s="1235"/>
      <c r="I15" s="1235"/>
      <c r="J15" s="1235"/>
      <c r="K15" s="1235"/>
      <c r="L15" s="1235"/>
    </row>
    <row r="16" spans="2:12" ht="22.5" customHeight="1" x14ac:dyDescent="0.3"/>
    <row r="17" ht="22.5" customHeight="1" x14ac:dyDescent="0.3"/>
    <row r="33" spans="4:4" x14ac:dyDescent="0.3">
      <c r="D33" s="2"/>
    </row>
    <row r="34" spans="4:4" x14ac:dyDescent="0.3">
      <c r="D34" s="2"/>
    </row>
    <row r="35" spans="4:4" x14ac:dyDescent="0.3">
      <c r="D35" s="2"/>
    </row>
    <row r="36" spans="4:4" x14ac:dyDescent="0.3">
      <c r="D36" s="2"/>
    </row>
    <row r="37" spans="4:4" x14ac:dyDescent="0.3">
      <c r="D37" s="2"/>
    </row>
    <row r="38" spans="4:4" x14ac:dyDescent="0.3">
      <c r="D38" s="2"/>
    </row>
  </sheetData>
  <mergeCells count="10">
    <mergeCell ref="B11:L11"/>
    <mergeCell ref="B13:L13"/>
    <mergeCell ref="B14:L14"/>
    <mergeCell ref="B15:L15"/>
    <mergeCell ref="B5:L5"/>
    <mergeCell ref="B6:L6"/>
    <mergeCell ref="B7:L7"/>
    <mergeCell ref="B8:L8"/>
    <mergeCell ref="B9:L9"/>
    <mergeCell ref="B10:L10"/>
  </mergeCells>
  <hyperlinks>
    <hyperlink ref="B5:L5" location="'EU MRA'!A1" display="Table EU MRA: Qualitative disclosure requirements related to market risk"/>
    <hyperlink ref="B6:L6" location="'EU MR1'!A1" display="Template EU MR1 - Market risk under the standardised approach"/>
    <hyperlink ref="B7:L7" location="'EU MRB'!A1" display="Table EU MRB: Qualitative disclosure requirements for institutions using the internal Market Risk Models"/>
    <hyperlink ref="B8:L8" location="'EU MR2-A'!A1" display="Šablona EU MR2-A – Tržní riziko podle přístupu interního modelu (IMA)"/>
    <hyperlink ref="B9:L9" location="'EU MR2-B'!A1" display="Šablona EU MR2-B – Tokové výkazy rizikově vážených expozic vůči tržnímu riziku podle přístupu IMA"/>
    <hyperlink ref="B10:L10" location="'EU MR3'!A1" display="Šablona EU MR3 – Hodnoty IMA pro obchodní portfolia"/>
    <hyperlink ref="B11:L11" location="'EU MR4'!A1" display="Šablona EU MR4 – Porovnání odhadů VaR se zisky/ztrátami"/>
  </hyperlinks>
  <pageMargins left="0.70866141732283472" right="0.70866141732283472" top="0.74803149606299213" bottom="0.74803149606299213" header="0.31496062992125984" footer="0.31496062992125984"/>
  <pageSetup paperSize="9" orientation="landscape" verticalDpi="1200" r:id="rId1"/>
  <drawing r:id="rId2"/>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sheetPr>
  <dimension ref="A1:J37"/>
  <sheetViews>
    <sheetView showGridLines="0" view="pageLayout" zoomScaleNormal="100" workbookViewId="0">
      <selection activeCell="C13" sqref="C13"/>
    </sheetView>
  </sheetViews>
  <sheetFormatPr defaultColWidth="11.33203125" defaultRowHeight="14.4" x14ac:dyDescent="0.3"/>
  <cols>
    <col min="1" max="1" width="4.88671875" style="84" customWidth="1"/>
    <col min="2" max="2" width="85" customWidth="1"/>
    <col min="3" max="3" width="63.6640625" customWidth="1"/>
  </cols>
  <sheetData>
    <row r="1" spans="1:10" ht="21" customHeight="1" x14ac:dyDescent="0.3">
      <c r="A1" s="1703" t="s">
        <v>1540</v>
      </c>
      <c r="B1" s="1703"/>
      <c r="C1" s="1703"/>
      <c r="D1" s="522"/>
      <c r="E1" s="522"/>
      <c r="F1" s="522"/>
      <c r="G1" s="522"/>
      <c r="H1" s="522"/>
      <c r="I1" s="522"/>
      <c r="J1" s="522"/>
    </row>
    <row r="2" spans="1:10" ht="17.25" customHeight="1" x14ac:dyDescent="0.3">
      <c r="A2" s="294"/>
      <c r="C2" s="462" t="s">
        <v>1378</v>
      </c>
    </row>
    <row r="3" spans="1:10" ht="146.25" customHeight="1" x14ac:dyDescent="0.3">
      <c r="A3" s="583" t="s">
        <v>116</v>
      </c>
      <c r="B3" s="582" t="s">
        <v>1749</v>
      </c>
      <c r="C3" s="54" t="s">
        <v>1993</v>
      </c>
    </row>
    <row r="4" spans="1:10" ht="99" customHeight="1" x14ac:dyDescent="0.3">
      <c r="A4" s="584" t="s">
        <v>118</v>
      </c>
      <c r="B4" s="582" t="s">
        <v>1747</v>
      </c>
      <c r="C4" s="54" t="s">
        <v>1994</v>
      </c>
    </row>
    <row r="5" spans="1:10" ht="93.75" customHeight="1" x14ac:dyDescent="0.3">
      <c r="A5" s="583" t="s">
        <v>144</v>
      </c>
      <c r="B5" s="582" t="s">
        <v>1748</v>
      </c>
      <c r="C5" s="489" t="s">
        <v>1995</v>
      </c>
    </row>
    <row r="7" spans="1:10" ht="42" customHeight="1" x14ac:dyDescent="0.3"/>
    <row r="8" spans="1:10" x14ac:dyDescent="0.3">
      <c r="B8" s="290"/>
    </row>
    <row r="35" spans="4:4" x14ac:dyDescent="0.3">
      <c r="D35" s="2"/>
    </row>
    <row r="36" spans="4:4" x14ac:dyDescent="0.3">
      <c r="D36" s="2"/>
    </row>
    <row r="37" spans="4:4" x14ac:dyDescent="0.3">
      <c r="D37" s="2"/>
    </row>
  </sheetData>
  <mergeCells count="1">
    <mergeCell ref="A1:C1"/>
  </mergeCells>
  <pageMargins left="0.70866141732283472" right="0.70866141732283472" top="0.74803149606299213" bottom="0.74803149606299213" header="0.31496062992125984" footer="0.31496062992125984"/>
  <pageSetup paperSize="9" scale="85" fitToWidth="0" fitToHeight="0" orientation="landscape" r:id="rId1"/>
  <headerFooter>
    <oddHeader>&amp;CCS
Příloha XXIX</oddHeader>
    <oddFooter>&amp;C&amp;P</odd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pageSetUpPr fitToPage="1"/>
  </sheetPr>
  <dimension ref="A1:H36"/>
  <sheetViews>
    <sheetView showGridLines="0" view="pageLayout" zoomScaleNormal="100" workbookViewId="0">
      <selection activeCell="B7" sqref="B7"/>
    </sheetView>
  </sheetViews>
  <sheetFormatPr defaultColWidth="11.33203125" defaultRowHeight="14.4" x14ac:dyDescent="0.3"/>
  <cols>
    <col min="1" max="1" width="6.6640625" style="434" customWidth="1"/>
    <col min="2" max="2" width="41.6640625" customWidth="1"/>
    <col min="3" max="3" width="22.6640625" customWidth="1"/>
    <col min="4" max="4" width="15.33203125" customWidth="1"/>
    <col min="6" max="6" width="50.88671875" customWidth="1"/>
    <col min="7" max="7" width="7.33203125" customWidth="1"/>
    <col min="8" max="8" width="42" customWidth="1"/>
  </cols>
  <sheetData>
    <row r="1" spans="1:8" s="293" customFormat="1" ht="40.5" customHeight="1" x14ac:dyDescent="0.3">
      <c r="A1" s="599" t="s">
        <v>1534</v>
      </c>
      <c r="B1" s="580"/>
      <c r="C1" s="581"/>
      <c r="D1" s="523"/>
      <c r="G1" s="89"/>
      <c r="H1" s="89"/>
    </row>
    <row r="2" spans="1:8" x14ac:dyDescent="0.3">
      <c r="A2" s="800"/>
      <c r="B2" s="801"/>
      <c r="C2" s="748" t="s">
        <v>6</v>
      </c>
      <c r="F2" s="85"/>
      <c r="G2" s="85"/>
    </row>
    <row r="3" spans="1:8" ht="38.25" customHeight="1" x14ac:dyDescent="0.3">
      <c r="A3" s="798"/>
      <c r="B3" s="585"/>
      <c r="C3" s="586" t="s">
        <v>1398</v>
      </c>
      <c r="F3" s="85"/>
      <c r="G3" s="85"/>
    </row>
    <row r="4" spans="1:8" x14ac:dyDescent="0.3">
      <c r="A4" s="798"/>
      <c r="B4" s="587" t="s">
        <v>1541</v>
      </c>
      <c r="C4" s="588"/>
      <c r="F4" s="85"/>
      <c r="G4" s="524"/>
    </row>
    <row r="5" spans="1:8" ht="15.75" customHeight="1" x14ac:dyDescent="0.3">
      <c r="A5" s="799">
        <v>1</v>
      </c>
      <c r="B5" s="589" t="s">
        <v>1542</v>
      </c>
      <c r="C5" s="590"/>
      <c r="F5" s="85"/>
      <c r="G5" s="524"/>
    </row>
    <row r="6" spans="1:8" x14ac:dyDescent="0.3">
      <c r="A6" s="799">
        <v>2</v>
      </c>
      <c r="B6" s="589" t="s">
        <v>1543</v>
      </c>
      <c r="C6" s="590"/>
      <c r="F6" s="85"/>
      <c r="G6" s="524"/>
    </row>
    <row r="7" spans="1:8" x14ac:dyDescent="0.3">
      <c r="A7" s="799">
        <v>3</v>
      </c>
      <c r="B7" s="589" t="s">
        <v>1544</v>
      </c>
      <c r="C7" s="590"/>
      <c r="F7" s="85"/>
      <c r="G7" s="524"/>
    </row>
    <row r="8" spans="1:8" x14ac:dyDescent="0.3">
      <c r="A8" s="799">
        <v>4</v>
      </c>
      <c r="B8" s="589" t="s">
        <v>1545</v>
      </c>
      <c r="C8" s="590"/>
    </row>
    <row r="9" spans="1:8" x14ac:dyDescent="0.3">
      <c r="A9" s="799"/>
      <c r="B9" s="591" t="s">
        <v>1546</v>
      </c>
      <c r="C9" s="588"/>
    </row>
    <row r="10" spans="1:8" x14ac:dyDescent="0.3">
      <c r="A10" s="799">
        <v>5</v>
      </c>
      <c r="B10" s="592" t="s">
        <v>1547</v>
      </c>
      <c r="C10" s="590"/>
    </row>
    <row r="11" spans="1:8" x14ac:dyDescent="0.3">
      <c r="A11" s="799">
        <v>6</v>
      </c>
      <c r="B11" s="592" t="s">
        <v>1548</v>
      </c>
      <c r="C11" s="590"/>
    </row>
    <row r="12" spans="1:8" x14ac:dyDescent="0.3">
      <c r="A12" s="799">
        <v>7</v>
      </c>
      <c r="B12" s="592" t="s">
        <v>1549</v>
      </c>
      <c r="C12" s="590"/>
    </row>
    <row r="13" spans="1:8" x14ac:dyDescent="0.3">
      <c r="A13" s="799">
        <v>8</v>
      </c>
      <c r="B13" s="585" t="s">
        <v>1750</v>
      </c>
      <c r="C13" s="590"/>
    </row>
    <row r="14" spans="1:8" x14ac:dyDescent="0.3">
      <c r="A14" s="799">
        <v>9</v>
      </c>
      <c r="B14" s="585" t="s">
        <v>42</v>
      </c>
      <c r="C14" s="590"/>
    </row>
    <row r="15" spans="1:8" x14ac:dyDescent="0.3">
      <c r="B15" s="434"/>
      <c r="C15" s="434"/>
      <c r="D15" s="434"/>
      <c r="E15" s="434"/>
      <c r="F15" s="434"/>
    </row>
    <row r="16" spans="1:8" x14ac:dyDescent="0.3">
      <c r="B16" s="434"/>
      <c r="C16" s="434"/>
      <c r="D16" s="434"/>
      <c r="E16" s="434"/>
      <c r="F16" s="434"/>
    </row>
    <row r="17" spans="2:6" x14ac:dyDescent="0.3">
      <c r="B17" s="434"/>
      <c r="C17" s="434"/>
      <c r="D17" s="434"/>
      <c r="E17" s="434"/>
      <c r="F17" s="434"/>
    </row>
    <row r="18" spans="2:6" ht="50.25" customHeight="1" x14ac:dyDescent="0.3">
      <c r="B18" s="434"/>
      <c r="C18" s="434"/>
      <c r="D18" s="434"/>
      <c r="E18" s="434"/>
      <c r="F18" s="434"/>
    </row>
    <row r="19" spans="2:6" ht="50.25" customHeight="1" x14ac:dyDescent="0.3">
      <c r="B19" s="434"/>
      <c r="C19" s="434"/>
      <c r="D19" s="434"/>
      <c r="E19" s="434"/>
      <c r="F19" s="434"/>
    </row>
    <row r="20" spans="2:6" x14ac:dyDescent="0.3">
      <c r="B20" s="434"/>
      <c r="C20" s="434"/>
      <c r="D20" s="434"/>
      <c r="E20" s="434"/>
      <c r="F20" s="434"/>
    </row>
    <row r="21" spans="2:6" x14ac:dyDescent="0.3">
      <c r="B21" s="434"/>
      <c r="C21" s="434"/>
      <c r="D21" s="434"/>
      <c r="E21" s="434"/>
      <c r="F21" s="434"/>
    </row>
    <row r="22" spans="2:6" x14ac:dyDescent="0.3">
      <c r="B22" s="434"/>
      <c r="C22" s="434"/>
      <c r="D22" s="434"/>
      <c r="E22" s="434"/>
      <c r="F22" s="434"/>
    </row>
    <row r="23" spans="2:6" x14ac:dyDescent="0.3">
      <c r="B23" s="434"/>
      <c r="C23" s="434"/>
      <c r="D23" s="434"/>
      <c r="E23" s="434"/>
      <c r="F23" s="434"/>
    </row>
    <row r="24" spans="2:6" x14ac:dyDescent="0.3">
      <c r="B24" s="434"/>
      <c r="C24" s="434"/>
      <c r="D24" s="434"/>
      <c r="E24" s="434"/>
      <c r="F24" s="434"/>
    </row>
    <row r="25" spans="2:6" x14ac:dyDescent="0.3">
      <c r="B25" s="434"/>
      <c r="C25" s="434"/>
      <c r="D25" s="434"/>
      <c r="E25" s="434"/>
      <c r="F25" s="434"/>
    </row>
    <row r="34" spans="4:4" x14ac:dyDescent="0.3">
      <c r="D34" s="2"/>
    </row>
    <row r="35" spans="4:4" x14ac:dyDescent="0.3">
      <c r="D35" s="2"/>
    </row>
    <row r="36" spans="4:4" x14ac:dyDescent="0.3">
      <c r="D36" s="2"/>
    </row>
  </sheetData>
  <pageMargins left="0.70866141732283472" right="0.70866141732283472" top="0.74803149606299213" bottom="0.74803149606299213" header="0.31496062992125984" footer="0.31496062992125984"/>
  <pageSetup paperSize="9" orientation="landscape" r:id="rId1"/>
  <headerFooter>
    <oddHeader>&amp;CCS
Příloha XXIX</oddHeader>
    <oddFooter>&amp;C&amp;P</odd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sheetPr>
  <dimension ref="A1:G50"/>
  <sheetViews>
    <sheetView showGridLines="0" view="pageLayout" zoomScaleNormal="130" workbookViewId="0">
      <selection activeCell="B7" sqref="B7"/>
    </sheetView>
  </sheetViews>
  <sheetFormatPr defaultColWidth="11.33203125" defaultRowHeight="14.4" x14ac:dyDescent="0.3"/>
  <cols>
    <col min="1" max="1" width="11.33203125" style="59" customWidth="1"/>
    <col min="2" max="2" width="94.33203125" style="1" customWidth="1"/>
    <col min="3" max="3" width="27.33203125" style="1" customWidth="1"/>
    <col min="4" max="16384" width="11.33203125" style="1"/>
  </cols>
  <sheetData>
    <row r="1" spans="1:3" ht="22.5" customHeight="1" x14ac:dyDescent="0.3">
      <c r="A1" s="802" t="s">
        <v>1550</v>
      </c>
    </row>
    <row r="2" spans="1:3" ht="39.75" customHeight="1" x14ac:dyDescent="0.3">
      <c r="B2" s="525"/>
      <c r="C2" s="526" t="s">
        <v>1378</v>
      </c>
    </row>
    <row r="3" spans="1:3" ht="78.75" customHeight="1" x14ac:dyDescent="0.3">
      <c r="A3" s="527" t="s">
        <v>1551</v>
      </c>
      <c r="B3" s="528" t="s">
        <v>1552</v>
      </c>
      <c r="C3" s="529"/>
    </row>
    <row r="4" spans="1:3" ht="138" x14ac:dyDescent="0.3">
      <c r="A4" s="530" t="s">
        <v>1553</v>
      </c>
      <c r="B4" s="531" t="s">
        <v>1554</v>
      </c>
      <c r="C4" s="529"/>
    </row>
    <row r="5" spans="1:3" ht="36" customHeight="1" x14ac:dyDescent="0.3">
      <c r="A5" s="1704" t="s">
        <v>1555</v>
      </c>
      <c r="B5" s="1705"/>
      <c r="C5" s="18"/>
    </row>
    <row r="6" spans="1:3" ht="65.25" customHeight="1" x14ac:dyDescent="0.3">
      <c r="A6" s="532" t="s">
        <v>1556</v>
      </c>
      <c r="B6" s="533" t="s">
        <v>1557</v>
      </c>
      <c r="C6" s="18"/>
    </row>
    <row r="7" spans="1:3" ht="94.5" customHeight="1" x14ac:dyDescent="0.3">
      <c r="A7" s="532" t="s">
        <v>131</v>
      </c>
      <c r="B7" s="534" t="s">
        <v>1558</v>
      </c>
      <c r="C7" s="18"/>
    </row>
    <row r="8" spans="1:3" ht="41.4" x14ac:dyDescent="0.3">
      <c r="A8" s="535"/>
      <c r="B8" s="536" t="s">
        <v>1559</v>
      </c>
      <c r="C8" s="537"/>
    </row>
    <row r="9" spans="1:3" ht="24" customHeight="1" x14ac:dyDescent="0.3">
      <c r="A9" s="538" t="s">
        <v>133</v>
      </c>
      <c r="B9" s="539" t="s">
        <v>1560</v>
      </c>
      <c r="C9" s="540"/>
    </row>
    <row r="10" spans="1:3" ht="39.75" customHeight="1" x14ac:dyDescent="0.3">
      <c r="A10" s="538" t="s">
        <v>1561</v>
      </c>
      <c r="B10" s="539" t="s">
        <v>1562</v>
      </c>
      <c r="C10" s="540"/>
    </row>
    <row r="11" spans="1:3" ht="15" customHeight="1" x14ac:dyDescent="0.3">
      <c r="A11" s="538" t="s">
        <v>1563</v>
      </c>
      <c r="B11" s="539" t="s">
        <v>1564</v>
      </c>
      <c r="C11" s="540"/>
    </row>
    <row r="12" spans="1:3" ht="15" customHeight="1" x14ac:dyDescent="0.3">
      <c r="A12" s="541" t="s">
        <v>1565</v>
      </c>
      <c r="B12" s="539" t="s">
        <v>1566</v>
      </c>
      <c r="C12" s="540"/>
    </row>
    <row r="13" spans="1:3" ht="27" customHeight="1" x14ac:dyDescent="0.3">
      <c r="A13" s="541" t="s">
        <v>1567</v>
      </c>
      <c r="B13" s="539" t="s">
        <v>1568</v>
      </c>
      <c r="C13" s="540"/>
    </row>
    <row r="14" spans="1:3" ht="29.25" customHeight="1" x14ac:dyDescent="0.3">
      <c r="A14" s="541" t="s">
        <v>1569</v>
      </c>
      <c r="B14" s="539" t="s">
        <v>1570</v>
      </c>
      <c r="C14" s="540"/>
    </row>
    <row r="15" spans="1:3" ht="51" customHeight="1" x14ac:dyDescent="0.3">
      <c r="A15" s="541" t="s">
        <v>1571</v>
      </c>
      <c r="B15" s="539" t="s">
        <v>1572</v>
      </c>
      <c r="C15" s="540"/>
    </row>
    <row r="16" spans="1:3" ht="25.5" customHeight="1" x14ac:dyDescent="0.3">
      <c r="A16" s="541" t="s">
        <v>1573</v>
      </c>
      <c r="B16" s="539" t="s">
        <v>1574</v>
      </c>
      <c r="C16" s="540"/>
    </row>
    <row r="17" spans="1:3" ht="46.5" customHeight="1" x14ac:dyDescent="0.3">
      <c r="A17" s="541" t="s">
        <v>1575</v>
      </c>
      <c r="B17" s="539" t="s">
        <v>1576</v>
      </c>
      <c r="C17" s="540"/>
    </row>
    <row r="18" spans="1:3" ht="15" customHeight="1" x14ac:dyDescent="0.3">
      <c r="A18" s="538" t="s">
        <v>1577</v>
      </c>
      <c r="B18" s="539" t="s">
        <v>1578</v>
      </c>
      <c r="C18" s="540"/>
    </row>
    <row r="19" spans="1:3" ht="60" customHeight="1" x14ac:dyDescent="0.3">
      <c r="A19" s="541" t="s">
        <v>1565</v>
      </c>
      <c r="B19" s="539" t="s">
        <v>1579</v>
      </c>
      <c r="C19" s="540"/>
    </row>
    <row r="20" spans="1:3" ht="15" customHeight="1" x14ac:dyDescent="0.3">
      <c r="A20" s="541" t="s">
        <v>1567</v>
      </c>
      <c r="B20" s="539" t="s">
        <v>1580</v>
      </c>
      <c r="C20" s="540"/>
    </row>
    <row r="21" spans="1:3" ht="24" customHeight="1" x14ac:dyDescent="0.3">
      <c r="A21" s="542" t="s">
        <v>1569</v>
      </c>
      <c r="B21" s="543" t="s">
        <v>1581</v>
      </c>
      <c r="C21" s="544"/>
    </row>
    <row r="22" spans="1:3" ht="57.75" customHeight="1" x14ac:dyDescent="0.3">
      <c r="A22" s="532" t="s">
        <v>1582</v>
      </c>
      <c r="B22" s="545" t="s">
        <v>1583</v>
      </c>
      <c r="C22" s="18"/>
    </row>
    <row r="23" spans="1:3" ht="58.5" customHeight="1" x14ac:dyDescent="0.3">
      <c r="A23" s="532" t="s">
        <v>1584</v>
      </c>
      <c r="B23" s="546" t="s">
        <v>1585</v>
      </c>
      <c r="C23" s="18"/>
    </row>
    <row r="24" spans="1:3" ht="55.2" customHeight="1" x14ac:dyDescent="0.3">
      <c r="A24" s="1704" t="s">
        <v>1586</v>
      </c>
      <c r="B24" s="1706"/>
      <c r="C24" s="18"/>
    </row>
    <row r="25" spans="1:3" ht="53.25" customHeight="1" x14ac:dyDescent="0.3">
      <c r="A25" s="532" t="s">
        <v>1556</v>
      </c>
      <c r="B25" s="533" t="s">
        <v>1587</v>
      </c>
      <c r="C25" s="18"/>
    </row>
    <row r="26" spans="1:3" ht="88.5" customHeight="1" x14ac:dyDescent="0.3">
      <c r="A26" s="532" t="s">
        <v>131</v>
      </c>
      <c r="B26" s="533" t="s">
        <v>1588</v>
      </c>
      <c r="C26" s="18"/>
    </row>
    <row r="27" spans="1:3" ht="36" customHeight="1" x14ac:dyDescent="0.3">
      <c r="A27" s="535" t="s">
        <v>133</v>
      </c>
      <c r="B27" s="547" t="s">
        <v>1589</v>
      </c>
      <c r="C27" s="537"/>
    </row>
    <row r="28" spans="1:3" ht="29.25" customHeight="1" x14ac:dyDescent="0.3">
      <c r="A28" s="541" t="s">
        <v>1565</v>
      </c>
      <c r="B28" s="548" t="s">
        <v>1590</v>
      </c>
      <c r="C28" s="540"/>
    </row>
    <row r="29" spans="1:3" ht="15" customHeight="1" x14ac:dyDescent="0.3">
      <c r="A29" s="541" t="s">
        <v>1567</v>
      </c>
      <c r="B29" s="548" t="s">
        <v>1591</v>
      </c>
      <c r="C29" s="540"/>
    </row>
    <row r="30" spans="1:3" ht="15" customHeight="1" x14ac:dyDescent="0.3">
      <c r="A30" s="541" t="s">
        <v>1569</v>
      </c>
      <c r="B30" s="548" t="s">
        <v>1592</v>
      </c>
      <c r="C30" s="540"/>
    </row>
    <row r="31" spans="1:3" ht="15" customHeight="1" x14ac:dyDescent="0.3">
      <c r="A31" s="532" t="s">
        <v>1561</v>
      </c>
      <c r="B31" s="545" t="s">
        <v>1593</v>
      </c>
      <c r="C31" s="18"/>
    </row>
    <row r="32" spans="1:3" ht="30" customHeight="1" x14ac:dyDescent="0.3">
      <c r="A32" s="532" t="s">
        <v>1563</v>
      </c>
      <c r="B32" s="545" t="s">
        <v>1594</v>
      </c>
      <c r="C32" s="18"/>
    </row>
    <row r="33" spans="1:7" ht="26.25" customHeight="1" x14ac:dyDescent="0.3">
      <c r="A33" s="532" t="s">
        <v>1577</v>
      </c>
      <c r="B33" s="545" t="s">
        <v>1595</v>
      </c>
      <c r="C33" s="18"/>
    </row>
    <row r="34" spans="1:7" ht="54" customHeight="1" x14ac:dyDescent="0.3">
      <c r="A34" s="532" t="s">
        <v>1582</v>
      </c>
      <c r="B34" s="546" t="s">
        <v>1596</v>
      </c>
      <c r="C34" s="18"/>
    </row>
    <row r="35" spans="1:7" ht="55.95" customHeight="1" x14ac:dyDescent="0.3">
      <c r="A35" s="532" t="s">
        <v>1584</v>
      </c>
      <c r="B35" s="546" t="s">
        <v>1597</v>
      </c>
      <c r="C35" s="18"/>
      <c r="D35" s="166"/>
    </row>
    <row r="36" spans="1:7" ht="40.200000000000003" customHeight="1" x14ac:dyDescent="0.3">
      <c r="A36" s="1704" t="s">
        <v>1598</v>
      </c>
      <c r="B36" s="1706"/>
      <c r="C36" s="18"/>
      <c r="D36" s="166"/>
    </row>
    <row r="37" spans="1:7" ht="54.6" customHeight="1" x14ac:dyDescent="0.3">
      <c r="A37" s="532" t="s">
        <v>1556</v>
      </c>
      <c r="B37" s="533" t="s">
        <v>1599</v>
      </c>
      <c r="C37" s="18"/>
    </row>
    <row r="38" spans="1:7" ht="81" customHeight="1" x14ac:dyDescent="0.3">
      <c r="A38" s="532" t="s">
        <v>131</v>
      </c>
      <c r="B38" s="533" t="s">
        <v>1600</v>
      </c>
      <c r="C38" s="18"/>
    </row>
    <row r="39" spans="1:7" ht="40.200000000000003" customHeight="1" x14ac:dyDescent="0.3">
      <c r="A39" s="535" t="s">
        <v>133</v>
      </c>
      <c r="B39" s="549" t="s">
        <v>1601</v>
      </c>
      <c r="C39" s="537"/>
      <c r="G39" s="550"/>
    </row>
    <row r="40" spans="1:7" ht="68.25" customHeight="1" x14ac:dyDescent="0.3">
      <c r="A40" s="541" t="s">
        <v>1565</v>
      </c>
      <c r="B40" s="539" t="s">
        <v>1602</v>
      </c>
      <c r="C40" s="540"/>
    </row>
    <row r="41" spans="1:7" ht="33.75" customHeight="1" x14ac:dyDescent="0.3">
      <c r="A41" s="541" t="s">
        <v>1567</v>
      </c>
      <c r="B41" s="539" t="s">
        <v>1603</v>
      </c>
      <c r="C41" s="540"/>
    </row>
    <row r="42" spans="1:7" ht="60" customHeight="1" x14ac:dyDescent="0.3">
      <c r="A42" s="541" t="s">
        <v>1569</v>
      </c>
      <c r="B42" s="539" t="s">
        <v>1604</v>
      </c>
      <c r="C42" s="544"/>
    </row>
    <row r="43" spans="1:7" ht="15" customHeight="1" x14ac:dyDescent="0.3">
      <c r="A43" s="532" t="s">
        <v>1561</v>
      </c>
      <c r="B43" s="533" t="s">
        <v>1593</v>
      </c>
      <c r="C43" s="18"/>
    </row>
    <row r="44" spans="1:7" ht="32.25" customHeight="1" x14ac:dyDescent="0.3">
      <c r="A44" s="532" t="s">
        <v>1563</v>
      </c>
      <c r="B44" s="533" t="s">
        <v>1594</v>
      </c>
      <c r="C44" s="18"/>
    </row>
    <row r="45" spans="1:7" ht="15" customHeight="1" x14ac:dyDescent="0.3">
      <c r="A45" s="532" t="s">
        <v>1577</v>
      </c>
      <c r="B45" s="533" t="s">
        <v>1595</v>
      </c>
      <c r="C45" s="18"/>
    </row>
    <row r="46" spans="1:7" ht="72" customHeight="1" x14ac:dyDescent="0.3">
      <c r="A46" s="532" t="s">
        <v>1582</v>
      </c>
      <c r="B46" s="546" t="s">
        <v>1605</v>
      </c>
      <c r="C46" s="18"/>
    </row>
    <row r="47" spans="1:7" ht="64.5" customHeight="1" x14ac:dyDescent="0.3">
      <c r="A47" s="532" t="s">
        <v>1584</v>
      </c>
      <c r="B47" s="546" t="s">
        <v>1606</v>
      </c>
      <c r="C47" s="18"/>
    </row>
    <row r="48" spans="1:7" ht="95.25" customHeight="1" x14ac:dyDescent="0.3">
      <c r="A48" s="532" t="s">
        <v>1607</v>
      </c>
      <c r="B48" s="546" t="s">
        <v>1608</v>
      </c>
      <c r="C48" s="18"/>
    </row>
    <row r="49" spans="1:2" x14ac:dyDescent="0.3">
      <c r="A49" s="551"/>
      <c r="B49" s="525"/>
    </row>
    <row r="50" spans="1:2" ht="96.75" customHeight="1" x14ac:dyDescent="0.3"/>
  </sheetData>
  <mergeCells count="3">
    <mergeCell ref="A5:B5"/>
    <mergeCell ref="A24:B24"/>
    <mergeCell ref="A36:B36"/>
  </mergeCells>
  <pageMargins left="0.70866141732283472" right="0.70866141732283472" top="0.74803149606299213" bottom="0.74803149606299213" header="0.31496062992125984" footer="0.31496062992125984"/>
  <pageSetup paperSize="9" scale="95" fitToWidth="0" fitToHeight="0" orientation="landscape" r:id="rId1"/>
  <headerFooter>
    <oddHeader>&amp;CCS 
Příloha XXIX</oddHeader>
    <oddFooter>&amp;C&amp;P</odd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pageSetUpPr fitToPage="1"/>
  </sheetPr>
  <dimension ref="A1:D37"/>
  <sheetViews>
    <sheetView showGridLines="0" view="pageLayout" zoomScaleNormal="100" workbookViewId="0">
      <selection activeCell="B7" sqref="B7"/>
    </sheetView>
  </sheetViews>
  <sheetFormatPr defaultColWidth="11.33203125" defaultRowHeight="14.4" x14ac:dyDescent="0.3"/>
  <cols>
    <col min="1" max="1" width="5.5546875" style="56" customWidth="1"/>
    <col min="2" max="2" width="65" customWidth="1"/>
    <col min="3" max="3" width="12.33203125" customWidth="1"/>
    <col min="4" max="4" width="14.6640625" customWidth="1"/>
  </cols>
  <sheetData>
    <row r="1" spans="1:4" ht="26.25" customHeight="1" x14ac:dyDescent="0.3">
      <c r="A1" s="599" t="s">
        <v>1536</v>
      </c>
    </row>
    <row r="2" spans="1:4" x14ac:dyDescent="0.3">
      <c r="A2" s="59"/>
      <c r="B2" s="1"/>
      <c r="C2" s="1"/>
      <c r="D2" s="1"/>
    </row>
    <row r="3" spans="1:4" x14ac:dyDescent="0.3">
      <c r="A3" s="1707"/>
      <c r="B3" s="1708"/>
      <c r="C3" s="596" t="s">
        <v>6</v>
      </c>
      <c r="D3" s="596" t="s">
        <v>7</v>
      </c>
    </row>
    <row r="4" spans="1:4" ht="27.75" customHeight="1" x14ac:dyDescent="0.3">
      <c r="A4" s="1709"/>
      <c r="B4" s="1710"/>
      <c r="C4" s="835" t="s">
        <v>1398</v>
      </c>
      <c r="D4" s="596" t="s">
        <v>451</v>
      </c>
    </row>
    <row r="5" spans="1:4" ht="21.75" customHeight="1" x14ac:dyDescent="0.3">
      <c r="A5" s="593">
        <v>1</v>
      </c>
      <c r="B5" s="594" t="s">
        <v>1754</v>
      </c>
      <c r="C5" s="595"/>
      <c r="D5" s="595"/>
    </row>
    <row r="6" spans="1:4" ht="27" customHeight="1" x14ac:dyDescent="0.3">
      <c r="A6" s="596" t="s">
        <v>6</v>
      </c>
      <c r="B6" s="595" t="s">
        <v>1751</v>
      </c>
      <c r="C6" s="597"/>
      <c r="D6" s="595"/>
    </row>
    <row r="7" spans="1:4" ht="42.75" customHeight="1" x14ac:dyDescent="0.3">
      <c r="A7" s="596" t="s">
        <v>7</v>
      </c>
      <c r="B7" s="598" t="s">
        <v>1609</v>
      </c>
      <c r="C7" s="597"/>
      <c r="D7" s="595"/>
    </row>
    <row r="8" spans="1:4" ht="21" customHeight="1" x14ac:dyDescent="0.3">
      <c r="A8" s="593">
        <v>2</v>
      </c>
      <c r="B8" s="594" t="s">
        <v>1755</v>
      </c>
      <c r="C8" s="595"/>
      <c r="D8" s="595"/>
    </row>
    <row r="9" spans="1:4" ht="32.25" customHeight="1" x14ac:dyDescent="0.3">
      <c r="A9" s="596" t="s">
        <v>6</v>
      </c>
      <c r="B9" s="595" t="s">
        <v>1752</v>
      </c>
      <c r="C9" s="597"/>
      <c r="D9" s="595"/>
    </row>
    <row r="10" spans="1:4" ht="48.75" customHeight="1" x14ac:dyDescent="0.3">
      <c r="A10" s="596" t="s">
        <v>7</v>
      </c>
      <c r="B10" s="598" t="s">
        <v>1753</v>
      </c>
      <c r="C10" s="597"/>
      <c r="D10" s="595"/>
    </row>
    <row r="11" spans="1:4" ht="22.5" customHeight="1" x14ac:dyDescent="0.3">
      <c r="A11" s="593">
        <v>3</v>
      </c>
      <c r="B11" s="594" t="s">
        <v>1756</v>
      </c>
      <c r="C11" s="595"/>
      <c r="D11" s="595"/>
    </row>
    <row r="12" spans="1:4" ht="53.25" customHeight="1" x14ac:dyDescent="0.3">
      <c r="A12" s="596" t="s">
        <v>6</v>
      </c>
      <c r="B12" s="598" t="s">
        <v>1610</v>
      </c>
      <c r="C12" s="597"/>
      <c r="D12" s="595"/>
    </row>
    <row r="13" spans="1:4" ht="24" customHeight="1" x14ac:dyDescent="0.3">
      <c r="A13" s="596" t="s">
        <v>7</v>
      </c>
      <c r="B13" s="595" t="s">
        <v>1611</v>
      </c>
      <c r="C13" s="597"/>
      <c r="D13" s="595"/>
    </row>
    <row r="14" spans="1:4" ht="26.25" customHeight="1" x14ac:dyDescent="0.3">
      <c r="A14" s="593">
        <v>4</v>
      </c>
      <c r="B14" s="595" t="s">
        <v>1757</v>
      </c>
      <c r="C14" s="595"/>
      <c r="D14" s="595"/>
    </row>
    <row r="15" spans="1:4" ht="39.75" customHeight="1" x14ac:dyDescent="0.3">
      <c r="A15" s="596" t="s">
        <v>6</v>
      </c>
      <c r="B15" s="598" t="s">
        <v>1612</v>
      </c>
      <c r="C15" s="597"/>
      <c r="D15" s="595"/>
    </row>
    <row r="16" spans="1:4" ht="31.5" customHeight="1" x14ac:dyDescent="0.3">
      <c r="A16" s="596" t="s">
        <v>7</v>
      </c>
      <c r="B16" s="598" t="s">
        <v>1613</v>
      </c>
      <c r="C16" s="597"/>
      <c r="D16" s="595"/>
    </row>
    <row r="17" spans="1:4" ht="52.5" customHeight="1" x14ac:dyDescent="0.3">
      <c r="A17" s="596" t="s">
        <v>8</v>
      </c>
      <c r="B17" s="598" t="s">
        <v>1614</v>
      </c>
      <c r="C17" s="597"/>
      <c r="D17" s="595"/>
    </row>
    <row r="18" spans="1:4" x14ac:dyDescent="0.3">
      <c r="A18" s="593">
        <v>5</v>
      </c>
      <c r="B18" s="595" t="s">
        <v>1615</v>
      </c>
      <c r="C18" s="595"/>
      <c r="D18" s="595"/>
    </row>
    <row r="19" spans="1:4" x14ac:dyDescent="0.3">
      <c r="A19" s="593">
        <v>6</v>
      </c>
      <c r="B19" s="594" t="s">
        <v>42</v>
      </c>
      <c r="C19" s="595"/>
      <c r="D19" s="595"/>
    </row>
    <row r="35" spans="4:4" x14ac:dyDescent="0.3">
      <c r="D35" s="2"/>
    </row>
    <row r="36" spans="4:4" x14ac:dyDescent="0.3">
      <c r="D36" s="2"/>
    </row>
    <row r="37" spans="4:4" x14ac:dyDescent="0.3">
      <c r="D37" s="2"/>
    </row>
  </sheetData>
  <mergeCells count="2">
    <mergeCell ref="A3:B3"/>
    <mergeCell ref="A4:B4"/>
  </mergeCells>
  <pageMargins left="0.70866141732283472" right="0.70866141732283472" top="0.86614173228346458" bottom="0.74803149606299213" header="0.31496062992125984" footer="0.31496062992125984"/>
  <pageSetup paperSize="9" fitToHeight="0" orientation="landscape" r:id="rId1"/>
  <headerFooter>
    <oddHeader>&amp;CCS
Příloha XXIX</oddHeader>
    <oddFooter>&amp;C&amp;P</oddFooter>
  </headerFooter>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pageSetUpPr fitToPage="1"/>
  </sheetPr>
  <dimension ref="A1:I36"/>
  <sheetViews>
    <sheetView showGridLines="0" view="pageLayout" zoomScaleNormal="100" workbookViewId="0">
      <selection activeCell="B7" sqref="B7"/>
    </sheetView>
  </sheetViews>
  <sheetFormatPr defaultColWidth="11.33203125" defaultRowHeight="14.4" x14ac:dyDescent="0.3"/>
  <cols>
    <col min="1" max="1" width="3.5546875" customWidth="1"/>
    <col min="2" max="2" width="50.109375" customWidth="1"/>
    <col min="6" max="6" width="15.33203125" customWidth="1"/>
  </cols>
  <sheetData>
    <row r="1" spans="1:9" ht="15.75" customHeight="1" x14ac:dyDescent="0.3">
      <c r="A1" s="599" t="s">
        <v>1537</v>
      </c>
      <c r="C1" s="552"/>
      <c r="D1" s="552"/>
      <c r="E1" s="552"/>
      <c r="F1" s="552"/>
    </row>
    <row r="2" spans="1:9" ht="15.75" customHeight="1" x14ac:dyDescent="0.3">
      <c r="A2" s="552"/>
      <c r="B2" s="552"/>
      <c r="C2" s="552"/>
      <c r="D2" s="552"/>
      <c r="E2" s="552"/>
      <c r="F2" s="552"/>
    </row>
    <row r="4" spans="1:9" x14ac:dyDescent="0.3">
      <c r="A4" s="1711"/>
      <c r="B4" s="1712"/>
      <c r="C4" s="600" t="s">
        <v>6</v>
      </c>
      <c r="D4" s="600" t="s">
        <v>7</v>
      </c>
      <c r="E4" s="600" t="s">
        <v>8</v>
      </c>
      <c r="F4" s="600" t="s">
        <v>43</v>
      </c>
      <c r="G4" s="596" t="s">
        <v>44</v>
      </c>
      <c r="H4" s="600" t="s">
        <v>153</v>
      </c>
      <c r="I4" s="600" t="s">
        <v>154</v>
      </c>
    </row>
    <row r="5" spans="1:9" ht="43.2" x14ac:dyDescent="0.3">
      <c r="A5" s="1713"/>
      <c r="B5" s="1714"/>
      <c r="C5" s="600" t="s">
        <v>1616</v>
      </c>
      <c r="D5" s="600" t="s">
        <v>1617</v>
      </c>
      <c r="E5" s="600" t="s">
        <v>1618</v>
      </c>
      <c r="F5" s="600" t="s">
        <v>1619</v>
      </c>
      <c r="G5" s="596" t="s">
        <v>929</v>
      </c>
      <c r="H5" s="600" t="s">
        <v>1620</v>
      </c>
      <c r="I5" s="600" t="s">
        <v>1621</v>
      </c>
    </row>
    <row r="6" spans="1:9" ht="28.8" x14ac:dyDescent="0.3">
      <c r="A6" s="604">
        <v>1</v>
      </c>
      <c r="B6" s="591" t="s">
        <v>1622</v>
      </c>
      <c r="C6" s="601"/>
      <c r="D6" s="601"/>
      <c r="E6" s="601"/>
      <c r="F6" s="601"/>
      <c r="G6" s="595"/>
      <c r="H6" s="601"/>
      <c r="I6" s="601"/>
    </row>
    <row r="7" spans="1:9" ht="23.25" customHeight="1" x14ac:dyDescent="0.3">
      <c r="A7" s="605" t="s">
        <v>1623</v>
      </c>
      <c r="B7" s="602" t="s">
        <v>1624</v>
      </c>
      <c r="C7" s="602"/>
      <c r="D7" s="602"/>
      <c r="E7" s="602"/>
      <c r="F7" s="602"/>
      <c r="G7" s="595"/>
      <c r="H7" s="602"/>
      <c r="I7" s="602"/>
    </row>
    <row r="8" spans="1:9" x14ac:dyDescent="0.3">
      <c r="A8" s="605" t="s">
        <v>1625</v>
      </c>
      <c r="B8" s="602" t="s">
        <v>1626</v>
      </c>
      <c r="C8" s="602"/>
      <c r="D8" s="602"/>
      <c r="E8" s="602"/>
      <c r="F8" s="602"/>
      <c r="G8" s="595"/>
      <c r="H8" s="602"/>
      <c r="I8" s="602"/>
    </row>
    <row r="9" spans="1:9" x14ac:dyDescent="0.3">
      <c r="A9" s="601">
        <v>2</v>
      </c>
      <c r="B9" s="601" t="s">
        <v>1627</v>
      </c>
      <c r="C9" s="601"/>
      <c r="D9" s="601"/>
      <c r="E9" s="601"/>
      <c r="F9" s="601"/>
      <c r="G9" s="595"/>
      <c r="H9" s="601"/>
      <c r="I9" s="601"/>
    </row>
    <row r="10" spans="1:9" x14ac:dyDescent="0.3">
      <c r="A10" s="601">
        <v>3</v>
      </c>
      <c r="B10" s="601" t="s">
        <v>1628</v>
      </c>
      <c r="C10" s="601"/>
      <c r="D10" s="601"/>
      <c r="E10" s="601"/>
      <c r="F10" s="601"/>
      <c r="G10" s="595"/>
      <c r="H10" s="601"/>
      <c r="I10" s="601"/>
    </row>
    <row r="11" spans="1:9" x14ac:dyDescent="0.3">
      <c r="A11" s="601">
        <v>4</v>
      </c>
      <c r="B11" s="601" t="s">
        <v>1629</v>
      </c>
      <c r="C11" s="601"/>
      <c r="D11" s="601"/>
      <c r="E11" s="601"/>
      <c r="F11" s="601"/>
      <c r="G11" s="595"/>
      <c r="H11" s="601"/>
      <c r="I11" s="601"/>
    </row>
    <row r="12" spans="1:9" x14ac:dyDescent="0.3">
      <c r="A12" s="603">
        <v>5</v>
      </c>
      <c r="B12" s="603" t="s">
        <v>1630</v>
      </c>
      <c r="C12" s="603"/>
      <c r="D12" s="603"/>
      <c r="E12" s="603"/>
      <c r="F12" s="603"/>
      <c r="G12" s="595"/>
      <c r="H12" s="603"/>
      <c r="I12" s="601"/>
    </row>
    <row r="13" spans="1:9" x14ac:dyDescent="0.3">
      <c r="A13" s="601">
        <v>6</v>
      </c>
      <c r="B13" s="601" t="s">
        <v>1631</v>
      </c>
      <c r="C13" s="601"/>
      <c r="D13" s="601"/>
      <c r="E13" s="601"/>
      <c r="F13" s="601"/>
      <c r="G13" s="595"/>
      <c r="H13" s="601"/>
      <c r="I13" s="601"/>
    </row>
    <row r="14" spans="1:9" x14ac:dyDescent="0.3">
      <c r="A14" s="601">
        <v>7</v>
      </c>
      <c r="B14" s="601" t="s">
        <v>1615</v>
      </c>
      <c r="C14" s="601"/>
      <c r="D14" s="601"/>
      <c r="E14" s="601"/>
      <c r="F14" s="601"/>
      <c r="G14" s="595"/>
      <c r="H14" s="601"/>
      <c r="I14" s="601"/>
    </row>
    <row r="15" spans="1:9" ht="28.8" x14ac:dyDescent="0.3">
      <c r="A15" s="605" t="s">
        <v>1632</v>
      </c>
      <c r="B15" s="602" t="s">
        <v>1633</v>
      </c>
      <c r="C15" s="601"/>
      <c r="D15" s="601"/>
      <c r="E15" s="601"/>
      <c r="F15" s="601"/>
      <c r="G15" s="595"/>
      <c r="H15" s="601"/>
      <c r="I15" s="601"/>
    </row>
    <row r="16" spans="1:9" x14ac:dyDescent="0.3">
      <c r="A16" s="605" t="s">
        <v>1634</v>
      </c>
      <c r="B16" s="602" t="s">
        <v>1624</v>
      </c>
      <c r="C16" s="601"/>
      <c r="D16" s="601"/>
      <c r="E16" s="601"/>
      <c r="F16" s="601"/>
      <c r="G16" s="595"/>
      <c r="H16" s="601"/>
      <c r="I16" s="601"/>
    </row>
    <row r="17" spans="1:9" x14ac:dyDescent="0.3">
      <c r="A17" s="604">
        <v>8</v>
      </c>
      <c r="B17" s="591" t="s">
        <v>1635</v>
      </c>
      <c r="C17" s="601"/>
      <c r="D17" s="601"/>
      <c r="E17" s="601"/>
      <c r="F17" s="601"/>
      <c r="G17" s="595"/>
      <c r="H17" s="601"/>
      <c r="I17" s="601"/>
    </row>
    <row r="32" spans="1:9" x14ac:dyDescent="0.3">
      <c r="D32" s="2"/>
    </row>
    <row r="33" spans="4:4" x14ac:dyDescent="0.3">
      <c r="D33" s="2"/>
    </row>
    <row r="34" spans="4:4" x14ac:dyDescent="0.3">
      <c r="D34" s="2"/>
    </row>
    <row r="35" spans="4:4" x14ac:dyDescent="0.3">
      <c r="D35" s="2"/>
    </row>
    <row r="36" spans="4:4" x14ac:dyDescent="0.3">
      <c r="D36" s="2"/>
    </row>
  </sheetData>
  <mergeCells count="2">
    <mergeCell ref="A4:B4"/>
    <mergeCell ref="A5:B5"/>
  </mergeCells>
  <pageMargins left="0.70866141732283472" right="0.70866141732283472" top="0.74803149606299213" bottom="0.74803149606299213" header="0.31496062992125984" footer="0.31496062992125984"/>
  <pageSetup paperSize="9" scale="96" orientation="landscape" r:id="rId1"/>
  <headerFooter>
    <oddHeader>&amp;CCS
Příloha XXIX</oddHeader>
    <oddFooter>&amp;C&amp;P</oddFooter>
  </headerFooter>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pageSetUpPr fitToPage="1"/>
  </sheetPr>
  <dimension ref="A1:D36"/>
  <sheetViews>
    <sheetView showGridLines="0" view="pageLayout" zoomScaleNormal="100" workbookViewId="0">
      <selection activeCell="B7" sqref="B7"/>
    </sheetView>
  </sheetViews>
  <sheetFormatPr defaultColWidth="11.33203125" defaultRowHeight="14.4" x14ac:dyDescent="0.3"/>
  <cols>
    <col min="1" max="1" width="6.88671875" style="84" customWidth="1"/>
    <col min="2" max="2" width="51.5546875" customWidth="1"/>
    <col min="3" max="3" width="21.6640625" customWidth="1"/>
  </cols>
  <sheetData>
    <row r="1" spans="1:3" ht="18" x14ac:dyDescent="0.35">
      <c r="A1" s="606" t="s">
        <v>1538</v>
      </c>
    </row>
    <row r="3" spans="1:3" x14ac:dyDescent="0.3">
      <c r="A3" s="1713"/>
      <c r="B3" s="1714"/>
      <c r="C3" s="600" t="s">
        <v>6</v>
      </c>
    </row>
    <row r="4" spans="1:3" x14ac:dyDescent="0.3">
      <c r="A4" s="1715" t="s">
        <v>1636</v>
      </c>
      <c r="B4" s="1715"/>
      <c r="C4" s="1715"/>
    </row>
    <row r="5" spans="1:3" x14ac:dyDescent="0.3">
      <c r="A5" s="600">
        <v>1</v>
      </c>
      <c r="B5" s="601" t="s">
        <v>1637</v>
      </c>
      <c r="C5" s="601"/>
    </row>
    <row r="6" spans="1:3" x14ac:dyDescent="0.3">
      <c r="A6" s="600">
        <v>2</v>
      </c>
      <c r="B6" s="601" t="s">
        <v>1638</v>
      </c>
      <c r="C6" s="601"/>
    </row>
    <row r="7" spans="1:3" x14ac:dyDescent="0.3">
      <c r="A7" s="600">
        <v>3</v>
      </c>
      <c r="B7" s="601" t="s">
        <v>1639</v>
      </c>
      <c r="C7" s="601"/>
    </row>
    <row r="8" spans="1:3" x14ac:dyDescent="0.3">
      <c r="A8" s="600">
        <v>4</v>
      </c>
      <c r="B8" s="601" t="s">
        <v>1640</v>
      </c>
      <c r="C8" s="601"/>
    </row>
    <row r="9" spans="1:3" x14ac:dyDescent="0.3">
      <c r="A9" s="1715" t="s">
        <v>1641</v>
      </c>
      <c r="B9" s="1715"/>
      <c r="C9" s="1715"/>
    </row>
    <row r="10" spans="1:3" x14ac:dyDescent="0.3">
      <c r="A10" s="600">
        <v>5</v>
      </c>
      <c r="B10" s="601" t="s">
        <v>1637</v>
      </c>
      <c r="C10" s="601"/>
    </row>
    <row r="11" spans="1:3" x14ac:dyDescent="0.3">
      <c r="A11" s="600">
        <v>6</v>
      </c>
      <c r="B11" s="601" t="s">
        <v>1638</v>
      </c>
      <c r="C11" s="601"/>
    </row>
    <row r="12" spans="1:3" x14ac:dyDescent="0.3">
      <c r="A12" s="600">
        <v>7</v>
      </c>
      <c r="B12" s="601" t="s">
        <v>1639</v>
      </c>
      <c r="C12" s="601"/>
    </row>
    <row r="13" spans="1:3" x14ac:dyDescent="0.3">
      <c r="A13" s="600">
        <v>8</v>
      </c>
      <c r="B13" s="601" t="s">
        <v>1640</v>
      </c>
      <c r="C13" s="601"/>
    </row>
    <row r="14" spans="1:3" x14ac:dyDescent="0.3">
      <c r="A14" s="1715" t="s">
        <v>1642</v>
      </c>
      <c r="B14" s="1715"/>
      <c r="C14" s="1715"/>
    </row>
    <row r="15" spans="1:3" x14ac:dyDescent="0.3">
      <c r="A15" s="600">
        <v>9</v>
      </c>
      <c r="B15" s="601" t="s">
        <v>1637</v>
      </c>
      <c r="C15" s="601"/>
    </row>
    <row r="16" spans="1:3" x14ac:dyDescent="0.3">
      <c r="A16" s="600">
        <v>10</v>
      </c>
      <c r="B16" s="601" t="s">
        <v>1638</v>
      </c>
      <c r="C16" s="601"/>
    </row>
    <row r="17" spans="1:3" x14ac:dyDescent="0.3">
      <c r="A17" s="600">
        <v>11</v>
      </c>
      <c r="B17" s="601" t="s">
        <v>1639</v>
      </c>
      <c r="C17" s="601"/>
    </row>
    <row r="18" spans="1:3" x14ac:dyDescent="0.3">
      <c r="A18" s="600">
        <v>12</v>
      </c>
      <c r="B18" s="601" t="s">
        <v>1640</v>
      </c>
      <c r="C18" s="601"/>
    </row>
    <row r="19" spans="1:3" x14ac:dyDescent="0.3">
      <c r="A19" s="1715" t="s">
        <v>1643</v>
      </c>
      <c r="B19" s="1715"/>
      <c r="C19" s="1715"/>
    </row>
    <row r="20" spans="1:3" x14ac:dyDescent="0.3">
      <c r="A20" s="600">
        <v>13</v>
      </c>
      <c r="B20" s="601" t="s">
        <v>1637</v>
      </c>
      <c r="C20" s="601"/>
    </row>
    <row r="21" spans="1:3" x14ac:dyDescent="0.3">
      <c r="A21" s="600">
        <v>14</v>
      </c>
      <c r="B21" s="601" t="s">
        <v>1638</v>
      </c>
      <c r="C21" s="601"/>
    </row>
    <row r="22" spans="1:3" x14ac:dyDescent="0.3">
      <c r="A22" s="600">
        <v>15</v>
      </c>
      <c r="B22" s="601" t="s">
        <v>1639</v>
      </c>
      <c r="C22" s="601"/>
    </row>
    <row r="23" spans="1:3" x14ac:dyDescent="0.3">
      <c r="A23" s="600">
        <v>16</v>
      </c>
      <c r="B23" s="601" t="s">
        <v>1640</v>
      </c>
      <c r="C23" s="601"/>
    </row>
    <row r="34" spans="3:4" x14ac:dyDescent="0.3">
      <c r="C34" s="2"/>
      <c r="D34" s="2"/>
    </row>
    <row r="35" spans="3:4" x14ac:dyDescent="0.3">
      <c r="C35" s="2"/>
      <c r="D35" s="2"/>
    </row>
    <row r="36" spans="3:4" x14ac:dyDescent="0.3">
      <c r="C36" s="2"/>
      <c r="D36" s="2"/>
    </row>
  </sheetData>
  <mergeCells count="5">
    <mergeCell ref="A3:B3"/>
    <mergeCell ref="A4:C4"/>
    <mergeCell ref="A9:C9"/>
    <mergeCell ref="A14:C14"/>
    <mergeCell ref="A19:C19"/>
  </mergeCells>
  <pageMargins left="0.70866141732283472" right="0.70866141732283472" top="0.74803149606299213" bottom="0.74803149606299213" header="0.31496062992125984" footer="0.31496062992125984"/>
  <pageSetup paperSize="9" orientation="landscape" r:id="rId1"/>
  <headerFooter>
    <oddHeader>&amp;CCS
Příloha XXIX</oddHeader>
    <oddFooter>&amp;C&amp;P</oddFooter>
  </headerFooter>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pageSetUpPr fitToPage="1"/>
  </sheetPr>
  <dimension ref="A1:H36"/>
  <sheetViews>
    <sheetView showGridLines="0" view="pageLayout" zoomScaleNormal="100" workbookViewId="0">
      <selection activeCell="B7" sqref="B7"/>
    </sheetView>
  </sheetViews>
  <sheetFormatPr defaultColWidth="11.33203125" defaultRowHeight="14.4" x14ac:dyDescent="0.3"/>
  <sheetData>
    <row r="1" spans="1:1" ht="18" x14ac:dyDescent="0.35">
      <c r="A1" s="606" t="s">
        <v>1539</v>
      </c>
    </row>
    <row r="21" spans="1:8" ht="65.25" customHeight="1" x14ac:dyDescent="0.3">
      <c r="A21" s="1716" t="s">
        <v>1644</v>
      </c>
      <c r="B21" s="1716"/>
      <c r="C21" s="1716"/>
      <c r="D21" s="1716"/>
      <c r="E21" s="1716"/>
      <c r="F21" s="1716"/>
      <c r="G21" s="1716"/>
      <c r="H21" s="1716"/>
    </row>
    <row r="22" spans="1:8" ht="64.5" customHeight="1" x14ac:dyDescent="0.3">
      <c r="A22" s="1717" t="s">
        <v>1645</v>
      </c>
      <c r="B22" s="1717"/>
      <c r="C22" s="1717"/>
      <c r="D22" s="1717"/>
      <c r="E22" s="1717"/>
      <c r="F22" s="1717"/>
      <c r="G22" s="1717"/>
      <c r="H22" s="1717"/>
    </row>
    <row r="34" spans="4:4" x14ac:dyDescent="0.3">
      <c r="D34" s="2"/>
    </row>
    <row r="35" spans="4:4" x14ac:dyDescent="0.3">
      <c r="D35" s="2"/>
    </row>
    <row r="36" spans="4:4" x14ac:dyDescent="0.3">
      <c r="D36" s="2"/>
    </row>
  </sheetData>
  <mergeCells count="2">
    <mergeCell ref="A21:H21"/>
    <mergeCell ref="A22:H22"/>
  </mergeCells>
  <pageMargins left="0.70866141732283472" right="0.70866141732283472" top="0.82677165354330717" bottom="0.74803149606299213" header="0.31496062992125984" footer="0.31496062992125984"/>
  <pageSetup paperSize="9" orientation="landscape" r:id="rId1"/>
  <headerFooter>
    <oddHeader>&amp;CCS
Příloha XXIX</oddHeader>
    <oddFooter>&amp;C&amp;P</oddFooter>
  </headerFooter>
  <drawing r:id="rId2"/>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B2:L36"/>
  <sheetViews>
    <sheetView showGridLines="0" workbookViewId="0">
      <selection activeCell="D10" sqref="D10"/>
    </sheetView>
  </sheetViews>
  <sheetFormatPr defaultRowHeight="14.4" x14ac:dyDescent="0.3"/>
  <sheetData>
    <row r="2" spans="2:12" x14ac:dyDescent="0.3">
      <c r="B2" t="s">
        <v>1684</v>
      </c>
    </row>
    <row r="3" spans="2:12" x14ac:dyDescent="0.3">
      <c r="B3" t="s">
        <v>1685</v>
      </c>
    </row>
    <row r="5" spans="2:12" x14ac:dyDescent="0.3">
      <c r="B5" s="1237" t="s">
        <v>1027</v>
      </c>
      <c r="C5" s="1238"/>
      <c r="D5" s="1238"/>
      <c r="E5" s="1238"/>
      <c r="F5" s="1238"/>
      <c r="G5" s="1238"/>
      <c r="H5" s="1238"/>
      <c r="I5" s="1238"/>
      <c r="J5" s="1238"/>
      <c r="K5" s="1238"/>
      <c r="L5" s="1239"/>
    </row>
    <row r="6" spans="2:12" x14ac:dyDescent="0.3">
      <c r="B6" s="1242" t="s">
        <v>1028</v>
      </c>
      <c r="C6" s="1243"/>
      <c r="D6" s="1243"/>
      <c r="E6" s="1243"/>
      <c r="F6" s="1243"/>
      <c r="G6" s="1243"/>
      <c r="H6" s="1243"/>
      <c r="I6" s="1243"/>
      <c r="J6" s="1243"/>
      <c r="K6" s="1243"/>
      <c r="L6" s="1244"/>
    </row>
    <row r="7" spans="2:12" ht="22.5" customHeight="1" x14ac:dyDescent="0.3">
      <c r="B7" s="1235"/>
      <c r="C7" s="1235"/>
      <c r="D7" s="1235"/>
      <c r="E7" s="1235"/>
      <c r="F7" s="1235"/>
      <c r="G7" s="1235"/>
      <c r="H7" s="1235"/>
      <c r="I7" s="1235"/>
      <c r="J7" s="1235"/>
      <c r="K7" s="1235"/>
      <c r="L7" s="1235"/>
    </row>
    <row r="8" spans="2:12" ht="22.5" customHeight="1" x14ac:dyDescent="0.3">
      <c r="B8" s="1236"/>
      <c r="C8" s="1236"/>
      <c r="D8" s="1236"/>
      <c r="E8" s="1236"/>
      <c r="F8" s="1236"/>
      <c r="G8" s="1236"/>
      <c r="H8" s="1236"/>
      <c r="I8" s="1236"/>
      <c r="J8" s="1236"/>
      <c r="K8" s="1236"/>
      <c r="L8" s="1236"/>
    </row>
    <row r="9" spans="2:12" ht="22.5" customHeight="1" x14ac:dyDescent="0.3">
      <c r="B9" s="1235"/>
      <c r="C9" s="1235"/>
      <c r="D9" s="1235"/>
      <c r="E9" s="1235"/>
      <c r="F9" s="1235"/>
      <c r="G9" s="1235"/>
      <c r="H9" s="1235"/>
      <c r="I9" s="1235"/>
      <c r="J9" s="1235"/>
      <c r="K9" s="1235"/>
      <c r="L9" s="1235"/>
    </row>
    <row r="10" spans="2:12" ht="22.5" customHeight="1" x14ac:dyDescent="0.3"/>
    <row r="11" spans="2:12" ht="22.5" customHeight="1" x14ac:dyDescent="0.3"/>
    <row r="33" spans="4:4" x14ac:dyDescent="0.3">
      <c r="D33" s="2"/>
    </row>
    <row r="34" spans="4:4" x14ac:dyDescent="0.3">
      <c r="D34" s="2"/>
    </row>
    <row r="35" spans="4:4" x14ac:dyDescent="0.3">
      <c r="D35" s="2"/>
    </row>
    <row r="36" spans="4:4" x14ac:dyDescent="0.3">
      <c r="D36" s="2"/>
    </row>
  </sheetData>
  <mergeCells count="5">
    <mergeCell ref="B5:L5"/>
    <mergeCell ref="B6:L6"/>
    <mergeCell ref="B7:L7"/>
    <mergeCell ref="B8:L8"/>
    <mergeCell ref="B9:L9"/>
  </mergeCells>
  <hyperlinks>
    <hyperlink ref="B5:L5" location="'EU ORA'!A1" display="Tabulka EU ORA – Kvalitativní informace o operačním riziku"/>
    <hyperlink ref="B6:L6" location="'EU OR1'!A1" display="Šablona EU OR1 – Kapitálové požadavky k operačnímu riziku a objemy rizikově vážených expozic"/>
  </hyperlinks>
  <pageMargins left="0.70866141732283472" right="0.70866141732283472" top="0.74803149606299213" bottom="0.74803149606299213" header="0.31496062992125984" footer="0.31496062992125984"/>
  <pageSetup paperSize="9" orientation="landscape" verticalDpi="1200" r:id="rId1"/>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sheetPr>
  <dimension ref="A1:H37"/>
  <sheetViews>
    <sheetView showGridLines="0" view="pageLayout" topLeftCell="A7" zoomScaleNormal="100" workbookViewId="0">
      <selection activeCell="A11" sqref="A11"/>
    </sheetView>
  </sheetViews>
  <sheetFormatPr defaultRowHeight="14.4" x14ac:dyDescent="0.3"/>
  <cols>
    <col min="1" max="1" width="30.33203125" customWidth="1"/>
    <col min="2" max="2" width="17.109375" customWidth="1"/>
    <col min="3" max="3" width="62.6640625" customWidth="1"/>
    <col min="4" max="5" width="22.33203125" customWidth="1"/>
    <col min="7" max="7" width="13.109375" style="56" customWidth="1"/>
    <col min="8" max="8" width="52.44140625" customWidth="1"/>
  </cols>
  <sheetData>
    <row r="1" spans="1:8" ht="15" hidden="1" customHeight="1" x14ac:dyDescent="0.3"/>
    <row r="2" spans="1:8" ht="15" hidden="1" customHeight="1" x14ac:dyDescent="0.3">
      <c r="H2" s="294"/>
    </row>
    <row r="3" spans="1:8" ht="31.5" hidden="1" customHeight="1" x14ac:dyDescent="0.3">
      <c r="A3" s="1718" t="s">
        <v>1029</v>
      </c>
      <c r="B3" s="295" t="s">
        <v>1030</v>
      </c>
      <c r="C3" s="296"/>
      <c r="D3" s="296"/>
      <c r="E3" s="296"/>
      <c r="F3" s="297"/>
      <c r="H3" s="277"/>
    </row>
    <row r="4" spans="1:8" ht="32.25" hidden="1" customHeight="1" x14ac:dyDescent="0.3">
      <c r="A4" s="1719"/>
      <c r="B4" s="298" t="s">
        <v>1031</v>
      </c>
      <c r="C4" s="299"/>
      <c r="D4" s="299"/>
      <c r="E4" s="299"/>
      <c r="F4" s="300"/>
    </row>
    <row r="5" spans="1:8" ht="25.5" hidden="1" customHeight="1" x14ac:dyDescent="0.3">
      <c r="A5" s="1720"/>
      <c r="B5" s="295" t="s">
        <v>1032</v>
      </c>
      <c r="C5" s="296"/>
      <c r="D5" s="296"/>
      <c r="E5" s="296"/>
      <c r="F5" s="297"/>
    </row>
    <row r="6" spans="1:8" s="2" customFormat="1" ht="15" hidden="1" customHeight="1" x14ac:dyDescent="0.3">
      <c r="A6" s="301"/>
      <c r="B6" s="258"/>
      <c r="C6" s="258"/>
      <c r="D6" s="258"/>
      <c r="E6" s="258"/>
      <c r="F6" s="258"/>
      <c r="G6" s="302"/>
    </row>
    <row r="7" spans="1:8" ht="18" x14ac:dyDescent="0.35">
      <c r="A7" s="52" t="s">
        <v>1027</v>
      </c>
    </row>
    <row r="8" spans="1:8" x14ac:dyDescent="0.3">
      <c r="A8" t="s">
        <v>126</v>
      </c>
    </row>
    <row r="11" spans="1:8" x14ac:dyDescent="0.3">
      <c r="A11" s="53" t="s">
        <v>127</v>
      </c>
      <c r="B11" s="53" t="s">
        <v>121</v>
      </c>
      <c r="C11" s="54" t="s">
        <v>128</v>
      </c>
      <c r="F11" s="56"/>
      <c r="G11"/>
    </row>
    <row r="12" spans="1:8" ht="216" x14ac:dyDescent="0.3">
      <c r="A12" s="303" t="s">
        <v>1033</v>
      </c>
      <c r="B12" s="304" t="s">
        <v>116</v>
      </c>
      <c r="C12" s="305" t="s">
        <v>1833</v>
      </c>
      <c r="F12" s="56"/>
      <c r="G12"/>
    </row>
    <row r="13" spans="1:8" ht="86.4" x14ac:dyDescent="0.3">
      <c r="A13" s="306" t="s">
        <v>1035</v>
      </c>
      <c r="B13" s="304" t="s">
        <v>118</v>
      </c>
      <c r="C13" s="305" t="s">
        <v>1834</v>
      </c>
      <c r="F13" s="56"/>
      <c r="G13"/>
    </row>
    <row r="14" spans="1:8" ht="27" customHeight="1" x14ac:dyDescent="0.3">
      <c r="A14" s="306" t="s">
        <v>1035</v>
      </c>
      <c r="B14" s="15" t="s">
        <v>133</v>
      </c>
      <c r="C14" s="305" t="s">
        <v>1835</v>
      </c>
      <c r="F14" s="56"/>
      <c r="G14"/>
    </row>
    <row r="15" spans="1:8" s="85" customFormat="1" ht="29.25" customHeight="1" x14ac:dyDescent="0.3">
      <c r="A15" s="306" t="s">
        <v>1036</v>
      </c>
      <c r="B15" s="15" t="s">
        <v>135</v>
      </c>
      <c r="C15" s="305" t="s">
        <v>1835</v>
      </c>
      <c r="F15" s="307"/>
    </row>
    <row r="16" spans="1:8" s="85" customFormat="1" x14ac:dyDescent="0.3">
      <c r="A16"/>
      <c r="B16"/>
      <c r="C16"/>
      <c r="G16" s="307"/>
    </row>
    <row r="17" spans="1:7" s="85" customFormat="1" x14ac:dyDescent="0.3">
      <c r="A17"/>
      <c r="B17"/>
      <c r="C17"/>
      <c r="G17" s="307"/>
    </row>
    <row r="18" spans="1:7" s="85" customFormat="1" x14ac:dyDescent="0.3">
      <c r="A18"/>
      <c r="B18"/>
      <c r="C18"/>
      <c r="G18" s="307"/>
    </row>
    <row r="34" spans="4:4" x14ac:dyDescent="0.3">
      <c r="D34" s="2"/>
    </row>
    <row r="35" spans="4:4" x14ac:dyDescent="0.3">
      <c r="D35" s="2"/>
    </row>
    <row r="36" spans="4:4" x14ac:dyDescent="0.3">
      <c r="D36" s="2"/>
    </row>
    <row r="37" spans="4:4" x14ac:dyDescent="0.3">
      <c r="D37" s="2"/>
    </row>
  </sheetData>
  <mergeCells count="1">
    <mergeCell ref="A3:A5"/>
  </mergeCells>
  <pageMargins left="0.70866141732283472" right="0.70866141732283472" top="0.74803149606299213" bottom="0.74803149606299213" header="0.31496062992125984" footer="0.31496062992125984"/>
  <pageSetup paperSize="9" orientation="landscape" verticalDpi="1200" r:id="rId1"/>
  <headerFooter>
    <oddHeader>&amp;CCS
Příloha XXXI</oddHeader>
    <oddFooter>&amp;C&amp;P</oddFooter>
  </headerFooter>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sheetPr>
  <dimension ref="A1:M18"/>
  <sheetViews>
    <sheetView showGridLines="0" view="pageLayout" topLeftCell="A7" zoomScaleNormal="80" workbookViewId="0">
      <selection activeCell="A11" sqref="A11"/>
    </sheetView>
  </sheetViews>
  <sheetFormatPr defaultColWidth="9.109375" defaultRowHeight="14.4" x14ac:dyDescent="0.3"/>
  <cols>
    <col min="1" max="1" width="11.33203125" style="2" customWidth="1"/>
    <col min="2" max="2" width="43.6640625" style="2" customWidth="1"/>
    <col min="3" max="5" width="22.33203125" style="2" customWidth="1"/>
    <col min="6" max="8" width="22.33203125" style="2" hidden="1" customWidth="1"/>
    <col min="9" max="10" width="22.33203125" style="2" customWidth="1"/>
    <col min="11" max="11" width="9.109375" style="2"/>
    <col min="12" max="12" width="13.109375" style="302" customWidth="1"/>
    <col min="13" max="13" width="52.44140625" style="2" customWidth="1"/>
    <col min="14" max="16384" width="9.109375" style="2"/>
  </cols>
  <sheetData>
    <row r="1" spans="1:13" hidden="1" x14ac:dyDescent="0.3"/>
    <row r="2" spans="1:13" hidden="1" x14ac:dyDescent="0.3">
      <c r="M2" s="308"/>
    </row>
    <row r="3" spans="1:13" ht="31.5" hidden="1" customHeight="1" x14ac:dyDescent="0.3">
      <c r="A3" s="1658" t="s">
        <v>1029</v>
      </c>
      <c r="B3" s="1722" t="s">
        <v>1030</v>
      </c>
      <c r="C3" s="1723"/>
      <c r="D3" s="1723"/>
      <c r="E3" s="1723"/>
      <c r="F3" s="1723"/>
      <c r="G3" s="1723"/>
      <c r="H3" s="1723"/>
      <c r="I3" s="1723"/>
      <c r="J3" s="1723"/>
      <c r="K3" s="1724"/>
      <c r="M3" s="309"/>
    </row>
    <row r="4" spans="1:13" ht="32.25" hidden="1" customHeight="1" x14ac:dyDescent="0.3">
      <c r="A4" s="1721"/>
      <c r="B4" s="1725" t="s">
        <v>1031</v>
      </c>
      <c r="C4" s="1726"/>
      <c r="D4" s="1726"/>
      <c r="E4" s="1726"/>
      <c r="F4" s="1726"/>
      <c r="G4" s="1726"/>
      <c r="H4" s="1726"/>
      <c r="I4" s="1726"/>
      <c r="J4" s="1726"/>
      <c r="K4" s="1727"/>
    </row>
    <row r="5" spans="1:13" ht="25.5" hidden="1" customHeight="1" x14ac:dyDescent="0.3">
      <c r="A5" s="1659"/>
      <c r="B5" s="1722" t="s">
        <v>1032</v>
      </c>
      <c r="C5" s="1723"/>
      <c r="D5" s="1723"/>
      <c r="E5" s="1723"/>
      <c r="F5" s="1723"/>
      <c r="G5" s="1723"/>
      <c r="H5" s="1723"/>
      <c r="I5" s="1723"/>
      <c r="J5" s="1723"/>
      <c r="K5" s="1724"/>
    </row>
    <row r="6" spans="1:13" hidden="1" x14ac:dyDescent="0.3">
      <c r="A6" s="301"/>
      <c r="B6" s="258"/>
      <c r="C6" s="258"/>
      <c r="D6" s="258"/>
      <c r="E6" s="258"/>
      <c r="F6" s="258"/>
      <c r="G6" s="258"/>
      <c r="H6" s="258"/>
      <c r="I6" s="258"/>
      <c r="J6" s="258"/>
      <c r="K6" s="258"/>
    </row>
    <row r="7" spans="1:13" s="311" customFormat="1" ht="18" x14ac:dyDescent="0.3">
      <c r="A7" s="310" t="s">
        <v>1037</v>
      </c>
      <c r="C7" s="312"/>
    </row>
    <row r="8" spans="1:13" s="311" customFormat="1" x14ac:dyDescent="0.3"/>
    <row r="9" spans="1:13" s="311" customFormat="1" x14ac:dyDescent="0.3">
      <c r="A9"/>
    </row>
    <row r="10" spans="1:13" s="311" customFormat="1" x14ac:dyDescent="0.3">
      <c r="A10"/>
    </row>
    <row r="11" spans="1:13" ht="13.5" customHeight="1" x14ac:dyDescent="0.3">
      <c r="A11" s="1728" t="s">
        <v>1038</v>
      </c>
      <c r="B11" s="1728"/>
      <c r="C11" s="313" t="s">
        <v>6</v>
      </c>
      <c r="D11" s="313" t="s">
        <v>7</v>
      </c>
      <c r="E11" s="313" t="s">
        <v>8</v>
      </c>
      <c r="F11" s="313" t="s">
        <v>748</v>
      </c>
      <c r="G11" s="313" t="s">
        <v>750</v>
      </c>
      <c r="H11" s="313"/>
      <c r="I11" s="313" t="s">
        <v>43</v>
      </c>
      <c r="J11" s="314" t="s">
        <v>44</v>
      </c>
    </row>
    <row r="12" spans="1:13" ht="15" customHeight="1" x14ac:dyDescent="0.3">
      <c r="A12" s="1728"/>
      <c r="B12" s="1728"/>
      <c r="C12" s="1728" t="s">
        <v>1039</v>
      </c>
      <c r="D12" s="1728"/>
      <c r="E12" s="1728"/>
      <c r="F12" s="315" t="s">
        <v>1040</v>
      </c>
      <c r="G12" s="315" t="s">
        <v>1041</v>
      </c>
      <c r="H12" s="315"/>
      <c r="I12" s="1729" t="s">
        <v>451</v>
      </c>
      <c r="J12" s="1729" t="s">
        <v>1042</v>
      </c>
    </row>
    <row r="13" spans="1:13" x14ac:dyDescent="0.3">
      <c r="A13" s="1728"/>
      <c r="B13" s="1728"/>
      <c r="C13" s="315" t="s">
        <v>1043</v>
      </c>
      <c r="D13" s="315" t="s">
        <v>1044</v>
      </c>
      <c r="E13" s="315" t="s">
        <v>1045</v>
      </c>
      <c r="F13" s="315" t="s">
        <v>1046</v>
      </c>
      <c r="G13" s="315"/>
      <c r="H13" s="315"/>
      <c r="I13" s="1729"/>
      <c r="J13" s="1729"/>
    </row>
    <row r="14" spans="1:13" ht="38.25" customHeight="1" x14ac:dyDescent="0.3">
      <c r="A14" s="315">
        <v>1</v>
      </c>
      <c r="B14" s="317" t="s">
        <v>1047</v>
      </c>
      <c r="C14" s="1205">
        <v>813284534.82000005</v>
      </c>
      <c r="D14" s="1205">
        <v>697696270.54999995</v>
      </c>
      <c r="E14" s="1205">
        <v>681616965.86000001</v>
      </c>
      <c r="F14" s="1206"/>
      <c r="G14" s="1206"/>
      <c r="H14" s="1206"/>
      <c r="I14" s="1205">
        <v>109629888.56</v>
      </c>
      <c r="J14" s="1205">
        <v>1370373607</v>
      </c>
    </row>
    <row r="15" spans="1:13" ht="43.2" x14ac:dyDescent="0.3">
      <c r="A15" s="315">
        <v>2</v>
      </c>
      <c r="B15" s="318" t="s">
        <v>1048</v>
      </c>
      <c r="C15" s="315"/>
      <c r="D15" s="315"/>
      <c r="E15" s="315"/>
      <c r="F15" s="315"/>
      <c r="G15" s="315"/>
      <c r="H15" s="315"/>
      <c r="I15" s="315"/>
      <c r="J15" s="315"/>
    </row>
    <row r="16" spans="1:13" ht="38.25" customHeight="1" x14ac:dyDescent="0.3">
      <c r="A16" s="319">
        <v>3</v>
      </c>
      <c r="B16" s="320" t="s">
        <v>1049</v>
      </c>
      <c r="C16" s="315"/>
      <c r="D16" s="315"/>
      <c r="E16" s="315"/>
      <c r="F16" s="315"/>
      <c r="G16" s="315"/>
      <c r="H16" s="315"/>
      <c r="I16" s="321"/>
      <c r="J16" s="322"/>
    </row>
    <row r="17" spans="1:10" ht="38.25" customHeight="1" x14ac:dyDescent="0.3">
      <c r="A17" s="319">
        <v>4</v>
      </c>
      <c r="B17" s="320" t="s">
        <v>1050</v>
      </c>
      <c r="C17" s="315"/>
      <c r="D17" s="315"/>
      <c r="E17" s="315"/>
      <c r="F17" s="323"/>
      <c r="G17" s="324"/>
      <c r="H17" s="324"/>
      <c r="I17" s="321"/>
      <c r="J17" s="325"/>
    </row>
    <row r="18" spans="1:10" ht="38.25" customHeight="1" x14ac:dyDescent="0.3">
      <c r="A18" s="326">
        <v>5</v>
      </c>
      <c r="B18" s="317" t="s">
        <v>1051</v>
      </c>
      <c r="C18" s="315"/>
      <c r="D18" s="315"/>
      <c r="E18" s="315"/>
      <c r="F18" s="324"/>
      <c r="G18" s="324"/>
      <c r="H18" s="324"/>
      <c r="I18" s="315"/>
      <c r="J18" s="315"/>
    </row>
  </sheetData>
  <mergeCells count="8">
    <mergeCell ref="A3:A5"/>
    <mergeCell ref="B3:K3"/>
    <mergeCell ref="B4:K4"/>
    <mergeCell ref="B5:K5"/>
    <mergeCell ref="A11:B13"/>
    <mergeCell ref="C12:E12"/>
    <mergeCell ref="I12:I13"/>
    <mergeCell ref="J12:J13"/>
  </mergeCells>
  <pageMargins left="0.70866141732283472" right="0.70866141732283472" top="0.74803149606299213" bottom="0.74803149606299213" header="0.31496062992125984" footer="0.31496062992125984"/>
  <pageSetup paperSize="9" scale="75" orientation="landscape" verticalDpi="1200" r:id="rId1"/>
  <headerFooter>
    <oddHeader>&amp;CCS
Příloha XXXI</oddHeader>
    <oddFooter>&amp;C&amp;P</oddFooter>
  </headerFooter>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B2:L36"/>
  <sheetViews>
    <sheetView showGridLines="0" workbookViewId="0">
      <selection activeCell="D10" sqref="D10"/>
    </sheetView>
  </sheetViews>
  <sheetFormatPr defaultRowHeight="14.4" x14ac:dyDescent="0.3"/>
  <cols>
    <col min="12" max="12" width="53" customWidth="1"/>
  </cols>
  <sheetData>
    <row r="2" spans="2:12" x14ac:dyDescent="0.3">
      <c r="B2" t="s">
        <v>1687</v>
      </c>
    </row>
    <row r="3" spans="2:12" x14ac:dyDescent="0.3">
      <c r="B3" t="s">
        <v>1688</v>
      </c>
    </row>
    <row r="5" spans="2:12" x14ac:dyDescent="0.3">
      <c r="B5" s="1237" t="s">
        <v>1052</v>
      </c>
      <c r="C5" s="1238"/>
      <c r="D5" s="1238"/>
      <c r="E5" s="1238"/>
      <c r="F5" s="1238"/>
      <c r="G5" s="1238"/>
      <c r="H5" s="1238"/>
      <c r="I5" s="1238"/>
      <c r="J5" s="1238"/>
      <c r="K5" s="1238"/>
      <c r="L5" s="1239"/>
    </row>
    <row r="6" spans="2:12" x14ac:dyDescent="0.3">
      <c r="B6" s="1240" t="s">
        <v>1053</v>
      </c>
      <c r="C6" s="1236"/>
      <c r="D6" s="1236"/>
      <c r="E6" s="1236"/>
      <c r="F6" s="1236"/>
      <c r="G6" s="1236"/>
      <c r="H6" s="1236"/>
      <c r="I6" s="1236"/>
      <c r="J6" s="1236"/>
      <c r="K6" s="1236"/>
      <c r="L6" s="1241"/>
    </row>
    <row r="7" spans="2:12" ht="22.5" customHeight="1" x14ac:dyDescent="0.3">
      <c r="B7" s="1240" t="s">
        <v>1054</v>
      </c>
      <c r="C7" s="1236"/>
      <c r="D7" s="1236"/>
      <c r="E7" s="1236"/>
      <c r="F7" s="1236"/>
      <c r="G7" s="1236"/>
      <c r="H7" s="1236"/>
      <c r="I7" s="1236"/>
      <c r="J7" s="1236"/>
      <c r="K7" s="1236"/>
      <c r="L7" s="1241"/>
    </row>
    <row r="8" spans="2:12" x14ac:dyDescent="0.3">
      <c r="B8" s="1240" t="s">
        <v>1055</v>
      </c>
      <c r="C8" s="1236"/>
      <c r="D8" s="1236"/>
      <c r="E8" s="1236"/>
      <c r="F8" s="1236"/>
      <c r="G8" s="1236"/>
      <c r="H8" s="1236"/>
      <c r="I8" s="1236"/>
      <c r="J8" s="1236"/>
      <c r="K8" s="1236"/>
      <c r="L8" s="1241"/>
    </row>
    <row r="9" spans="2:12" ht="22.5" customHeight="1" x14ac:dyDescent="0.3">
      <c r="B9" s="1240" t="s">
        <v>1056</v>
      </c>
      <c r="C9" s="1236"/>
      <c r="D9" s="1236"/>
      <c r="E9" s="1236"/>
      <c r="F9" s="1236"/>
      <c r="G9" s="1236"/>
      <c r="H9" s="1236"/>
      <c r="I9" s="1236"/>
      <c r="J9" s="1236"/>
      <c r="K9" s="1236"/>
      <c r="L9" s="1241"/>
    </row>
    <row r="10" spans="2:12" ht="22.5" customHeight="1" x14ac:dyDescent="0.3">
      <c r="B10" s="1242" t="s">
        <v>1057</v>
      </c>
      <c r="C10" s="1243"/>
      <c r="D10" s="1243"/>
      <c r="E10" s="1243"/>
      <c r="F10" s="1243"/>
      <c r="G10" s="1243"/>
      <c r="H10" s="1243"/>
      <c r="I10" s="1243"/>
      <c r="J10" s="1243"/>
      <c r="K10" s="1243"/>
      <c r="L10" s="1244"/>
    </row>
    <row r="11" spans="2:12" ht="22.5" customHeight="1" x14ac:dyDescent="0.3"/>
    <row r="12" spans="2:12" ht="22.5" customHeight="1" x14ac:dyDescent="0.3">
      <c r="B12" s="1235"/>
      <c r="C12" s="1235"/>
      <c r="D12" s="1235"/>
      <c r="E12" s="1235"/>
      <c r="F12" s="1235"/>
      <c r="G12" s="1235"/>
      <c r="H12" s="1235"/>
      <c r="I12" s="1235"/>
      <c r="J12" s="1235"/>
      <c r="K12" s="1235"/>
      <c r="L12" s="1235"/>
    </row>
    <row r="13" spans="2:12" ht="22.5" customHeight="1" x14ac:dyDescent="0.3">
      <c r="B13" s="1236"/>
      <c r="C13" s="1236"/>
      <c r="D13" s="1236"/>
      <c r="E13" s="1236"/>
      <c r="F13" s="1236"/>
      <c r="G13" s="1236"/>
      <c r="H13" s="1236"/>
      <c r="I13" s="1236"/>
      <c r="J13" s="1236"/>
      <c r="K13" s="1236"/>
      <c r="L13" s="1236"/>
    </row>
    <row r="14" spans="2:12" ht="22.5" customHeight="1" x14ac:dyDescent="0.3">
      <c r="B14" s="1235"/>
      <c r="C14" s="1235"/>
      <c r="D14" s="1235"/>
      <c r="E14" s="1235"/>
      <c r="F14" s="1235"/>
      <c r="G14" s="1235"/>
      <c r="H14" s="1235"/>
      <c r="I14" s="1235"/>
      <c r="J14" s="1235"/>
      <c r="K14" s="1235"/>
      <c r="L14" s="1235"/>
    </row>
    <row r="15" spans="2:12" ht="22.5" customHeight="1" x14ac:dyDescent="0.3"/>
    <row r="16" spans="2:12" ht="22.5" customHeight="1" x14ac:dyDescent="0.3"/>
    <row r="34" spans="4:4" x14ac:dyDescent="0.3">
      <c r="D34" s="2"/>
    </row>
    <row r="35" spans="4:4" x14ac:dyDescent="0.3">
      <c r="D35" s="2"/>
    </row>
    <row r="36" spans="4:4" x14ac:dyDescent="0.3">
      <c r="D36" s="2"/>
    </row>
  </sheetData>
  <mergeCells count="9">
    <mergeCell ref="B12:L12"/>
    <mergeCell ref="B13:L13"/>
    <mergeCell ref="B14:L14"/>
    <mergeCell ref="B5:L5"/>
    <mergeCell ref="B6:L6"/>
    <mergeCell ref="B7:L7"/>
    <mergeCell ref="B8:L8"/>
    <mergeCell ref="B9:L9"/>
    <mergeCell ref="B10:L10"/>
  </mergeCells>
  <hyperlinks>
    <hyperlink ref="B5:L5" location="'REMA'!A1" display="Table EU  REMA - Remuneration policy"/>
    <hyperlink ref="B6:L6" location="'REM1'!A1" display="Template EU REM1 - Remuneration awarded for the financial year "/>
    <hyperlink ref="B7:L7" location="'REM2'!A1" display="Template EU REM2 - Special payments  to staff whose professional activities have a material impact on institutions’ risk profile (identified staff)"/>
    <hyperlink ref="B8:L8" location="'REM3'!A1" display="Template EU REM3 - Deferred remuneration "/>
    <hyperlink ref="B9:L9" location="'REM4'!A1" display="Template EU REM4 - Remuneration of 1 million EUR or more per year"/>
    <hyperlink ref="B10:L10" location="'REM5'!A1" display="Template EU REM5 - Information on remuneration of staff whose professional activities have a material impact on institutions’ risk profile (identified staff)"/>
  </hyperlinks>
  <pageMargins left="0.70866141732283472" right="0.70866141732283472" top="0.74803149606299213" bottom="0.74803149606299213" header="0.31496062992125984" footer="0.31496062992125984"/>
  <pageSetup paperSize="9" scale="86" orientation="landscape" verticalDpi="1200" r:id="rId1"/>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pageSetUpPr fitToPage="1"/>
  </sheetPr>
  <dimension ref="B2:S74"/>
  <sheetViews>
    <sheetView showGridLines="0" view="pageLayout" zoomScale="90" zoomScaleNormal="100" zoomScalePageLayoutView="90" workbookViewId="0">
      <selection activeCell="A11" sqref="A11"/>
    </sheetView>
  </sheetViews>
  <sheetFormatPr defaultRowHeight="14.4" x14ac:dyDescent="0.3"/>
  <cols>
    <col min="19" max="19" width="16.33203125" customWidth="1"/>
  </cols>
  <sheetData>
    <row r="2" spans="2:19" ht="18" x14ac:dyDescent="0.35">
      <c r="B2" s="607" t="s">
        <v>1052</v>
      </c>
      <c r="C2" s="608"/>
      <c r="D2" s="985"/>
      <c r="E2" s="985"/>
      <c r="F2" s="985"/>
      <c r="G2" s="985"/>
      <c r="H2" s="985"/>
      <c r="I2" s="985"/>
      <c r="J2" s="985"/>
      <c r="K2" s="985"/>
      <c r="L2" s="985"/>
      <c r="M2" s="985"/>
      <c r="N2" s="985"/>
      <c r="O2" s="985"/>
      <c r="P2" s="985"/>
      <c r="Q2" s="985"/>
      <c r="R2" s="985"/>
      <c r="S2" s="985"/>
    </row>
    <row r="3" spans="2:19" x14ac:dyDescent="0.3">
      <c r="B3" s="40"/>
      <c r="C3" s="40"/>
      <c r="D3" s="40"/>
      <c r="E3" s="40"/>
      <c r="F3" s="40"/>
      <c r="G3" s="40"/>
      <c r="H3" s="40"/>
      <c r="I3" s="40"/>
      <c r="J3" s="40"/>
      <c r="K3" s="40"/>
      <c r="L3" s="40"/>
      <c r="M3" s="40"/>
      <c r="N3" s="40"/>
      <c r="O3" s="40"/>
      <c r="P3" s="40"/>
      <c r="Q3" s="40"/>
      <c r="R3" s="40"/>
      <c r="S3" s="40"/>
    </row>
    <row r="4" spans="2:19" x14ac:dyDescent="0.3">
      <c r="B4" s="327" t="s">
        <v>1058</v>
      </c>
      <c r="C4" s="327"/>
      <c r="D4" s="327"/>
      <c r="E4" s="327"/>
      <c r="F4" s="327"/>
      <c r="G4" s="327"/>
      <c r="H4" s="327"/>
      <c r="I4" s="327"/>
      <c r="J4" s="327"/>
      <c r="K4" s="327"/>
      <c r="L4" s="327"/>
      <c r="M4" s="327"/>
      <c r="N4" s="327"/>
      <c r="O4" s="327"/>
      <c r="P4" s="327"/>
      <c r="Q4" s="327"/>
      <c r="R4" s="327"/>
      <c r="S4" s="327"/>
    </row>
    <row r="5" spans="2:19" x14ac:dyDescent="0.3">
      <c r="B5" s="328" t="s">
        <v>1059</v>
      </c>
      <c r="C5" s="328"/>
      <c r="D5" s="328"/>
      <c r="E5" s="328"/>
      <c r="F5" s="328"/>
      <c r="G5" s="328"/>
      <c r="H5" s="328"/>
      <c r="I5" s="328"/>
      <c r="J5" s="328"/>
      <c r="K5" s="328"/>
      <c r="L5" s="328"/>
      <c r="M5" s="328"/>
      <c r="N5" s="328"/>
      <c r="O5" s="328"/>
      <c r="P5" s="328"/>
      <c r="Q5" s="328"/>
      <c r="R5" s="328"/>
      <c r="S5" s="328"/>
    </row>
    <row r="6" spans="2:19" x14ac:dyDescent="0.3">
      <c r="B6" s="1735" t="s">
        <v>116</v>
      </c>
      <c r="C6" s="1740" t="s">
        <v>1060</v>
      </c>
      <c r="D6" s="1740"/>
      <c r="E6" s="1740"/>
      <c r="F6" s="1740"/>
      <c r="G6" s="1740"/>
      <c r="H6" s="1740"/>
      <c r="I6" s="1740"/>
      <c r="J6" s="1740"/>
      <c r="K6" s="1740"/>
      <c r="L6" s="1740"/>
      <c r="M6" s="1740"/>
      <c r="N6" s="1740"/>
      <c r="O6" s="1740"/>
      <c r="P6" s="1740"/>
      <c r="Q6" s="1740"/>
      <c r="R6" s="1740"/>
      <c r="S6" s="1740"/>
    </row>
    <row r="7" spans="2:19" ht="25.95" customHeight="1" x14ac:dyDescent="0.3">
      <c r="B7" s="1736"/>
      <c r="C7" s="329" t="s">
        <v>1061</v>
      </c>
      <c r="D7" s="1741" t="s">
        <v>1062</v>
      </c>
      <c r="E7" s="1741"/>
      <c r="F7" s="1741"/>
      <c r="G7" s="1741"/>
      <c r="H7" s="1741"/>
      <c r="I7" s="1741"/>
      <c r="J7" s="1741"/>
      <c r="K7" s="1741"/>
      <c r="L7" s="1741"/>
      <c r="M7" s="1741"/>
      <c r="N7" s="1741"/>
      <c r="O7" s="1741"/>
      <c r="P7" s="1741"/>
      <c r="Q7" s="1741"/>
      <c r="R7" s="1741"/>
      <c r="S7" s="1741"/>
    </row>
    <row r="8" spans="2:19" ht="27" customHeight="1" x14ac:dyDescent="0.3">
      <c r="B8" s="1736"/>
      <c r="C8" s="329" t="s">
        <v>1061</v>
      </c>
      <c r="D8" s="1741" t="s">
        <v>1063</v>
      </c>
      <c r="E8" s="1741"/>
      <c r="F8" s="1741"/>
      <c r="G8" s="1741"/>
      <c r="H8" s="1741"/>
      <c r="I8" s="1741"/>
      <c r="J8" s="1741"/>
      <c r="K8" s="1741"/>
      <c r="L8" s="1741"/>
      <c r="M8" s="1741"/>
      <c r="N8" s="1741"/>
      <c r="O8" s="1741"/>
      <c r="P8" s="1741"/>
      <c r="Q8" s="1741"/>
      <c r="R8" s="1741"/>
      <c r="S8" s="1741"/>
    </row>
    <row r="9" spans="2:19" ht="15" customHeight="1" x14ac:dyDescent="0.3">
      <c r="B9" s="1736"/>
      <c r="C9" s="329" t="s">
        <v>1061</v>
      </c>
      <c r="D9" s="1741" t="s">
        <v>1064</v>
      </c>
      <c r="E9" s="1741"/>
      <c r="F9" s="1741"/>
      <c r="G9" s="1741"/>
      <c r="H9" s="1741"/>
      <c r="I9" s="1741"/>
      <c r="J9" s="1741"/>
      <c r="K9" s="1741"/>
      <c r="L9" s="1741"/>
      <c r="M9" s="1741"/>
      <c r="N9" s="1741"/>
      <c r="O9" s="1741"/>
      <c r="P9" s="1741"/>
      <c r="Q9" s="1741"/>
      <c r="R9" s="1741"/>
      <c r="S9" s="1741"/>
    </row>
    <row r="10" spans="2:19" x14ac:dyDescent="0.3">
      <c r="B10" s="1736"/>
      <c r="C10" s="329" t="s">
        <v>1061</v>
      </c>
      <c r="D10" s="1751" t="s">
        <v>1065</v>
      </c>
      <c r="E10" s="1751"/>
      <c r="F10" s="1751"/>
      <c r="G10" s="1751"/>
      <c r="H10" s="1751"/>
      <c r="I10" s="1751"/>
      <c r="J10" s="1751"/>
      <c r="K10" s="1751"/>
      <c r="L10" s="1751"/>
      <c r="M10" s="1751"/>
      <c r="N10" s="1751"/>
      <c r="O10" s="1751"/>
      <c r="P10" s="1751"/>
      <c r="Q10" s="1751"/>
      <c r="R10" s="1751"/>
      <c r="S10" s="1751"/>
    </row>
    <row r="11" spans="2:19" x14ac:dyDescent="0.3">
      <c r="B11" s="1736"/>
      <c r="C11" s="329"/>
      <c r="D11" s="1030"/>
      <c r="E11" s="1030"/>
      <c r="F11" s="1030"/>
      <c r="G11" s="1030"/>
      <c r="H11" s="1030"/>
      <c r="I11" s="1030"/>
      <c r="J11" s="1030"/>
      <c r="K11" s="1030"/>
      <c r="L11" s="1030"/>
      <c r="M11" s="1030"/>
      <c r="N11" s="1030"/>
      <c r="O11" s="1030"/>
      <c r="P11" s="1030"/>
      <c r="Q11" s="1030"/>
      <c r="R11" s="1030"/>
      <c r="S11" s="1030"/>
    </row>
    <row r="12" spans="2:19" ht="15" customHeight="1" x14ac:dyDescent="0.3">
      <c r="B12" s="1736"/>
      <c r="C12" s="987" t="s">
        <v>1061</v>
      </c>
      <c r="D12" s="988" t="s">
        <v>1912</v>
      </c>
      <c r="E12" s="988"/>
      <c r="F12" s="988"/>
      <c r="G12" s="988"/>
      <c r="H12" s="988"/>
      <c r="I12" s="988"/>
      <c r="J12" s="988"/>
      <c r="K12" s="988"/>
      <c r="L12" s="988"/>
      <c r="M12" s="988"/>
      <c r="N12" s="988"/>
      <c r="O12" s="988"/>
      <c r="P12" s="988"/>
      <c r="Q12" s="988"/>
      <c r="R12" s="988"/>
      <c r="S12" s="988"/>
    </row>
    <row r="13" spans="2:19" x14ac:dyDescent="0.3">
      <c r="B13" s="1736"/>
      <c r="C13" s="987" t="s">
        <v>1061</v>
      </c>
      <c r="D13" s="988" t="s">
        <v>1838</v>
      </c>
      <c r="E13" s="988"/>
      <c r="F13" s="988"/>
      <c r="G13" s="988"/>
      <c r="H13" s="988"/>
      <c r="I13" s="988"/>
      <c r="J13" s="988"/>
      <c r="K13" s="988"/>
      <c r="L13" s="988"/>
      <c r="M13" s="988"/>
      <c r="N13" s="988"/>
      <c r="O13" s="988"/>
      <c r="P13" s="988"/>
      <c r="Q13" s="988"/>
      <c r="R13" s="988"/>
      <c r="S13" s="988"/>
    </row>
    <row r="14" spans="2:19" ht="27" customHeight="1" x14ac:dyDescent="0.3">
      <c r="B14" s="1736"/>
      <c r="C14" s="987" t="s">
        <v>1061</v>
      </c>
      <c r="D14" s="988" t="s">
        <v>1839</v>
      </c>
      <c r="E14" s="988"/>
      <c r="F14" s="988"/>
      <c r="G14" s="988"/>
      <c r="H14" s="988"/>
      <c r="I14" s="988"/>
      <c r="J14" s="988"/>
      <c r="K14" s="988"/>
      <c r="L14" s="988"/>
      <c r="M14" s="988"/>
      <c r="N14" s="988"/>
      <c r="O14" s="988"/>
      <c r="P14" s="988"/>
      <c r="Q14" s="988"/>
      <c r="R14" s="988"/>
      <c r="S14" s="988"/>
    </row>
    <row r="15" spans="2:19" ht="15" customHeight="1" x14ac:dyDescent="0.3">
      <c r="B15" s="1736"/>
      <c r="C15" s="987" t="s">
        <v>1061</v>
      </c>
      <c r="D15" s="1750" t="s">
        <v>1913</v>
      </c>
      <c r="E15" s="1750"/>
      <c r="F15" s="1750"/>
      <c r="G15" s="1750"/>
      <c r="H15" s="1750"/>
      <c r="I15" s="1750"/>
      <c r="J15" s="1750"/>
      <c r="K15" s="1750"/>
      <c r="L15" s="1750"/>
      <c r="M15" s="1750"/>
      <c r="N15" s="1750"/>
      <c r="O15" s="1750"/>
      <c r="P15" s="1750"/>
      <c r="Q15" s="1750"/>
      <c r="R15" s="1750"/>
      <c r="S15" s="1750"/>
    </row>
    <row r="16" spans="2:19" x14ac:dyDescent="0.3">
      <c r="B16" s="989"/>
      <c r="C16" s="329"/>
      <c r="D16" s="1751"/>
      <c r="E16" s="1751"/>
      <c r="F16" s="1751"/>
      <c r="G16" s="1751"/>
      <c r="H16" s="1751"/>
      <c r="I16" s="1751"/>
      <c r="J16" s="1751"/>
      <c r="K16" s="1751"/>
      <c r="L16" s="1751"/>
      <c r="M16" s="1751"/>
      <c r="N16" s="1751"/>
      <c r="O16" s="1751"/>
      <c r="P16" s="1751"/>
      <c r="Q16" s="1751"/>
      <c r="R16" s="1751"/>
      <c r="S16" s="1751"/>
    </row>
    <row r="17" spans="2:19" ht="15" customHeight="1" x14ac:dyDescent="0.3">
      <c r="B17" s="1735" t="s">
        <v>118</v>
      </c>
      <c r="C17" s="1747" t="s">
        <v>1066</v>
      </c>
      <c r="D17" s="1747"/>
      <c r="E17" s="1747"/>
      <c r="F17" s="1747"/>
      <c r="G17" s="1747"/>
      <c r="H17" s="1747"/>
      <c r="I17" s="1747"/>
      <c r="J17" s="1747"/>
      <c r="K17" s="1747"/>
      <c r="L17" s="1747"/>
      <c r="M17" s="1747"/>
      <c r="N17" s="1747"/>
      <c r="O17" s="1747"/>
      <c r="P17" s="1747"/>
      <c r="Q17" s="1747"/>
      <c r="R17" s="1747"/>
      <c r="S17" s="1747"/>
    </row>
    <row r="18" spans="2:19" ht="15" customHeight="1" x14ac:dyDescent="0.3">
      <c r="B18" s="1736"/>
      <c r="C18" s="329" t="s">
        <v>1061</v>
      </c>
      <c r="D18" s="1732" t="s">
        <v>1067</v>
      </c>
      <c r="E18" s="1732"/>
      <c r="F18" s="1732"/>
      <c r="G18" s="1732"/>
      <c r="H18" s="1732"/>
      <c r="I18" s="1732"/>
      <c r="J18" s="1732"/>
      <c r="K18" s="1732"/>
      <c r="L18" s="1732"/>
      <c r="M18" s="1732"/>
      <c r="N18" s="1732"/>
      <c r="O18" s="1732"/>
      <c r="P18" s="1732"/>
      <c r="Q18" s="1732"/>
      <c r="R18" s="1732"/>
      <c r="S18" s="1732"/>
    </row>
    <row r="19" spans="2:19" x14ac:dyDescent="0.3">
      <c r="B19" s="1736"/>
      <c r="C19" s="329" t="s">
        <v>1061</v>
      </c>
      <c r="D19" s="1731" t="s">
        <v>1068</v>
      </c>
      <c r="E19" s="1731"/>
      <c r="F19" s="1731"/>
      <c r="G19" s="1731"/>
      <c r="H19" s="1731"/>
      <c r="I19" s="1731"/>
      <c r="J19" s="1731"/>
      <c r="K19" s="1731"/>
      <c r="L19" s="1731"/>
      <c r="M19" s="1731"/>
      <c r="N19" s="1731"/>
      <c r="O19" s="1731"/>
      <c r="P19" s="1731"/>
      <c r="Q19" s="1731"/>
      <c r="R19" s="1731"/>
      <c r="S19" s="1731"/>
    </row>
    <row r="20" spans="2:19" ht="15" customHeight="1" x14ac:dyDescent="0.3">
      <c r="B20" s="1736"/>
      <c r="C20" s="329" t="s">
        <v>1061</v>
      </c>
      <c r="D20" s="1732" t="s">
        <v>1069</v>
      </c>
      <c r="E20" s="1732"/>
      <c r="F20" s="1732"/>
      <c r="G20" s="1732"/>
      <c r="H20" s="1732"/>
      <c r="I20" s="1732"/>
      <c r="J20" s="1732"/>
      <c r="K20" s="1732"/>
      <c r="L20" s="1732"/>
      <c r="M20" s="1732"/>
      <c r="N20" s="1732"/>
      <c r="O20" s="1732"/>
      <c r="P20" s="1732"/>
      <c r="Q20" s="1732"/>
      <c r="R20" s="1732"/>
      <c r="S20" s="1732"/>
    </row>
    <row r="21" spans="2:19" x14ac:dyDescent="0.3">
      <c r="B21" s="1736"/>
      <c r="C21" s="329" t="s">
        <v>1061</v>
      </c>
      <c r="D21" s="1731" t="s">
        <v>1070</v>
      </c>
      <c r="E21" s="1731"/>
      <c r="F21" s="1731"/>
      <c r="G21" s="1731"/>
      <c r="H21" s="1731"/>
      <c r="I21" s="1731"/>
      <c r="J21" s="1731"/>
      <c r="K21" s="1731"/>
      <c r="L21" s="1731"/>
      <c r="M21" s="1731"/>
      <c r="N21" s="1731"/>
      <c r="O21" s="1731"/>
      <c r="P21" s="1731"/>
      <c r="Q21" s="1731"/>
      <c r="R21" s="1731"/>
      <c r="S21" s="1731"/>
    </row>
    <row r="22" spans="2:19" ht="15" customHeight="1" x14ac:dyDescent="0.3">
      <c r="B22" s="1736"/>
      <c r="C22" s="329" t="s">
        <v>1061</v>
      </c>
      <c r="D22" s="1731" t="s">
        <v>1071</v>
      </c>
      <c r="E22" s="1731"/>
      <c r="F22" s="1731"/>
      <c r="G22" s="1731"/>
      <c r="H22" s="1731"/>
      <c r="I22" s="1731"/>
      <c r="J22" s="1731"/>
      <c r="K22" s="1731"/>
      <c r="L22" s="1731"/>
      <c r="M22" s="1731"/>
      <c r="N22" s="1731"/>
      <c r="O22" s="1731"/>
      <c r="P22" s="1731"/>
      <c r="Q22" s="1731"/>
      <c r="R22" s="1731"/>
      <c r="S22" s="1731"/>
    </row>
    <row r="23" spans="2:19" ht="29.4" customHeight="1" x14ac:dyDescent="0.3">
      <c r="B23" s="1736"/>
      <c r="C23" s="329"/>
      <c r="D23" s="1732"/>
      <c r="E23" s="1732"/>
      <c r="F23" s="1732"/>
      <c r="G23" s="1732"/>
      <c r="H23" s="1732"/>
      <c r="I23" s="1732"/>
      <c r="J23" s="1732"/>
      <c r="K23" s="1732"/>
      <c r="L23" s="1732"/>
      <c r="M23" s="1732"/>
      <c r="N23" s="1732"/>
      <c r="O23" s="1732"/>
      <c r="P23" s="1732"/>
      <c r="Q23" s="1732"/>
      <c r="R23" s="1732"/>
      <c r="S23" s="1732"/>
    </row>
    <row r="24" spans="2:19" ht="15" customHeight="1" x14ac:dyDescent="0.3">
      <c r="B24" s="1736"/>
      <c r="C24" s="987" t="s">
        <v>1061</v>
      </c>
      <c r="D24" s="1738" t="s">
        <v>1914</v>
      </c>
      <c r="E24" s="1738"/>
      <c r="F24" s="1738"/>
      <c r="G24" s="1738"/>
      <c r="H24" s="1738"/>
      <c r="I24" s="1738"/>
      <c r="J24" s="1738"/>
      <c r="K24" s="1738"/>
      <c r="L24" s="1738"/>
      <c r="M24" s="1738"/>
      <c r="N24" s="1738"/>
      <c r="O24" s="1738"/>
      <c r="P24" s="1738"/>
      <c r="Q24" s="1738"/>
      <c r="R24" s="1738"/>
      <c r="S24" s="1738"/>
    </row>
    <row r="25" spans="2:19" ht="25.95" customHeight="1" x14ac:dyDescent="0.3">
      <c r="B25" s="1736"/>
      <c r="C25" s="987" t="s">
        <v>1061</v>
      </c>
      <c r="D25" s="1738"/>
      <c r="E25" s="1738"/>
      <c r="F25" s="1738"/>
      <c r="G25" s="1738"/>
      <c r="H25" s="1738"/>
      <c r="I25" s="1738"/>
      <c r="J25" s="1738"/>
      <c r="K25" s="1738"/>
      <c r="L25" s="1738"/>
      <c r="M25" s="1738"/>
      <c r="N25" s="1738"/>
      <c r="O25" s="1738"/>
      <c r="P25" s="1738"/>
      <c r="Q25" s="1738"/>
      <c r="R25" s="1738"/>
      <c r="S25" s="1738"/>
    </row>
    <row r="26" spans="2:19" ht="15" customHeight="1" x14ac:dyDescent="0.3">
      <c r="B26" s="1736"/>
      <c r="C26" s="987" t="s">
        <v>1061</v>
      </c>
      <c r="D26" s="1749" t="s">
        <v>1915</v>
      </c>
      <c r="E26" s="1749"/>
      <c r="F26" s="1749"/>
      <c r="G26" s="1749"/>
      <c r="H26" s="1749"/>
      <c r="I26" s="1749"/>
      <c r="J26" s="1749"/>
      <c r="K26" s="1749"/>
      <c r="L26" s="1749"/>
      <c r="M26" s="1749"/>
      <c r="N26" s="1749"/>
      <c r="O26" s="1749"/>
      <c r="P26" s="1749"/>
      <c r="Q26" s="1749"/>
      <c r="R26" s="1749"/>
      <c r="S26" s="1749"/>
    </row>
    <row r="27" spans="2:19" x14ac:dyDescent="0.3">
      <c r="B27" s="1736"/>
      <c r="C27" s="987" t="s">
        <v>1061</v>
      </c>
      <c r="D27" s="1029" t="s">
        <v>1840</v>
      </c>
      <c r="E27" s="1029"/>
      <c r="F27" s="1029"/>
      <c r="G27" s="1029"/>
      <c r="H27" s="1029"/>
      <c r="I27" s="1029"/>
      <c r="J27" s="1029"/>
      <c r="K27" s="1029"/>
      <c r="L27" s="1029"/>
      <c r="M27" s="1029"/>
      <c r="N27" s="1029"/>
      <c r="O27" s="1029"/>
      <c r="P27" s="1029"/>
      <c r="Q27" s="1029"/>
      <c r="R27" s="1029"/>
      <c r="S27" s="1029"/>
    </row>
    <row r="28" spans="2:19" ht="15" customHeight="1" x14ac:dyDescent="0.3">
      <c r="B28" s="1736"/>
      <c r="C28" s="987" t="s">
        <v>1061</v>
      </c>
      <c r="D28" s="1738" t="s">
        <v>1916</v>
      </c>
      <c r="E28" s="1738"/>
      <c r="F28" s="1738"/>
      <c r="G28" s="1738"/>
      <c r="H28" s="1738"/>
      <c r="I28" s="1738"/>
      <c r="J28" s="1738"/>
      <c r="K28" s="1738"/>
      <c r="L28" s="1738"/>
      <c r="M28" s="1738"/>
      <c r="N28" s="1738"/>
      <c r="O28" s="1738"/>
      <c r="P28" s="1738"/>
      <c r="Q28" s="1738"/>
      <c r="R28" s="1738"/>
      <c r="S28" s="1738"/>
    </row>
    <row r="29" spans="2:19" ht="27" customHeight="1" x14ac:dyDescent="0.3">
      <c r="B29" s="1746"/>
      <c r="C29" s="990"/>
      <c r="D29" s="1744"/>
      <c r="E29" s="1744"/>
      <c r="F29" s="1744"/>
      <c r="G29" s="1744"/>
      <c r="H29" s="1744"/>
      <c r="I29" s="1744"/>
      <c r="J29" s="1744"/>
      <c r="K29" s="1744"/>
      <c r="L29" s="1744"/>
      <c r="M29" s="1744"/>
      <c r="N29" s="1744"/>
      <c r="O29" s="1744"/>
      <c r="P29" s="1744"/>
      <c r="Q29" s="1744"/>
      <c r="R29" s="1744"/>
      <c r="S29" s="1744"/>
    </row>
    <row r="30" spans="2:19" ht="15" customHeight="1" x14ac:dyDescent="0.3">
      <c r="B30" s="1022" t="s">
        <v>144</v>
      </c>
      <c r="C30" s="1737" t="s">
        <v>1072</v>
      </c>
      <c r="D30" s="1737"/>
      <c r="E30" s="1737"/>
      <c r="F30" s="1737"/>
      <c r="G30" s="1737"/>
      <c r="H30" s="1737"/>
      <c r="I30" s="1737"/>
      <c r="J30" s="1737"/>
      <c r="K30" s="1737"/>
      <c r="L30" s="1737"/>
      <c r="M30" s="1737"/>
      <c r="N30" s="1737"/>
      <c r="O30" s="1737"/>
      <c r="P30" s="1737"/>
      <c r="Q30" s="1737"/>
      <c r="R30" s="1737"/>
      <c r="S30" s="1737"/>
    </row>
    <row r="31" spans="2:19" x14ac:dyDescent="0.3">
      <c r="B31" s="1023"/>
      <c r="C31" s="329"/>
    </row>
    <row r="32" spans="2:19" ht="26.4" customHeight="1" x14ac:dyDescent="0.3">
      <c r="B32" s="1023"/>
      <c r="C32" s="987" t="s">
        <v>1061</v>
      </c>
      <c r="D32" s="1738" t="s">
        <v>1841</v>
      </c>
      <c r="E32" s="1738"/>
      <c r="F32" s="1738"/>
      <c r="G32" s="1738"/>
      <c r="H32" s="1738"/>
      <c r="I32" s="1738"/>
      <c r="J32" s="1738"/>
      <c r="K32" s="1738"/>
      <c r="L32" s="1738"/>
      <c r="M32" s="1738"/>
      <c r="N32" s="1738"/>
      <c r="O32" s="1738"/>
      <c r="P32" s="1738"/>
      <c r="Q32" s="1738"/>
      <c r="R32" s="1738"/>
      <c r="S32" s="1738"/>
    </row>
    <row r="33" spans="2:19" ht="15" customHeight="1" x14ac:dyDescent="0.3">
      <c r="B33" s="1027"/>
      <c r="C33" s="330"/>
      <c r="D33" s="1748"/>
      <c r="E33" s="1748"/>
      <c r="F33" s="1748"/>
      <c r="G33" s="1748"/>
      <c r="H33" s="1748"/>
      <c r="I33" s="1748"/>
      <c r="J33" s="1748"/>
      <c r="K33" s="1748"/>
      <c r="L33" s="1748"/>
      <c r="M33" s="1748"/>
      <c r="N33" s="1748"/>
      <c r="O33" s="1748"/>
      <c r="P33" s="1748"/>
      <c r="Q33" s="1748"/>
      <c r="R33" s="1748"/>
      <c r="S33" s="1748"/>
    </row>
    <row r="34" spans="2:19" ht="15" customHeight="1" x14ac:dyDescent="0.3">
      <c r="B34" s="1024" t="s">
        <v>135</v>
      </c>
      <c r="C34" s="1745" t="s">
        <v>1917</v>
      </c>
      <c r="D34" s="1745"/>
      <c r="E34" s="1745"/>
      <c r="F34" s="1745"/>
      <c r="G34" s="1745"/>
      <c r="H34" s="1745"/>
      <c r="I34" s="1745"/>
      <c r="J34" s="1745"/>
      <c r="K34" s="1745"/>
      <c r="L34" s="1745"/>
      <c r="M34" s="1745"/>
      <c r="N34" s="1745"/>
      <c r="O34" s="1745"/>
      <c r="P34" s="1745"/>
      <c r="Q34" s="1745"/>
      <c r="R34" s="1745"/>
      <c r="S34" s="1745"/>
    </row>
    <row r="35" spans="2:19" x14ac:dyDescent="0.3">
      <c r="B35" s="1024"/>
      <c r="C35" s="329"/>
      <c r="D35" s="1026"/>
      <c r="E35" s="1026"/>
      <c r="F35" s="1026"/>
      <c r="G35" s="1026"/>
      <c r="H35" s="1026"/>
      <c r="I35" s="1026"/>
      <c r="J35" s="1026"/>
      <c r="K35" s="1026"/>
      <c r="L35" s="1026"/>
      <c r="M35" s="1026"/>
      <c r="N35" s="1026"/>
      <c r="O35" s="1026"/>
      <c r="P35" s="1026"/>
      <c r="Q35" s="1026"/>
      <c r="R35" s="1026"/>
      <c r="S35" s="1026"/>
    </row>
    <row r="36" spans="2:19" ht="15" customHeight="1" x14ac:dyDescent="0.3">
      <c r="B36" s="1024"/>
      <c r="C36" s="987" t="s">
        <v>1061</v>
      </c>
      <c r="D36" s="1733" t="s">
        <v>1918</v>
      </c>
      <c r="E36" s="1733"/>
      <c r="F36" s="1733"/>
      <c r="G36" s="1733"/>
      <c r="H36" s="1733"/>
      <c r="I36" s="1733"/>
      <c r="J36" s="1733"/>
      <c r="K36" s="1733"/>
      <c r="L36" s="1733"/>
      <c r="M36" s="1733"/>
      <c r="N36" s="1733"/>
      <c r="O36" s="1733"/>
      <c r="P36" s="1733"/>
      <c r="Q36" s="1733"/>
      <c r="R36" s="1733"/>
      <c r="S36" s="1733"/>
    </row>
    <row r="37" spans="2:19" x14ac:dyDescent="0.3">
      <c r="B37" s="1024"/>
      <c r="C37" s="1745"/>
      <c r="D37" s="1745"/>
      <c r="E37" s="1745"/>
      <c r="F37" s="1745"/>
      <c r="G37" s="1745"/>
      <c r="H37" s="1745"/>
      <c r="I37" s="1745"/>
      <c r="J37" s="1745"/>
      <c r="K37" s="1745"/>
      <c r="L37" s="1745"/>
      <c r="M37" s="1745"/>
      <c r="N37" s="1745"/>
      <c r="O37" s="1745"/>
      <c r="P37" s="1745"/>
      <c r="Q37" s="1745"/>
      <c r="R37" s="1745"/>
      <c r="S37" s="1745"/>
    </row>
    <row r="38" spans="2:19" x14ac:dyDescent="0.3">
      <c r="B38" s="1735" t="s">
        <v>136</v>
      </c>
      <c r="C38" s="1747" t="s">
        <v>1073</v>
      </c>
      <c r="D38" s="1747"/>
      <c r="E38" s="1747"/>
      <c r="F38" s="1747"/>
      <c r="G38" s="1747"/>
      <c r="H38" s="1747"/>
      <c r="I38" s="1747"/>
      <c r="J38" s="1747"/>
      <c r="K38" s="1747"/>
      <c r="L38" s="1747"/>
      <c r="M38" s="1747"/>
      <c r="N38" s="1747"/>
      <c r="O38" s="1747"/>
      <c r="P38" s="1747"/>
      <c r="Q38" s="1747"/>
      <c r="R38" s="1747"/>
      <c r="S38" s="1747"/>
    </row>
    <row r="39" spans="2:19" x14ac:dyDescent="0.3">
      <c r="B39" s="1736"/>
      <c r="C39" s="329" t="s">
        <v>1061</v>
      </c>
      <c r="D39" s="1731" t="s">
        <v>1074</v>
      </c>
      <c r="E39" s="1731"/>
      <c r="F39" s="1731"/>
      <c r="G39" s="1731"/>
      <c r="H39" s="1731"/>
      <c r="I39" s="1731"/>
      <c r="J39" s="1731"/>
      <c r="K39" s="1731"/>
      <c r="L39" s="1731"/>
      <c r="M39" s="1731"/>
      <c r="N39" s="1731"/>
      <c r="O39" s="1731"/>
      <c r="P39" s="1731"/>
      <c r="Q39" s="1731"/>
      <c r="R39" s="1731"/>
      <c r="S39" s="1731"/>
    </row>
    <row r="40" spans="2:19" x14ac:dyDescent="0.3">
      <c r="B40" s="1736"/>
      <c r="C40" s="329" t="s">
        <v>1061</v>
      </c>
      <c r="D40" s="1731" t="s">
        <v>1075</v>
      </c>
      <c r="E40" s="1731"/>
      <c r="F40" s="1731"/>
      <c r="G40" s="1731"/>
      <c r="H40" s="1731"/>
      <c r="I40" s="1731"/>
      <c r="J40" s="1731"/>
      <c r="K40" s="1731"/>
      <c r="L40" s="1731"/>
      <c r="M40" s="1731"/>
      <c r="N40" s="1731"/>
      <c r="O40" s="1731"/>
      <c r="P40" s="1731"/>
      <c r="Q40" s="1731"/>
      <c r="R40" s="1731"/>
      <c r="S40" s="1731"/>
    </row>
    <row r="41" spans="2:19" ht="15" customHeight="1" x14ac:dyDescent="0.3">
      <c r="B41" s="1736"/>
      <c r="C41" s="329" t="s">
        <v>1061</v>
      </c>
      <c r="D41" s="1732" t="s">
        <v>1076</v>
      </c>
      <c r="E41" s="1732"/>
      <c r="F41" s="1732"/>
      <c r="G41" s="1732"/>
      <c r="H41" s="1732"/>
      <c r="I41" s="1732"/>
      <c r="J41" s="1732"/>
      <c r="K41" s="1732"/>
      <c r="L41" s="1732"/>
      <c r="M41" s="1732"/>
      <c r="N41" s="1732"/>
      <c r="O41" s="1732"/>
      <c r="P41" s="1732"/>
      <c r="Q41" s="1732"/>
      <c r="R41" s="1732"/>
      <c r="S41" s="1732"/>
    </row>
    <row r="42" spans="2:19" ht="15" customHeight="1" x14ac:dyDescent="0.3">
      <c r="B42" s="1736"/>
      <c r="C42" s="329" t="s">
        <v>1061</v>
      </c>
      <c r="D42" s="1732" t="s">
        <v>1077</v>
      </c>
      <c r="E42" s="1732"/>
      <c r="F42" s="1732"/>
      <c r="G42" s="1732"/>
      <c r="H42" s="1732"/>
      <c r="I42" s="1732"/>
      <c r="J42" s="1732"/>
      <c r="K42" s="1732"/>
      <c r="L42" s="1732"/>
      <c r="M42" s="1732"/>
      <c r="N42" s="1732"/>
      <c r="O42" s="1732"/>
      <c r="P42" s="1732"/>
      <c r="Q42" s="1732"/>
      <c r="R42" s="1732"/>
      <c r="S42" s="1732"/>
    </row>
    <row r="43" spans="2:19" x14ac:dyDescent="0.3">
      <c r="B43" s="1736"/>
      <c r="C43" s="329"/>
      <c r="D43" s="1021"/>
      <c r="E43" s="1021"/>
      <c r="F43" s="1021"/>
      <c r="G43" s="1021"/>
      <c r="H43" s="1021"/>
      <c r="I43" s="1021"/>
      <c r="J43" s="1021"/>
      <c r="K43" s="1021"/>
      <c r="L43" s="1021"/>
      <c r="M43" s="1021"/>
      <c r="N43" s="1021"/>
      <c r="O43" s="1021"/>
      <c r="P43" s="1021"/>
      <c r="Q43" s="1021"/>
      <c r="R43" s="1021"/>
      <c r="S43" s="1021"/>
    </row>
    <row r="44" spans="2:19" ht="15" customHeight="1" x14ac:dyDescent="0.3">
      <c r="B44" s="1736"/>
      <c r="C44" s="987" t="s">
        <v>1061</v>
      </c>
      <c r="D44" s="1733" t="s">
        <v>1919</v>
      </c>
      <c r="E44" s="1733"/>
      <c r="F44" s="1733"/>
      <c r="G44" s="1733"/>
      <c r="H44" s="1733"/>
      <c r="I44" s="1733"/>
      <c r="J44" s="1733"/>
      <c r="K44" s="1733"/>
      <c r="L44" s="1733"/>
      <c r="M44" s="1733"/>
      <c r="N44" s="1733"/>
      <c r="O44" s="1733"/>
      <c r="P44" s="1733"/>
      <c r="Q44" s="1733"/>
      <c r="R44" s="1733"/>
      <c r="S44" s="1733"/>
    </row>
    <row r="45" spans="2:19" ht="15" customHeight="1" x14ac:dyDescent="0.3">
      <c r="B45" s="1736"/>
      <c r="C45" s="987" t="s">
        <v>1061</v>
      </c>
      <c r="D45" s="1738" t="s">
        <v>1920</v>
      </c>
      <c r="E45" s="1738"/>
      <c r="F45" s="1738"/>
      <c r="G45" s="1738"/>
      <c r="H45" s="1738"/>
      <c r="I45" s="1738"/>
      <c r="J45" s="1738"/>
      <c r="K45" s="1738"/>
      <c r="L45" s="1738"/>
      <c r="M45" s="1738"/>
      <c r="N45" s="1738"/>
      <c r="O45" s="1738"/>
      <c r="P45" s="1738"/>
      <c r="Q45" s="1738"/>
      <c r="R45" s="1738"/>
      <c r="S45" s="1738"/>
    </row>
    <row r="46" spans="2:19" x14ac:dyDescent="0.3">
      <c r="B46" s="1736"/>
      <c r="C46" s="987" t="s">
        <v>1061</v>
      </c>
      <c r="D46" s="1738" t="s">
        <v>939</v>
      </c>
      <c r="E46" s="1738"/>
      <c r="F46" s="1738"/>
      <c r="G46" s="1738"/>
      <c r="H46" s="1738"/>
      <c r="I46" s="1738"/>
      <c r="J46" s="1738"/>
      <c r="K46" s="1738"/>
      <c r="L46" s="1738"/>
      <c r="M46" s="1738"/>
      <c r="N46" s="1738"/>
      <c r="O46" s="1738"/>
      <c r="P46" s="1738"/>
      <c r="Q46" s="1738"/>
      <c r="R46" s="1738"/>
      <c r="S46" s="1738"/>
    </row>
    <row r="47" spans="2:19" ht="15" customHeight="1" x14ac:dyDescent="0.3">
      <c r="B47" s="1736"/>
      <c r="C47" s="987" t="s">
        <v>1061</v>
      </c>
      <c r="D47" s="1738" t="s">
        <v>1842</v>
      </c>
      <c r="E47" s="1738"/>
      <c r="F47" s="1738"/>
      <c r="G47" s="1738"/>
      <c r="H47" s="1738"/>
      <c r="I47" s="1738"/>
      <c r="J47" s="1738"/>
      <c r="K47" s="1738"/>
      <c r="L47" s="1738"/>
      <c r="M47" s="1738"/>
      <c r="N47" s="1738"/>
      <c r="O47" s="1738"/>
      <c r="P47" s="1738"/>
      <c r="Q47" s="1738"/>
      <c r="R47" s="1738"/>
      <c r="S47" s="1738"/>
    </row>
    <row r="48" spans="2:19" x14ac:dyDescent="0.3">
      <c r="B48" s="1746"/>
      <c r="C48" s="330"/>
      <c r="D48" s="1748"/>
      <c r="E48" s="1748"/>
      <c r="F48" s="1748"/>
      <c r="G48" s="1748"/>
      <c r="H48" s="1748"/>
      <c r="I48" s="1748"/>
      <c r="J48" s="1748"/>
      <c r="K48" s="1748"/>
      <c r="L48" s="1748"/>
      <c r="M48" s="1748"/>
      <c r="N48" s="1748"/>
      <c r="O48" s="1748"/>
      <c r="P48" s="1748"/>
      <c r="Q48" s="1748"/>
      <c r="R48" s="1748"/>
      <c r="S48" s="1748"/>
    </row>
    <row r="49" spans="2:19" x14ac:dyDescent="0.3">
      <c r="B49" s="1739" t="s">
        <v>138</v>
      </c>
      <c r="C49" s="1740" t="s">
        <v>1078</v>
      </c>
      <c r="D49" s="1740"/>
      <c r="E49" s="1740"/>
      <c r="F49" s="1740"/>
      <c r="G49" s="1740"/>
      <c r="H49" s="1740"/>
      <c r="I49" s="1740"/>
      <c r="J49" s="1740"/>
      <c r="K49" s="1740"/>
      <c r="L49" s="1740"/>
      <c r="M49" s="1740"/>
      <c r="N49" s="1740"/>
      <c r="O49" s="1740"/>
      <c r="P49" s="1740"/>
      <c r="Q49" s="1740"/>
      <c r="R49" s="1740"/>
      <c r="S49" s="1740"/>
    </row>
    <row r="50" spans="2:19" ht="15" customHeight="1" x14ac:dyDescent="0.3">
      <c r="B50" s="1739"/>
      <c r="C50" s="329" t="s">
        <v>1061</v>
      </c>
      <c r="D50" s="1732" t="s">
        <v>1079</v>
      </c>
      <c r="E50" s="1732"/>
      <c r="F50" s="1732"/>
      <c r="G50" s="1732"/>
      <c r="H50" s="1732"/>
      <c r="I50" s="1732"/>
      <c r="J50" s="1732"/>
      <c r="K50" s="1732"/>
      <c r="L50" s="1732"/>
      <c r="M50" s="1732"/>
      <c r="N50" s="1732"/>
      <c r="O50" s="1732"/>
      <c r="P50" s="1732"/>
      <c r="Q50" s="1732"/>
      <c r="R50" s="1732"/>
      <c r="S50" s="1732"/>
    </row>
    <row r="51" spans="2:19" ht="15" customHeight="1" x14ac:dyDescent="0.3">
      <c r="B51" s="1739"/>
      <c r="C51" s="331" t="s">
        <v>1061</v>
      </c>
      <c r="D51" s="1741" t="s">
        <v>1080</v>
      </c>
      <c r="E51" s="1741"/>
      <c r="F51" s="1741"/>
      <c r="G51" s="1741"/>
      <c r="H51" s="1741"/>
      <c r="I51" s="1741"/>
      <c r="J51" s="1741"/>
      <c r="K51" s="1741"/>
      <c r="L51" s="1741"/>
      <c r="M51" s="1741"/>
      <c r="N51" s="1741"/>
      <c r="O51" s="1741"/>
      <c r="P51" s="1741"/>
      <c r="Q51" s="1741"/>
      <c r="R51" s="1741"/>
      <c r="S51" s="1741"/>
    </row>
    <row r="52" spans="2:19" x14ac:dyDescent="0.3">
      <c r="B52" s="1739"/>
      <c r="C52" s="331" t="s">
        <v>1061</v>
      </c>
      <c r="D52" s="1742" t="s">
        <v>1081</v>
      </c>
      <c r="E52" s="1742"/>
      <c r="F52" s="1742"/>
      <c r="G52" s="1742"/>
      <c r="H52" s="1742"/>
      <c r="I52" s="1742"/>
      <c r="J52" s="1742"/>
      <c r="K52" s="1742"/>
      <c r="L52" s="1742"/>
      <c r="M52" s="1742"/>
      <c r="N52" s="1742"/>
      <c r="O52" s="1742"/>
      <c r="P52" s="1742"/>
      <c r="Q52" s="1742"/>
      <c r="R52" s="1742"/>
      <c r="S52" s="1742"/>
    </row>
    <row r="53" spans="2:19" x14ac:dyDescent="0.3">
      <c r="B53" s="1739"/>
      <c r="C53" s="331"/>
      <c r="D53" s="1025"/>
      <c r="E53" s="1025"/>
      <c r="F53" s="1025"/>
      <c r="G53" s="1025"/>
      <c r="H53" s="1025"/>
      <c r="I53" s="1025"/>
      <c r="J53" s="1025"/>
      <c r="K53" s="1025"/>
      <c r="L53" s="1025"/>
      <c r="M53" s="1025"/>
      <c r="N53" s="1025"/>
      <c r="O53" s="1025"/>
      <c r="P53" s="1025"/>
      <c r="Q53" s="1025"/>
      <c r="R53" s="1025"/>
      <c r="S53" s="1025"/>
    </row>
    <row r="54" spans="2:19" ht="15" customHeight="1" x14ac:dyDescent="0.3">
      <c r="B54" s="1739"/>
      <c r="C54" s="991" t="s">
        <v>1061</v>
      </c>
      <c r="D54" s="1733" t="s">
        <v>1921</v>
      </c>
      <c r="E54" s="1733"/>
      <c r="F54" s="1733"/>
      <c r="G54" s="1733"/>
      <c r="H54" s="1733"/>
      <c r="I54" s="1733"/>
      <c r="J54" s="1733"/>
      <c r="K54" s="1733"/>
      <c r="L54" s="1733"/>
      <c r="M54" s="1733"/>
      <c r="N54" s="1733"/>
      <c r="O54" s="1733"/>
      <c r="P54" s="1733"/>
      <c r="Q54" s="1733"/>
      <c r="R54" s="1733"/>
      <c r="S54" s="1733"/>
    </row>
    <row r="55" spans="2:19" ht="15" customHeight="1" x14ac:dyDescent="0.3">
      <c r="B55" s="1739"/>
      <c r="C55" s="991" t="s">
        <v>1061</v>
      </c>
      <c r="D55" s="1743" t="s">
        <v>1922</v>
      </c>
      <c r="E55" s="1743"/>
      <c r="F55" s="1743"/>
      <c r="G55" s="1743"/>
      <c r="H55" s="1743"/>
      <c r="I55" s="1743"/>
      <c r="J55" s="1743"/>
      <c r="K55" s="1743"/>
      <c r="L55" s="1743"/>
      <c r="M55" s="1743"/>
      <c r="N55" s="1743"/>
      <c r="O55" s="1743"/>
      <c r="P55" s="1743"/>
      <c r="Q55" s="1743"/>
      <c r="R55" s="1743"/>
      <c r="S55" s="1743"/>
    </row>
    <row r="56" spans="2:19" ht="15" customHeight="1" x14ac:dyDescent="0.3">
      <c r="B56" s="1739"/>
      <c r="C56" s="991" t="s">
        <v>1061</v>
      </c>
      <c r="D56" s="1738" t="s">
        <v>1923</v>
      </c>
      <c r="E56" s="1738"/>
      <c r="F56" s="1738"/>
      <c r="G56" s="1738"/>
      <c r="H56" s="1738"/>
      <c r="I56" s="1738"/>
      <c r="J56" s="1738"/>
      <c r="K56" s="1738"/>
      <c r="L56" s="1738"/>
      <c r="M56" s="1738"/>
      <c r="N56" s="1738"/>
      <c r="O56" s="1738"/>
      <c r="P56" s="1738"/>
      <c r="Q56" s="1738"/>
      <c r="R56" s="1738"/>
      <c r="S56" s="1738"/>
    </row>
    <row r="57" spans="2:19" x14ac:dyDescent="0.3">
      <c r="B57" s="1739"/>
      <c r="C57" s="331"/>
      <c r="D57" s="1744"/>
      <c r="E57" s="1744"/>
      <c r="F57" s="1744"/>
      <c r="G57" s="1744"/>
      <c r="H57" s="1744"/>
      <c r="I57" s="1744"/>
      <c r="J57" s="1744"/>
      <c r="K57" s="1744"/>
      <c r="L57" s="1744"/>
      <c r="M57" s="1744"/>
      <c r="N57" s="1744"/>
      <c r="O57" s="1744"/>
      <c r="P57" s="1744"/>
      <c r="Q57" s="1744"/>
      <c r="R57" s="1744"/>
      <c r="S57" s="1744"/>
    </row>
    <row r="58" spans="2:19" ht="15" customHeight="1" x14ac:dyDescent="0.3">
      <c r="B58" s="1735" t="s">
        <v>140</v>
      </c>
      <c r="C58" s="1737" t="s">
        <v>1082</v>
      </c>
      <c r="D58" s="1737"/>
      <c r="E58" s="1737"/>
      <c r="F58" s="1737"/>
      <c r="G58" s="1737"/>
      <c r="H58" s="1737"/>
      <c r="I58" s="1737"/>
      <c r="J58" s="1737"/>
      <c r="K58" s="1737"/>
      <c r="L58" s="1737"/>
      <c r="M58" s="1737"/>
      <c r="N58" s="1737"/>
      <c r="O58" s="1737"/>
      <c r="P58" s="1737"/>
      <c r="Q58" s="1737"/>
      <c r="R58" s="1737"/>
      <c r="S58" s="1737"/>
    </row>
    <row r="59" spans="2:19" ht="15" customHeight="1" x14ac:dyDescent="0.3">
      <c r="B59" s="1736"/>
      <c r="C59" s="331" t="s">
        <v>1061</v>
      </c>
      <c r="D59" s="1732" t="s">
        <v>1083</v>
      </c>
      <c r="E59" s="1732"/>
      <c r="F59" s="1732"/>
      <c r="G59" s="1732"/>
      <c r="H59" s="1732"/>
      <c r="I59" s="1732"/>
      <c r="J59" s="1732"/>
      <c r="K59" s="1732"/>
      <c r="L59" s="1732"/>
      <c r="M59" s="1732"/>
      <c r="N59" s="1732"/>
      <c r="O59" s="1732"/>
      <c r="P59" s="1732"/>
      <c r="Q59" s="1732"/>
      <c r="R59" s="1732"/>
      <c r="S59" s="1732"/>
    </row>
    <row r="60" spans="2:19" x14ac:dyDescent="0.3">
      <c r="B60" s="1736"/>
      <c r="C60" s="331"/>
      <c r="D60" s="1021"/>
      <c r="E60" s="1021"/>
      <c r="F60" s="1021"/>
      <c r="G60" s="1021"/>
      <c r="H60" s="1021"/>
      <c r="I60" s="1021"/>
      <c r="J60" s="1021"/>
      <c r="K60" s="1021"/>
      <c r="L60" s="1021"/>
      <c r="M60" s="1021"/>
      <c r="N60" s="1021"/>
      <c r="O60" s="1021"/>
      <c r="P60" s="1021"/>
      <c r="Q60" s="1021"/>
      <c r="R60" s="1021"/>
      <c r="S60" s="1021"/>
    </row>
    <row r="61" spans="2:19" ht="15" customHeight="1" x14ac:dyDescent="0.3">
      <c r="B61" s="1736"/>
      <c r="C61" s="991" t="s">
        <v>1061</v>
      </c>
      <c r="D61" s="1738" t="s">
        <v>1843</v>
      </c>
      <c r="E61" s="1738"/>
      <c r="F61" s="1738"/>
      <c r="G61" s="1738"/>
      <c r="H61" s="1738"/>
      <c r="I61" s="1738"/>
      <c r="J61" s="1738"/>
      <c r="K61" s="1738"/>
      <c r="L61" s="1738"/>
      <c r="M61" s="1738"/>
      <c r="N61" s="1738"/>
      <c r="O61" s="1738"/>
      <c r="P61" s="1738"/>
      <c r="Q61" s="1738"/>
      <c r="R61" s="1738"/>
      <c r="S61" s="1738"/>
    </row>
    <row r="62" spans="2:19" x14ac:dyDescent="0.3">
      <c r="B62" s="1736"/>
      <c r="C62" s="331"/>
      <c r="D62" s="1732"/>
      <c r="E62" s="1732"/>
      <c r="F62" s="1732"/>
      <c r="G62" s="1732"/>
      <c r="H62" s="1732"/>
      <c r="I62" s="1732"/>
      <c r="J62" s="1732"/>
      <c r="K62" s="1732"/>
      <c r="L62" s="1732"/>
      <c r="M62" s="1732"/>
      <c r="N62" s="1732"/>
      <c r="O62" s="1732"/>
      <c r="P62" s="1732"/>
      <c r="Q62" s="1732"/>
      <c r="R62" s="1732"/>
      <c r="S62" s="1732"/>
    </row>
    <row r="63" spans="2:19" x14ac:dyDescent="0.3">
      <c r="B63" s="1022" t="s">
        <v>250</v>
      </c>
      <c r="C63" s="1730" t="s">
        <v>1084</v>
      </c>
      <c r="D63" s="1730"/>
      <c r="E63" s="1730"/>
      <c r="F63" s="1730"/>
      <c r="G63" s="1730"/>
      <c r="H63" s="1730"/>
      <c r="I63" s="1730"/>
      <c r="J63" s="1730"/>
      <c r="K63" s="1730"/>
      <c r="L63" s="1730"/>
      <c r="M63" s="1730"/>
      <c r="N63" s="1730"/>
      <c r="O63" s="1730"/>
      <c r="P63" s="1730"/>
      <c r="Q63" s="1730"/>
      <c r="R63" s="1730"/>
      <c r="S63" s="1730"/>
    </row>
    <row r="64" spans="2:19" x14ac:dyDescent="0.3">
      <c r="B64" s="1023"/>
      <c r="C64" s="331"/>
      <c r="D64" s="354"/>
      <c r="E64" s="354"/>
      <c r="F64" s="354"/>
      <c r="G64" s="354"/>
      <c r="H64" s="354"/>
      <c r="I64" s="354"/>
      <c r="J64" s="354"/>
      <c r="K64" s="354"/>
      <c r="L64" s="354"/>
      <c r="M64" s="354"/>
      <c r="N64" s="354"/>
      <c r="O64" s="354"/>
      <c r="P64" s="354"/>
      <c r="Q64" s="354"/>
      <c r="R64" s="354"/>
      <c r="S64" s="354"/>
    </row>
    <row r="65" spans="2:19" x14ac:dyDescent="0.3">
      <c r="B65" s="1023"/>
      <c r="C65" s="991" t="s">
        <v>1061</v>
      </c>
      <c r="D65" s="992" t="s">
        <v>939</v>
      </c>
      <c r="E65" s="992"/>
      <c r="F65" s="992"/>
      <c r="G65" s="992"/>
      <c r="H65" s="992"/>
      <c r="I65" s="992"/>
      <c r="J65" s="992"/>
      <c r="K65" s="992"/>
      <c r="L65" s="992"/>
      <c r="M65" s="992"/>
      <c r="N65" s="992"/>
      <c r="O65" s="992"/>
      <c r="P65" s="992"/>
      <c r="Q65" s="992"/>
      <c r="R65" s="992"/>
      <c r="S65" s="992"/>
    </row>
    <row r="66" spans="2:19" x14ac:dyDescent="0.3">
      <c r="B66" s="1027"/>
      <c r="C66" s="993"/>
      <c r="D66" s="993"/>
      <c r="E66" s="993"/>
      <c r="F66" s="993"/>
      <c r="G66" s="993"/>
      <c r="H66" s="993"/>
      <c r="I66" s="993"/>
      <c r="J66" s="993"/>
      <c r="K66" s="993"/>
      <c r="L66" s="993"/>
      <c r="M66" s="993"/>
      <c r="N66" s="993"/>
      <c r="O66" s="993"/>
      <c r="P66" s="993"/>
      <c r="Q66" s="993"/>
      <c r="R66" s="993"/>
      <c r="S66" s="993"/>
    </row>
    <row r="67" spans="2:19" x14ac:dyDescent="0.3">
      <c r="B67" s="994" t="s">
        <v>298</v>
      </c>
      <c r="C67" s="1731" t="s">
        <v>1085</v>
      </c>
      <c r="D67" s="1731"/>
      <c r="E67" s="1731"/>
      <c r="F67" s="1731"/>
      <c r="G67" s="1731"/>
      <c r="H67" s="1731"/>
      <c r="I67" s="1731"/>
      <c r="J67" s="1731"/>
      <c r="K67" s="1731"/>
      <c r="L67" s="1731"/>
      <c r="M67" s="1731"/>
      <c r="N67" s="1731"/>
      <c r="O67" s="1731"/>
      <c r="P67" s="1731"/>
      <c r="Q67" s="1731"/>
      <c r="R67" s="1731"/>
      <c r="S67" s="1731"/>
    </row>
    <row r="68" spans="2:19" ht="15" customHeight="1" x14ac:dyDescent="0.3">
      <c r="B68" s="994"/>
      <c r="C68" s="329" t="s">
        <v>1061</v>
      </c>
      <c r="D68" s="1732" t="s">
        <v>1086</v>
      </c>
      <c r="E68" s="1732"/>
      <c r="F68" s="1732"/>
      <c r="G68" s="1732"/>
      <c r="H68" s="1732"/>
      <c r="I68" s="1732"/>
      <c r="J68" s="1732"/>
      <c r="K68" s="1732"/>
      <c r="L68" s="1732"/>
      <c r="M68" s="1732"/>
      <c r="N68" s="1732"/>
      <c r="O68" s="1732"/>
      <c r="P68" s="1732"/>
      <c r="Q68" s="1732"/>
      <c r="R68" s="1732"/>
      <c r="S68" s="1732"/>
    </row>
    <row r="69" spans="2:19" x14ac:dyDescent="0.3">
      <c r="B69" s="994"/>
      <c r="C69" s="329"/>
      <c r="D69" s="1020"/>
      <c r="E69" s="1020"/>
      <c r="F69" s="1020"/>
      <c r="G69" s="1020"/>
      <c r="H69" s="1020"/>
      <c r="I69" s="1020"/>
      <c r="J69" s="1020"/>
      <c r="K69" s="1020"/>
      <c r="L69" s="1020"/>
      <c r="M69" s="1020"/>
      <c r="N69" s="1020"/>
      <c r="O69" s="1020"/>
      <c r="P69" s="1020"/>
      <c r="Q69" s="1020"/>
      <c r="R69" s="1020"/>
      <c r="S69" s="1020"/>
    </row>
    <row r="70" spans="2:19" ht="15" customHeight="1" x14ac:dyDescent="0.3">
      <c r="B70" s="994"/>
      <c r="C70" s="987" t="s">
        <v>1061</v>
      </c>
      <c r="D70" s="1733" t="s">
        <v>1924</v>
      </c>
      <c r="E70" s="1733"/>
      <c r="F70" s="1733"/>
      <c r="G70" s="1733"/>
      <c r="H70" s="1733"/>
      <c r="I70" s="1733"/>
      <c r="J70" s="1733"/>
      <c r="K70" s="1733"/>
      <c r="L70" s="1733"/>
      <c r="M70" s="1733"/>
      <c r="N70" s="1733"/>
      <c r="O70" s="1733"/>
      <c r="P70" s="1733"/>
      <c r="Q70" s="1733"/>
      <c r="R70" s="1733"/>
      <c r="S70" s="1733"/>
    </row>
    <row r="71" spans="2:19" x14ac:dyDescent="0.3">
      <c r="B71" s="1027"/>
      <c r="C71" s="330"/>
      <c r="D71" s="1028"/>
      <c r="E71" s="1028"/>
      <c r="F71" s="1028"/>
      <c r="G71" s="1028"/>
      <c r="H71" s="1028"/>
      <c r="I71" s="1028"/>
      <c r="J71" s="1028"/>
      <c r="K71" s="1028"/>
      <c r="L71" s="1028"/>
      <c r="M71" s="1028"/>
      <c r="N71" s="1028"/>
      <c r="O71" s="1028"/>
      <c r="P71" s="1028"/>
      <c r="Q71" s="1028"/>
      <c r="R71" s="1028"/>
      <c r="S71" s="1028"/>
    </row>
    <row r="72" spans="2:19" ht="15" customHeight="1" x14ac:dyDescent="0.3">
      <c r="B72" s="1027" t="s">
        <v>1087</v>
      </c>
      <c r="C72" s="1734" t="s">
        <v>1088</v>
      </c>
      <c r="D72" s="1734"/>
      <c r="E72" s="1734"/>
      <c r="F72" s="1734"/>
      <c r="G72" s="1734"/>
      <c r="H72" s="1734"/>
      <c r="I72" s="1734"/>
      <c r="J72" s="1734"/>
      <c r="K72" s="1734"/>
      <c r="L72" s="1734"/>
      <c r="M72" s="1734"/>
      <c r="N72" s="1734"/>
      <c r="O72" s="1734"/>
      <c r="P72" s="1734"/>
      <c r="Q72" s="1734"/>
      <c r="R72" s="1734"/>
      <c r="S72" s="1734"/>
    </row>
    <row r="73" spans="2:19" x14ac:dyDescent="0.3">
      <c r="B73" s="1023"/>
      <c r="C73" s="353"/>
      <c r="D73" s="353"/>
      <c r="E73" s="353"/>
      <c r="F73" s="353"/>
      <c r="G73" s="353"/>
      <c r="H73" s="353"/>
      <c r="I73" s="353"/>
      <c r="J73" s="353"/>
      <c r="K73" s="353"/>
      <c r="L73" s="353"/>
      <c r="M73" s="353"/>
      <c r="N73" s="353"/>
      <c r="O73" s="353"/>
      <c r="P73" s="353"/>
      <c r="Q73" s="353"/>
      <c r="R73" s="353"/>
      <c r="S73" s="353"/>
    </row>
    <row r="74" spans="2:19" x14ac:dyDescent="0.3">
      <c r="C74" s="991" t="s">
        <v>1061</v>
      </c>
      <c r="D74" s="992" t="s">
        <v>939</v>
      </c>
      <c r="E74" s="995"/>
      <c r="F74" s="995"/>
      <c r="G74" s="995"/>
      <c r="H74" s="995"/>
      <c r="I74" s="995"/>
      <c r="J74" s="995"/>
      <c r="K74" s="995"/>
      <c r="L74" s="995"/>
      <c r="M74" s="995"/>
      <c r="N74" s="995"/>
      <c r="O74" s="995"/>
      <c r="P74" s="995"/>
      <c r="Q74" s="995"/>
      <c r="R74" s="995"/>
      <c r="S74" s="995"/>
    </row>
  </sheetData>
  <mergeCells count="56">
    <mergeCell ref="D15:S15"/>
    <mergeCell ref="D16:S16"/>
    <mergeCell ref="B6:B15"/>
    <mergeCell ref="C6:S6"/>
    <mergeCell ref="D7:S7"/>
    <mergeCell ref="D8:S8"/>
    <mergeCell ref="D9:S9"/>
    <mergeCell ref="D10:S10"/>
    <mergeCell ref="C30:S30"/>
    <mergeCell ref="D32:S32"/>
    <mergeCell ref="D33:S33"/>
    <mergeCell ref="D29:S29"/>
    <mergeCell ref="C17:S17"/>
    <mergeCell ref="D20:S20"/>
    <mergeCell ref="D21:S21"/>
    <mergeCell ref="D22:S22"/>
    <mergeCell ref="D23:S23"/>
    <mergeCell ref="D26:S26"/>
    <mergeCell ref="B17:B29"/>
    <mergeCell ref="D18:S18"/>
    <mergeCell ref="D19:S19"/>
    <mergeCell ref="D24:S25"/>
    <mergeCell ref="D28:S28"/>
    <mergeCell ref="C34:S34"/>
    <mergeCell ref="D36:S36"/>
    <mergeCell ref="C37:S37"/>
    <mergeCell ref="B38:B48"/>
    <mergeCell ref="C38:S38"/>
    <mergeCell ref="D39:S39"/>
    <mergeCell ref="D40:S40"/>
    <mergeCell ref="D41:S41"/>
    <mergeCell ref="D42:S42"/>
    <mergeCell ref="D44:S44"/>
    <mergeCell ref="D45:S45"/>
    <mergeCell ref="D46:S46"/>
    <mergeCell ref="D47:S47"/>
    <mergeCell ref="D48:S48"/>
    <mergeCell ref="B49:B57"/>
    <mergeCell ref="C49:S49"/>
    <mergeCell ref="D50:S50"/>
    <mergeCell ref="D51:S51"/>
    <mergeCell ref="D52:S52"/>
    <mergeCell ref="D54:S54"/>
    <mergeCell ref="D55:S55"/>
    <mergeCell ref="D56:S56"/>
    <mergeCell ref="D57:S57"/>
    <mergeCell ref="B58:B62"/>
    <mergeCell ref="C58:S58"/>
    <mergeCell ref="D59:S59"/>
    <mergeCell ref="D61:S61"/>
    <mergeCell ref="D62:S62"/>
    <mergeCell ref="C63:S63"/>
    <mergeCell ref="C67:S67"/>
    <mergeCell ref="D68:S68"/>
    <mergeCell ref="D70:S70"/>
    <mergeCell ref="C72:S72"/>
  </mergeCells>
  <pageMargins left="0.70866141732283472" right="0.70866141732283472" top="0.74803149606299213" bottom="0.74803149606299213" header="0.31496062992125984" footer="0.31496062992125984"/>
  <pageSetup paperSize="9" scale="42" orientation="landscape" r:id="rId1"/>
  <headerFooter>
    <oddHeader>&amp;CCS
Příloha XXXIII</oddHeader>
    <oddFooter>&amp;C&amp;P</oddFooter>
  </headerFooter>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pageSetUpPr fitToPage="1"/>
  </sheetPr>
  <dimension ref="A1:I36"/>
  <sheetViews>
    <sheetView showGridLines="0" view="pageLayout" zoomScaleNormal="100" workbookViewId="0">
      <selection activeCell="A11" sqref="A11"/>
    </sheetView>
  </sheetViews>
  <sheetFormatPr defaultColWidth="9.109375" defaultRowHeight="14.4" x14ac:dyDescent="0.3"/>
  <cols>
    <col min="1" max="1" width="9.109375" style="40"/>
    <col min="2" max="2" width="9.5546875" style="40" customWidth="1"/>
    <col min="3" max="3" width="8.109375" style="40" customWidth="1"/>
    <col min="4" max="4" width="9.109375" style="40"/>
    <col min="5" max="5" width="72.44140625" style="40" customWidth="1"/>
    <col min="6" max="6" width="20.109375" style="40" customWidth="1"/>
    <col min="7" max="8" width="22" style="40" customWidth="1"/>
    <col min="9" max="9" width="33.33203125" style="40" customWidth="1"/>
    <col min="10" max="16384" width="9.109375" style="40"/>
  </cols>
  <sheetData>
    <row r="1" spans="1:9" ht="18" x14ac:dyDescent="0.35">
      <c r="C1" s="609" t="s">
        <v>1053</v>
      </c>
    </row>
    <row r="3" spans="1:9" x14ac:dyDescent="0.3">
      <c r="F3" s="333" t="s">
        <v>6</v>
      </c>
      <c r="G3" s="333" t="s">
        <v>7</v>
      </c>
      <c r="H3" s="333" t="s">
        <v>8</v>
      </c>
      <c r="I3" s="333" t="s">
        <v>43</v>
      </c>
    </row>
    <row r="4" spans="1:9" ht="43.2" x14ac:dyDescent="0.3">
      <c r="C4" s="1752"/>
      <c r="D4" s="1752"/>
      <c r="E4" s="1752"/>
      <c r="F4" s="35" t="s">
        <v>1089</v>
      </c>
      <c r="G4" s="35" t="s">
        <v>1090</v>
      </c>
      <c r="H4" s="35" t="s">
        <v>1091</v>
      </c>
      <c r="I4" s="175" t="s">
        <v>1092</v>
      </c>
    </row>
    <row r="5" spans="1:9" ht="15" customHeight="1" x14ac:dyDescent="0.3">
      <c r="A5" s="334"/>
      <c r="B5" s="333">
        <v>1</v>
      </c>
      <c r="C5" s="1753" t="s">
        <v>1093</v>
      </c>
      <c r="D5" s="1754"/>
      <c r="E5" s="335" t="s">
        <v>1094</v>
      </c>
      <c r="F5" s="1035">
        <v>5</v>
      </c>
      <c r="G5" s="1035">
        <v>4</v>
      </c>
      <c r="H5" s="1035">
        <v>0</v>
      </c>
      <c r="I5" s="1035">
        <v>15</v>
      </c>
    </row>
    <row r="6" spans="1:9" x14ac:dyDescent="0.3">
      <c r="B6" s="333">
        <v>2</v>
      </c>
      <c r="C6" s="1755"/>
      <c r="D6" s="1247"/>
      <c r="E6" s="188" t="s">
        <v>1095</v>
      </c>
      <c r="F6" s="1035">
        <v>2137277</v>
      </c>
      <c r="G6" s="1035">
        <v>10952500</v>
      </c>
      <c r="H6" s="1035">
        <v>0</v>
      </c>
      <c r="I6" s="1035">
        <f>18885799+2671562</f>
        <v>21557361</v>
      </c>
    </row>
    <row r="7" spans="1:9" x14ac:dyDescent="0.3">
      <c r="B7" s="333">
        <v>3</v>
      </c>
      <c r="C7" s="1755"/>
      <c r="D7" s="1247"/>
      <c r="E7" s="336" t="s">
        <v>1096</v>
      </c>
      <c r="F7" s="1035">
        <v>2137277</v>
      </c>
      <c r="G7" s="1035">
        <v>10952500</v>
      </c>
      <c r="H7" s="1035">
        <v>0</v>
      </c>
      <c r="I7" s="1035">
        <v>21557361</v>
      </c>
    </row>
    <row r="8" spans="1:9" x14ac:dyDescent="0.3">
      <c r="B8" s="333">
        <v>4</v>
      </c>
      <c r="C8" s="1755"/>
      <c r="D8" s="1247"/>
      <c r="E8" s="336" t="s">
        <v>1097</v>
      </c>
      <c r="F8" s="997"/>
      <c r="G8" s="997"/>
      <c r="H8" s="997"/>
      <c r="I8" s="997"/>
    </row>
    <row r="9" spans="1:9" x14ac:dyDescent="0.3">
      <c r="B9" s="333" t="s">
        <v>1098</v>
      </c>
      <c r="C9" s="1755"/>
      <c r="D9" s="1247"/>
      <c r="E9" s="337" t="s">
        <v>1099</v>
      </c>
      <c r="F9" s="996">
        <v>0</v>
      </c>
      <c r="G9" s="996">
        <v>0</v>
      </c>
      <c r="H9" s="996">
        <v>0</v>
      </c>
      <c r="I9" s="996">
        <v>0</v>
      </c>
    </row>
    <row r="10" spans="1:9" x14ac:dyDescent="0.3">
      <c r="B10" s="333">
        <v>5</v>
      </c>
      <c r="C10" s="1755"/>
      <c r="D10" s="1247"/>
      <c r="E10" s="337" t="s">
        <v>1100</v>
      </c>
      <c r="F10" s="996">
        <v>0</v>
      </c>
      <c r="G10" s="996">
        <v>0</v>
      </c>
      <c r="H10" s="996">
        <v>0</v>
      </c>
      <c r="I10" s="996">
        <v>0</v>
      </c>
    </row>
    <row r="11" spans="1:9" x14ac:dyDescent="0.3">
      <c r="B11" s="333" t="s">
        <v>1101</v>
      </c>
      <c r="C11" s="1755"/>
      <c r="D11" s="1247"/>
      <c r="E11" s="336" t="s">
        <v>1102</v>
      </c>
      <c r="F11" s="996">
        <v>0</v>
      </c>
      <c r="G11" s="996">
        <v>0</v>
      </c>
      <c r="H11" s="996">
        <v>0</v>
      </c>
      <c r="I11" s="996">
        <v>0</v>
      </c>
    </row>
    <row r="12" spans="1:9" x14ac:dyDescent="0.3">
      <c r="B12" s="333">
        <v>6</v>
      </c>
      <c r="C12" s="1755"/>
      <c r="D12" s="1247"/>
      <c r="E12" s="336" t="s">
        <v>1097</v>
      </c>
      <c r="F12" s="997"/>
      <c r="G12" s="997"/>
      <c r="H12" s="997"/>
      <c r="I12" s="997"/>
    </row>
    <row r="13" spans="1:9" x14ac:dyDescent="0.3">
      <c r="B13" s="333">
        <v>7</v>
      </c>
      <c r="C13" s="1755"/>
      <c r="D13" s="1247"/>
      <c r="E13" s="336" t="s">
        <v>1103</v>
      </c>
      <c r="F13" s="996">
        <v>0</v>
      </c>
      <c r="G13" s="996">
        <v>0</v>
      </c>
      <c r="H13" s="996">
        <v>0</v>
      </c>
      <c r="I13" s="996">
        <v>0</v>
      </c>
    </row>
    <row r="14" spans="1:9" x14ac:dyDescent="0.3">
      <c r="B14" s="333">
        <v>8</v>
      </c>
      <c r="C14" s="1756"/>
      <c r="D14" s="1249"/>
      <c r="E14" s="336" t="s">
        <v>1097</v>
      </c>
      <c r="F14" s="997"/>
      <c r="G14" s="997"/>
      <c r="H14" s="997"/>
      <c r="I14" s="997"/>
    </row>
    <row r="15" spans="1:9" x14ac:dyDescent="0.3">
      <c r="B15" s="333">
        <v>9</v>
      </c>
      <c r="C15" s="1757" t="s">
        <v>1104</v>
      </c>
      <c r="D15" s="1757"/>
      <c r="E15" s="188" t="s">
        <v>1094</v>
      </c>
      <c r="F15" s="1035">
        <v>5</v>
      </c>
      <c r="G15" s="1035">
        <v>4</v>
      </c>
      <c r="H15" s="1035">
        <v>0</v>
      </c>
      <c r="I15" s="1035">
        <v>15</v>
      </c>
    </row>
    <row r="16" spans="1:9" x14ac:dyDescent="0.3">
      <c r="B16" s="333">
        <v>10</v>
      </c>
      <c r="C16" s="1757"/>
      <c r="D16" s="1757"/>
      <c r="E16" s="188" t="s">
        <v>1105</v>
      </c>
      <c r="F16" s="1035">
        <f>184767+558864</f>
        <v>743631</v>
      </c>
      <c r="G16" s="1035">
        <f>2572500+2011831</f>
        <v>4584331</v>
      </c>
      <c r="H16" s="1035">
        <v>0</v>
      </c>
      <c r="I16" s="1035">
        <f>160138+10000+60000+3653720+3107945+800692</f>
        <v>7792495</v>
      </c>
    </row>
    <row r="17" spans="2:9" x14ac:dyDescent="0.3">
      <c r="B17" s="333">
        <v>11</v>
      </c>
      <c r="C17" s="1757"/>
      <c r="D17" s="1757"/>
      <c r="E17" s="338" t="s">
        <v>1096</v>
      </c>
      <c r="F17" s="1035">
        <v>743631</v>
      </c>
      <c r="G17" s="1035">
        <v>4584331</v>
      </c>
      <c r="H17" s="1035">
        <v>0</v>
      </c>
      <c r="I17" s="1035">
        <v>7792495</v>
      </c>
    </row>
    <row r="18" spans="2:9" x14ac:dyDescent="0.3">
      <c r="B18" s="333">
        <v>12</v>
      </c>
      <c r="C18" s="1757"/>
      <c r="D18" s="1757"/>
      <c r="E18" s="339" t="s">
        <v>1106</v>
      </c>
      <c r="F18" s="1035">
        <v>558864</v>
      </c>
      <c r="G18" s="1035">
        <v>2011831</v>
      </c>
      <c r="H18" s="1035">
        <v>0</v>
      </c>
      <c r="I18" s="1035">
        <v>3107945</v>
      </c>
    </row>
    <row r="19" spans="2:9" x14ac:dyDescent="0.3">
      <c r="B19" s="333" t="s">
        <v>1107</v>
      </c>
      <c r="C19" s="1757"/>
      <c r="D19" s="1757"/>
      <c r="E19" s="337" t="s">
        <v>1099</v>
      </c>
      <c r="F19" s="996">
        <v>0</v>
      </c>
      <c r="G19" s="996">
        <v>0</v>
      </c>
      <c r="H19" s="996">
        <v>0</v>
      </c>
      <c r="I19" s="996">
        <v>0</v>
      </c>
    </row>
    <row r="20" spans="2:9" x14ac:dyDescent="0.3">
      <c r="B20" s="333" t="s">
        <v>1108</v>
      </c>
      <c r="C20" s="1757"/>
      <c r="D20" s="1757"/>
      <c r="E20" s="339" t="s">
        <v>1106</v>
      </c>
      <c r="F20" s="996">
        <v>0</v>
      </c>
      <c r="G20" s="996">
        <v>0</v>
      </c>
      <c r="H20" s="996">
        <v>0</v>
      </c>
      <c r="I20" s="996">
        <v>0</v>
      </c>
    </row>
    <row r="21" spans="2:9" x14ac:dyDescent="0.3">
      <c r="B21" s="333" t="s">
        <v>1109</v>
      </c>
      <c r="C21" s="1757"/>
      <c r="D21" s="1757"/>
      <c r="E21" s="337" t="s">
        <v>1100</v>
      </c>
      <c r="F21" s="996">
        <v>0</v>
      </c>
      <c r="G21" s="996">
        <v>0</v>
      </c>
      <c r="H21" s="996">
        <v>0</v>
      </c>
      <c r="I21" s="996">
        <v>0</v>
      </c>
    </row>
    <row r="22" spans="2:9" x14ac:dyDescent="0.3">
      <c r="B22" s="333" t="s">
        <v>1110</v>
      </c>
      <c r="C22" s="1757"/>
      <c r="D22" s="1757"/>
      <c r="E22" s="339" t="s">
        <v>1106</v>
      </c>
      <c r="F22" s="996">
        <v>0</v>
      </c>
      <c r="G22" s="996">
        <v>0</v>
      </c>
      <c r="H22" s="996">
        <v>0</v>
      </c>
      <c r="I22" s="996">
        <v>0</v>
      </c>
    </row>
    <row r="23" spans="2:9" x14ac:dyDescent="0.3">
      <c r="B23" s="333" t="s">
        <v>1111</v>
      </c>
      <c r="C23" s="1757"/>
      <c r="D23" s="1757"/>
      <c r="E23" s="338" t="s">
        <v>1102</v>
      </c>
      <c r="F23" s="996">
        <v>0</v>
      </c>
      <c r="G23" s="996">
        <v>0</v>
      </c>
      <c r="H23" s="996">
        <v>0</v>
      </c>
      <c r="I23" s="996">
        <v>0</v>
      </c>
    </row>
    <row r="24" spans="2:9" x14ac:dyDescent="0.3">
      <c r="B24" s="333" t="s">
        <v>1112</v>
      </c>
      <c r="C24" s="1757"/>
      <c r="D24" s="1757"/>
      <c r="E24" s="339" t="s">
        <v>1106</v>
      </c>
      <c r="F24" s="996">
        <v>0</v>
      </c>
      <c r="G24" s="996">
        <v>0</v>
      </c>
      <c r="H24" s="996">
        <v>0</v>
      </c>
      <c r="I24" s="996">
        <v>0</v>
      </c>
    </row>
    <row r="25" spans="2:9" x14ac:dyDescent="0.3">
      <c r="B25" s="333">
        <v>15</v>
      </c>
      <c r="C25" s="1757"/>
      <c r="D25" s="1757"/>
      <c r="E25" s="338" t="s">
        <v>1103</v>
      </c>
      <c r="F25" s="996">
        <v>0</v>
      </c>
      <c r="G25" s="996">
        <v>0</v>
      </c>
      <c r="H25" s="996">
        <v>0</v>
      </c>
      <c r="I25" s="996">
        <v>0</v>
      </c>
    </row>
    <row r="26" spans="2:9" x14ac:dyDescent="0.3">
      <c r="B26" s="333">
        <v>16</v>
      </c>
      <c r="C26" s="1757"/>
      <c r="D26" s="1757"/>
      <c r="E26" s="339" t="s">
        <v>1106</v>
      </c>
      <c r="F26" s="996">
        <v>0</v>
      </c>
      <c r="G26" s="996">
        <v>0</v>
      </c>
      <c r="H26" s="996">
        <v>0</v>
      </c>
      <c r="I26" s="996">
        <v>0</v>
      </c>
    </row>
    <row r="27" spans="2:9" x14ac:dyDescent="0.3">
      <c r="B27" s="333">
        <v>17</v>
      </c>
      <c r="C27" s="1699" t="s">
        <v>1113</v>
      </c>
      <c r="D27" s="1699"/>
      <c r="E27" s="1699"/>
      <c r="F27" s="1035">
        <f>F6+F16</f>
        <v>2880908</v>
      </c>
      <c r="G27" s="1035">
        <f>G6+G16</f>
        <v>15536831</v>
      </c>
      <c r="H27" s="1035">
        <f t="shared" ref="H27:I27" si="0">H6+H16</f>
        <v>0</v>
      </c>
      <c r="I27" s="1035">
        <f t="shared" si="0"/>
        <v>29349856</v>
      </c>
    </row>
    <row r="35" spans="4:4" x14ac:dyDescent="0.3">
      <c r="D35" s="129"/>
    </row>
    <row r="36" spans="4:4" x14ac:dyDescent="0.3">
      <c r="D36" s="129"/>
    </row>
  </sheetData>
  <mergeCells count="4">
    <mergeCell ref="C4:E4"/>
    <mergeCell ref="C5:D14"/>
    <mergeCell ref="C15:D26"/>
    <mergeCell ref="C27:E27"/>
  </mergeCells>
  <pageMargins left="0.70866141732283472" right="0.70866141732283472" top="0.74803149606299213" bottom="0.74803149606299213" header="0.31496062992125984" footer="0.31496062992125984"/>
  <pageSetup paperSize="9" scale="63" fitToHeight="0" orientation="landscape" cellComments="asDisplayed" r:id="rId1"/>
  <headerFooter>
    <oddHeader>&amp;CCS
Příloha XXXIII</oddHeader>
    <oddFooter>&amp;C&amp;P</oddFooter>
  </headerFooter>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pageSetUpPr fitToPage="1"/>
  </sheetPr>
  <dimension ref="A1:G38"/>
  <sheetViews>
    <sheetView showGridLines="0" view="pageLayout" zoomScale="90" zoomScaleNormal="100" zoomScalePageLayoutView="90" workbookViewId="0">
      <selection activeCell="A11" sqref="A11"/>
    </sheetView>
  </sheetViews>
  <sheetFormatPr defaultColWidth="9.109375" defaultRowHeight="14.4" x14ac:dyDescent="0.3"/>
  <cols>
    <col min="1" max="1" width="5" style="40" customWidth="1"/>
    <col min="2" max="2" width="43" style="40" customWidth="1"/>
    <col min="3" max="3" width="75.33203125" style="40" customWidth="1"/>
    <col min="4" max="4" width="24.44140625" style="40" customWidth="1"/>
    <col min="5" max="5" width="23.33203125" style="40" customWidth="1"/>
    <col min="6" max="6" width="21" style="40" customWidth="1"/>
    <col min="7" max="7" width="25" style="40" customWidth="1"/>
    <col min="8" max="8" width="25.33203125" style="40" customWidth="1"/>
    <col min="9" max="9" width="23.109375" style="40" customWidth="1"/>
    <col min="10" max="10" width="29.6640625" style="40" customWidth="1"/>
    <col min="11" max="11" width="22" style="40" customWidth="1"/>
    <col min="12" max="12" width="16.44140625" style="40" customWidth="1"/>
    <col min="13" max="13" width="14.88671875" style="40" customWidth="1"/>
    <col min="14" max="14" width="14.5546875" style="40" customWidth="1"/>
    <col min="15" max="15" width="31.5546875" style="40" customWidth="1"/>
    <col min="16" max="16384" width="9.109375" style="40"/>
  </cols>
  <sheetData>
    <row r="1" spans="1:7" ht="18" x14ac:dyDescent="0.35">
      <c r="B1" s="609" t="s">
        <v>1054</v>
      </c>
    </row>
    <row r="4" spans="1:7" x14ac:dyDescent="0.3">
      <c r="B4" s="332"/>
      <c r="D4" s="333" t="s">
        <v>6</v>
      </c>
      <c r="E4" s="333" t="s">
        <v>7</v>
      </c>
      <c r="F4" s="333" t="s">
        <v>8</v>
      </c>
      <c r="G4" s="333" t="s">
        <v>43</v>
      </c>
    </row>
    <row r="5" spans="1:7" ht="28.8" x14ac:dyDescent="0.3">
      <c r="B5" s="1765"/>
      <c r="C5" s="1766"/>
      <c r="D5" s="35" t="s">
        <v>1089</v>
      </c>
      <c r="E5" s="35" t="s">
        <v>1090</v>
      </c>
      <c r="F5" s="35" t="s">
        <v>1091</v>
      </c>
      <c r="G5" s="35" t="s">
        <v>1092</v>
      </c>
    </row>
    <row r="6" spans="1:7" x14ac:dyDescent="0.3">
      <c r="A6" s="333"/>
      <c r="B6" s="1762" t="s">
        <v>1114</v>
      </c>
      <c r="C6" s="1763"/>
      <c r="D6" s="1763"/>
      <c r="E6" s="1763"/>
      <c r="F6" s="1763"/>
      <c r="G6" s="1764"/>
    </row>
    <row r="7" spans="1:7" x14ac:dyDescent="0.3">
      <c r="A7" s="333">
        <v>1</v>
      </c>
      <c r="B7" s="1760" t="s">
        <v>1115</v>
      </c>
      <c r="C7" s="1761"/>
      <c r="D7" s="996">
        <v>0</v>
      </c>
      <c r="E7" s="996">
        <v>0</v>
      </c>
      <c r="F7" s="996">
        <v>0</v>
      </c>
      <c r="G7" s="996">
        <v>0</v>
      </c>
    </row>
    <row r="8" spans="1:7" x14ac:dyDescent="0.3">
      <c r="A8" s="333">
        <v>2</v>
      </c>
      <c r="B8" s="1760" t="s">
        <v>1116</v>
      </c>
      <c r="C8" s="1761"/>
      <c r="D8" s="996">
        <v>0</v>
      </c>
      <c r="E8" s="996">
        <v>0</v>
      </c>
      <c r="F8" s="996">
        <v>0</v>
      </c>
      <c r="G8" s="996">
        <v>0</v>
      </c>
    </row>
    <row r="9" spans="1:7" x14ac:dyDescent="0.3">
      <c r="A9" s="333">
        <v>3</v>
      </c>
      <c r="B9" s="1758" t="s">
        <v>1117</v>
      </c>
      <c r="C9" s="1759"/>
      <c r="D9" s="996">
        <v>0</v>
      </c>
      <c r="E9" s="996">
        <v>0</v>
      </c>
      <c r="F9" s="996">
        <v>0</v>
      </c>
      <c r="G9" s="998">
        <v>0</v>
      </c>
    </row>
    <row r="10" spans="1:7" x14ac:dyDescent="0.3">
      <c r="A10" s="333"/>
      <c r="B10" s="1762" t="s">
        <v>1118</v>
      </c>
      <c r="C10" s="1763"/>
      <c r="D10" s="1763"/>
      <c r="E10" s="1763"/>
      <c r="F10" s="1763"/>
      <c r="G10" s="1764"/>
    </row>
    <row r="11" spans="1:7" x14ac:dyDescent="0.3">
      <c r="A11" s="333">
        <v>4</v>
      </c>
      <c r="B11" s="1760" t="s">
        <v>1119</v>
      </c>
      <c r="C11" s="1761"/>
      <c r="D11" s="996">
        <v>0</v>
      </c>
      <c r="E11" s="996">
        <v>1</v>
      </c>
      <c r="F11" s="996">
        <v>0</v>
      </c>
      <c r="G11" s="996">
        <v>0</v>
      </c>
    </row>
    <row r="12" spans="1:7" x14ac:dyDescent="0.3">
      <c r="A12" s="333">
        <v>5</v>
      </c>
      <c r="B12" s="1760" t="s">
        <v>1120</v>
      </c>
      <c r="C12" s="1761"/>
      <c r="D12" s="996">
        <v>0</v>
      </c>
      <c r="E12" s="996">
        <v>442500</v>
      </c>
      <c r="F12" s="996">
        <v>0</v>
      </c>
      <c r="G12" s="996">
        <v>0</v>
      </c>
    </row>
    <row r="13" spans="1:7" x14ac:dyDescent="0.3">
      <c r="A13" s="333"/>
      <c r="B13" s="1762" t="s">
        <v>1121</v>
      </c>
      <c r="C13" s="1763"/>
      <c r="D13" s="1763"/>
      <c r="E13" s="1763"/>
      <c r="F13" s="1763"/>
      <c r="G13" s="1764"/>
    </row>
    <row r="14" spans="1:7" x14ac:dyDescent="0.3">
      <c r="A14" s="333">
        <v>6</v>
      </c>
      <c r="B14" s="1760" t="s">
        <v>1122</v>
      </c>
      <c r="C14" s="1761"/>
      <c r="D14" s="996">
        <v>0</v>
      </c>
      <c r="E14" s="996">
        <v>0</v>
      </c>
      <c r="F14" s="996">
        <v>0</v>
      </c>
      <c r="G14" s="996">
        <v>0</v>
      </c>
    </row>
    <row r="15" spans="1:7" x14ac:dyDescent="0.3">
      <c r="A15" s="333">
        <v>7</v>
      </c>
      <c r="B15" s="1760" t="s">
        <v>1123</v>
      </c>
      <c r="C15" s="1761"/>
      <c r="D15" s="996">
        <v>0</v>
      </c>
      <c r="E15" s="996">
        <v>0</v>
      </c>
      <c r="F15" s="996">
        <v>0</v>
      </c>
      <c r="G15" s="996">
        <v>0</v>
      </c>
    </row>
    <row r="16" spans="1:7" x14ac:dyDescent="0.3">
      <c r="A16" s="333">
        <v>8</v>
      </c>
      <c r="B16" s="1758" t="s">
        <v>1124</v>
      </c>
      <c r="C16" s="1759"/>
      <c r="D16" s="996">
        <v>0</v>
      </c>
      <c r="E16" s="996">
        <v>0</v>
      </c>
      <c r="F16" s="996">
        <v>0</v>
      </c>
      <c r="G16" s="996">
        <v>0</v>
      </c>
    </row>
    <row r="17" spans="1:7" ht="15" customHeight="1" x14ac:dyDescent="0.3">
      <c r="A17" s="333">
        <v>9</v>
      </c>
      <c r="B17" s="1758" t="s">
        <v>1125</v>
      </c>
      <c r="C17" s="1759"/>
      <c r="D17" s="996">
        <v>0</v>
      </c>
      <c r="E17" s="996">
        <v>0</v>
      </c>
      <c r="F17" s="996">
        <v>0</v>
      </c>
      <c r="G17" s="996">
        <v>0</v>
      </c>
    </row>
    <row r="18" spans="1:7" ht="15" customHeight="1" x14ac:dyDescent="0.3">
      <c r="A18" s="333">
        <v>10</v>
      </c>
      <c r="B18" s="1758" t="s">
        <v>1126</v>
      </c>
      <c r="C18" s="1759"/>
      <c r="D18" s="996">
        <v>0</v>
      </c>
      <c r="E18" s="996">
        <v>0</v>
      </c>
      <c r="F18" s="996">
        <v>0</v>
      </c>
      <c r="G18" s="996">
        <v>0</v>
      </c>
    </row>
    <row r="19" spans="1:7" x14ac:dyDescent="0.3">
      <c r="A19" s="333">
        <v>11</v>
      </c>
      <c r="B19" s="1758" t="s">
        <v>1127</v>
      </c>
      <c r="C19" s="1759"/>
      <c r="D19" s="996">
        <v>0</v>
      </c>
      <c r="E19" s="996">
        <v>0</v>
      </c>
      <c r="F19" s="996">
        <v>0</v>
      </c>
      <c r="G19" s="996">
        <v>0</v>
      </c>
    </row>
    <row r="21" spans="1:7" x14ac:dyDescent="0.3">
      <c r="B21" s="129"/>
      <c r="C21" s="129"/>
      <c r="D21" s="129"/>
      <c r="E21" s="129"/>
      <c r="F21" s="129"/>
      <c r="G21" s="129"/>
    </row>
    <row r="22" spans="1:7" x14ac:dyDescent="0.3">
      <c r="B22" s="129"/>
      <c r="C22" s="129"/>
      <c r="D22" s="129"/>
      <c r="E22" s="129"/>
      <c r="F22" s="129"/>
      <c r="G22" s="129"/>
    </row>
    <row r="23" spans="1:7" x14ac:dyDescent="0.3">
      <c r="B23" s="129"/>
      <c r="C23" s="129"/>
      <c r="D23" s="129"/>
      <c r="E23" s="129"/>
      <c r="F23" s="129"/>
      <c r="G23" s="129"/>
    </row>
    <row r="24" spans="1:7" x14ac:dyDescent="0.3">
      <c r="B24" s="129"/>
      <c r="C24" s="129"/>
      <c r="D24" s="129"/>
      <c r="E24" s="129"/>
      <c r="F24" s="129"/>
      <c r="G24" s="129"/>
    </row>
    <row r="25" spans="1:7" x14ac:dyDescent="0.3">
      <c r="B25" s="1751"/>
      <c r="C25" s="1751"/>
      <c r="D25" s="1751"/>
      <c r="E25" s="1751"/>
      <c r="F25" s="1751"/>
      <c r="G25" s="1751"/>
    </row>
    <row r="26" spans="1:7" x14ac:dyDescent="0.3">
      <c r="B26" s="129"/>
      <c r="C26" s="129"/>
      <c r="D26" s="129"/>
      <c r="E26" s="129"/>
      <c r="F26" s="129"/>
      <c r="G26" s="129"/>
    </row>
    <row r="27" spans="1:7" x14ac:dyDescent="0.3">
      <c r="B27" s="129"/>
      <c r="C27" s="129"/>
      <c r="D27" s="129"/>
      <c r="E27" s="129"/>
      <c r="F27" s="129"/>
      <c r="G27" s="129"/>
    </row>
    <row r="29" spans="1:7" ht="29.25" customHeight="1" x14ac:dyDescent="0.3"/>
    <row r="34" spans="4:4" x14ac:dyDescent="0.3">
      <c r="D34" s="129"/>
    </row>
    <row r="35" spans="4:4" x14ac:dyDescent="0.3">
      <c r="D35" s="129"/>
    </row>
    <row r="36" spans="4:4" x14ac:dyDescent="0.3">
      <c r="D36" s="129"/>
    </row>
    <row r="37" spans="4:4" x14ac:dyDescent="0.3">
      <c r="D37" s="129"/>
    </row>
    <row r="38" spans="4:4" x14ac:dyDescent="0.3">
      <c r="D38" s="129"/>
    </row>
  </sheetData>
  <mergeCells count="16">
    <mergeCell ref="B10:G10"/>
    <mergeCell ref="B5:C5"/>
    <mergeCell ref="B6:G6"/>
    <mergeCell ref="B7:C7"/>
    <mergeCell ref="B8:C8"/>
    <mergeCell ref="B9:C9"/>
    <mergeCell ref="B17:C17"/>
    <mergeCell ref="B18:C18"/>
    <mergeCell ref="B19:C19"/>
    <mergeCell ref="B25:G25"/>
    <mergeCell ref="B11:C11"/>
    <mergeCell ref="B12:C12"/>
    <mergeCell ref="B13:G13"/>
    <mergeCell ref="B14:C14"/>
    <mergeCell ref="B15:C15"/>
    <mergeCell ref="B16:C16"/>
  </mergeCells>
  <pageMargins left="0.70866141732283472" right="0.70866141732283472" top="0.74803149606299213" bottom="0.74803149606299213" header="0.31496062992125984" footer="0.31496062992125984"/>
  <pageSetup paperSize="9" scale="60" fitToHeight="0" orientation="landscape" cellComments="asDisplayed" r:id="rId1"/>
  <headerFooter>
    <oddHeader>&amp;CCS
Příloha XXXIII</oddHeader>
    <oddFooter>&amp;C&amp;P</oddFooter>
  </headerFooter>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pageSetUpPr fitToPage="1"/>
  </sheetPr>
  <dimension ref="A1:X36"/>
  <sheetViews>
    <sheetView showGridLines="0" view="pageLayout" zoomScale="90" zoomScaleNormal="80" zoomScalePageLayoutView="90" workbookViewId="0">
      <selection activeCell="A11" sqref="A11"/>
    </sheetView>
  </sheetViews>
  <sheetFormatPr defaultColWidth="9.109375" defaultRowHeight="14.4" x14ac:dyDescent="0.3"/>
  <cols>
    <col min="1" max="1" width="9.109375" style="40"/>
    <col min="2" max="2" width="28.6640625" style="40" customWidth="1"/>
    <col min="3" max="7" width="20" style="40" customWidth="1"/>
    <col min="8" max="8" width="20" style="340" customWidth="1"/>
    <col min="9" max="9" width="20" style="40" customWidth="1"/>
    <col min="10" max="10" width="22.109375" style="40" customWidth="1"/>
    <col min="11" max="11" width="9.109375" style="40"/>
    <col min="12" max="12" width="255.6640625" style="40" bestFit="1" customWidth="1"/>
    <col min="13" max="16384" width="9.109375" style="40"/>
  </cols>
  <sheetData>
    <row r="1" spans="1:24" ht="18" x14ac:dyDescent="0.35">
      <c r="B1" s="609" t="s">
        <v>1055</v>
      </c>
      <c r="H1" s="351"/>
    </row>
    <row r="2" spans="1:24" ht="14.25" customHeight="1" x14ac:dyDescent="0.3">
      <c r="B2" s="350"/>
      <c r="C2" s="350"/>
      <c r="D2" s="350"/>
      <c r="E2" s="350"/>
      <c r="F2" s="350"/>
      <c r="G2" s="350"/>
      <c r="H2" s="349"/>
      <c r="I2" s="350"/>
    </row>
    <row r="3" spans="1:24" x14ac:dyDescent="0.3">
      <c r="D3" s="350"/>
      <c r="E3" s="350"/>
      <c r="F3" s="350"/>
      <c r="G3" s="350"/>
      <c r="H3" s="349"/>
    </row>
    <row r="4" spans="1:24" x14ac:dyDescent="0.3">
      <c r="C4" s="333" t="s">
        <v>6</v>
      </c>
      <c r="D4" s="333" t="s">
        <v>7</v>
      </c>
      <c r="E4" s="333" t="s">
        <v>8</v>
      </c>
      <c r="F4" s="333" t="s">
        <v>43</v>
      </c>
      <c r="G4" s="333" t="s">
        <v>44</v>
      </c>
      <c r="H4" s="333" t="s">
        <v>153</v>
      </c>
      <c r="I4" s="333" t="s">
        <v>1145</v>
      </c>
      <c r="J4" s="333" t="s">
        <v>1144</v>
      </c>
    </row>
    <row r="5" spans="1:24" ht="151.5" customHeight="1" x14ac:dyDescent="0.3">
      <c r="B5" s="348" t="s">
        <v>1143</v>
      </c>
      <c r="C5" s="346" t="s">
        <v>1142</v>
      </c>
      <c r="D5" s="346" t="s">
        <v>1141</v>
      </c>
      <c r="E5" s="346" t="s">
        <v>1140</v>
      </c>
      <c r="F5" s="346" t="s">
        <v>1139</v>
      </c>
      <c r="G5" s="346" t="s">
        <v>1138</v>
      </c>
      <c r="H5" s="346" t="s">
        <v>1137</v>
      </c>
      <c r="I5" s="347" t="s">
        <v>1136</v>
      </c>
      <c r="J5" s="346" t="s">
        <v>1135</v>
      </c>
      <c r="L5" s="345"/>
      <c r="M5" s="342"/>
      <c r="N5" s="342"/>
      <c r="O5" s="342"/>
      <c r="P5" s="342"/>
      <c r="Q5" s="342"/>
      <c r="R5" s="342"/>
      <c r="S5" s="342"/>
      <c r="T5" s="342"/>
      <c r="U5" s="342"/>
      <c r="V5" s="342"/>
      <c r="W5" s="342"/>
      <c r="X5" s="342"/>
    </row>
    <row r="6" spans="1:24" ht="28.8" x14ac:dyDescent="0.3">
      <c r="A6" s="333">
        <v>1</v>
      </c>
      <c r="B6" s="344" t="s">
        <v>1089</v>
      </c>
      <c r="C6" s="996">
        <v>944868</v>
      </c>
      <c r="D6" s="996">
        <v>919868</v>
      </c>
      <c r="E6" s="996">
        <v>25000</v>
      </c>
      <c r="F6" s="996">
        <v>0</v>
      </c>
      <c r="G6" s="996">
        <v>0</v>
      </c>
      <c r="H6" s="996">
        <v>0</v>
      </c>
      <c r="I6" s="996">
        <v>919868</v>
      </c>
      <c r="J6" s="996">
        <v>944868</v>
      </c>
    </row>
    <row r="7" spans="1:24" x14ac:dyDescent="0.3">
      <c r="A7" s="333">
        <v>2</v>
      </c>
      <c r="B7" s="341" t="s">
        <v>1133</v>
      </c>
      <c r="C7" s="996">
        <v>944868</v>
      </c>
      <c r="D7" s="996">
        <v>919868</v>
      </c>
      <c r="E7" s="996">
        <v>25000</v>
      </c>
      <c r="F7" s="996">
        <v>0</v>
      </c>
      <c r="G7" s="996">
        <v>0</v>
      </c>
      <c r="H7" s="996">
        <v>0</v>
      </c>
      <c r="I7" s="996">
        <v>919868</v>
      </c>
      <c r="J7" s="996">
        <v>944868</v>
      </c>
    </row>
    <row r="8" spans="1:24" ht="22.5" customHeight="1" x14ac:dyDescent="0.3">
      <c r="A8" s="333">
        <v>3</v>
      </c>
      <c r="B8" s="341" t="s">
        <v>1132</v>
      </c>
      <c r="C8" s="996">
        <v>0</v>
      </c>
      <c r="D8" s="996">
        <v>0</v>
      </c>
      <c r="E8" s="996">
        <v>0</v>
      </c>
      <c r="F8" s="996">
        <v>0</v>
      </c>
      <c r="G8" s="996">
        <v>0</v>
      </c>
      <c r="H8" s="996">
        <v>0</v>
      </c>
      <c r="I8" s="996">
        <v>0</v>
      </c>
      <c r="J8" s="996">
        <v>0</v>
      </c>
    </row>
    <row r="9" spans="1:24" ht="43.2" x14ac:dyDescent="0.3">
      <c r="A9" s="333">
        <v>4</v>
      </c>
      <c r="B9" s="341" t="s">
        <v>1131</v>
      </c>
      <c r="C9" s="996">
        <v>0</v>
      </c>
      <c r="D9" s="996">
        <v>0</v>
      </c>
      <c r="E9" s="996">
        <v>0</v>
      </c>
      <c r="F9" s="996">
        <v>0</v>
      </c>
      <c r="G9" s="996">
        <v>0</v>
      </c>
      <c r="H9" s="996">
        <v>0</v>
      </c>
      <c r="I9" s="996">
        <v>0</v>
      </c>
      <c r="J9" s="996">
        <v>0</v>
      </c>
    </row>
    <row r="10" spans="1:24" x14ac:dyDescent="0.3">
      <c r="A10" s="333">
        <v>5</v>
      </c>
      <c r="B10" s="341" t="s">
        <v>1130</v>
      </c>
      <c r="C10" s="996">
        <v>0</v>
      </c>
      <c r="D10" s="996">
        <v>0</v>
      </c>
      <c r="E10" s="996">
        <v>0</v>
      </c>
      <c r="F10" s="996">
        <v>0</v>
      </c>
      <c r="G10" s="996">
        <v>0</v>
      </c>
      <c r="H10" s="996">
        <v>0</v>
      </c>
      <c r="I10" s="996">
        <v>0</v>
      </c>
      <c r="J10" s="996">
        <v>0</v>
      </c>
    </row>
    <row r="11" spans="1:24" x14ac:dyDescent="0.3">
      <c r="A11" s="333">
        <v>6</v>
      </c>
      <c r="B11" s="341" t="s">
        <v>1129</v>
      </c>
      <c r="C11" s="996">
        <v>0</v>
      </c>
      <c r="D11" s="996">
        <v>0</v>
      </c>
      <c r="E11" s="996">
        <v>0</v>
      </c>
      <c r="F11" s="996">
        <v>0</v>
      </c>
      <c r="G11" s="996">
        <v>0</v>
      </c>
      <c r="H11" s="996">
        <v>0</v>
      </c>
      <c r="I11" s="996">
        <v>0</v>
      </c>
      <c r="J11" s="996">
        <v>0</v>
      </c>
    </row>
    <row r="12" spans="1:24" ht="28.8" x14ac:dyDescent="0.3">
      <c r="A12" s="278">
        <v>7</v>
      </c>
      <c r="B12" s="344" t="s">
        <v>1134</v>
      </c>
      <c r="C12" s="996">
        <v>12954851</v>
      </c>
      <c r="D12" s="996">
        <v>5130064</v>
      </c>
      <c r="E12" s="996">
        <v>8253573</v>
      </c>
      <c r="F12" s="996">
        <v>0</v>
      </c>
      <c r="G12" s="996">
        <v>0</v>
      </c>
      <c r="H12" s="996">
        <v>0</v>
      </c>
      <c r="I12" s="996">
        <v>5130064</v>
      </c>
      <c r="J12" s="996">
        <v>12954851</v>
      </c>
    </row>
    <row r="13" spans="1:24" x14ac:dyDescent="0.3">
      <c r="A13" s="278">
        <v>8</v>
      </c>
      <c r="B13" s="341" t="s">
        <v>1133</v>
      </c>
      <c r="C13" s="996">
        <v>12954851</v>
      </c>
      <c r="D13" s="996">
        <v>5130064</v>
      </c>
      <c r="E13" s="996">
        <v>8253573</v>
      </c>
      <c r="F13" s="996">
        <v>0</v>
      </c>
      <c r="G13" s="996">
        <v>0</v>
      </c>
      <c r="H13" s="996">
        <v>0</v>
      </c>
      <c r="I13" s="996">
        <v>5130064</v>
      </c>
      <c r="J13" s="996">
        <v>12954851</v>
      </c>
    </row>
    <row r="14" spans="1:24" ht="30" customHeight="1" x14ac:dyDescent="0.3">
      <c r="A14" s="278">
        <v>9</v>
      </c>
      <c r="B14" s="341" t="s">
        <v>1956</v>
      </c>
      <c r="C14" s="996">
        <v>0</v>
      </c>
      <c r="D14" s="996">
        <v>0</v>
      </c>
      <c r="E14" s="996">
        <v>0</v>
      </c>
      <c r="F14" s="996">
        <v>0</v>
      </c>
      <c r="G14" s="996">
        <v>0</v>
      </c>
      <c r="H14" s="996">
        <v>0</v>
      </c>
      <c r="I14" s="996">
        <v>0</v>
      </c>
      <c r="J14" s="996">
        <v>0</v>
      </c>
    </row>
    <row r="15" spans="1:24" ht="43.2" x14ac:dyDescent="0.3">
      <c r="A15" s="278">
        <v>10</v>
      </c>
      <c r="B15" s="341" t="s">
        <v>1131</v>
      </c>
      <c r="C15" s="996">
        <v>0</v>
      </c>
      <c r="D15" s="996">
        <v>0</v>
      </c>
      <c r="E15" s="996">
        <v>0</v>
      </c>
      <c r="F15" s="996">
        <v>0</v>
      </c>
      <c r="G15" s="996">
        <v>0</v>
      </c>
      <c r="H15" s="996">
        <v>0</v>
      </c>
      <c r="I15" s="996">
        <v>0</v>
      </c>
      <c r="J15" s="996">
        <v>0</v>
      </c>
    </row>
    <row r="16" spans="1:24" x14ac:dyDescent="0.3">
      <c r="A16" s="278">
        <v>11</v>
      </c>
      <c r="B16" s="341" t="s">
        <v>1130</v>
      </c>
      <c r="C16" s="996">
        <v>0</v>
      </c>
      <c r="D16" s="996">
        <v>0</v>
      </c>
      <c r="E16" s="996">
        <v>0</v>
      </c>
      <c r="F16" s="996">
        <v>0</v>
      </c>
      <c r="G16" s="996">
        <v>0</v>
      </c>
      <c r="H16" s="996">
        <v>0</v>
      </c>
      <c r="I16" s="996">
        <v>0</v>
      </c>
      <c r="J16" s="996">
        <v>0</v>
      </c>
    </row>
    <row r="17" spans="1:12" x14ac:dyDescent="0.3">
      <c r="A17" s="278">
        <v>12</v>
      </c>
      <c r="B17" s="341" t="s">
        <v>1129</v>
      </c>
      <c r="C17" s="996">
        <v>0</v>
      </c>
      <c r="D17" s="996">
        <v>0</v>
      </c>
      <c r="E17" s="996">
        <v>0</v>
      </c>
      <c r="F17" s="996">
        <v>0</v>
      </c>
      <c r="G17" s="996">
        <v>0</v>
      </c>
      <c r="H17" s="996">
        <v>0</v>
      </c>
      <c r="I17" s="996">
        <v>0</v>
      </c>
      <c r="J17" s="996">
        <v>0</v>
      </c>
    </row>
    <row r="18" spans="1:12" x14ac:dyDescent="0.3">
      <c r="A18" s="278">
        <v>13</v>
      </c>
      <c r="B18" s="40" t="s">
        <v>1091</v>
      </c>
      <c r="C18" s="996">
        <v>0</v>
      </c>
      <c r="D18" s="996">
        <v>0</v>
      </c>
      <c r="E18" s="996">
        <v>0</v>
      </c>
      <c r="F18" s="996">
        <v>0</v>
      </c>
      <c r="G18" s="996">
        <v>0</v>
      </c>
      <c r="H18" s="996">
        <v>0</v>
      </c>
      <c r="I18" s="996">
        <v>0</v>
      </c>
      <c r="J18" s="996">
        <v>0</v>
      </c>
    </row>
    <row r="19" spans="1:12" x14ac:dyDescent="0.3">
      <c r="A19" s="278">
        <v>14</v>
      </c>
      <c r="B19" s="341" t="s">
        <v>1133</v>
      </c>
      <c r="C19" s="996">
        <v>0</v>
      </c>
      <c r="D19" s="996">
        <v>0</v>
      </c>
      <c r="E19" s="996">
        <v>0</v>
      </c>
      <c r="F19" s="996">
        <v>0</v>
      </c>
      <c r="G19" s="996">
        <v>0</v>
      </c>
      <c r="H19" s="996">
        <v>0</v>
      </c>
      <c r="I19" s="996">
        <v>0</v>
      </c>
      <c r="J19" s="996">
        <v>0</v>
      </c>
    </row>
    <row r="20" spans="1:12" ht="28.8" x14ac:dyDescent="0.3">
      <c r="A20" s="278">
        <v>15</v>
      </c>
      <c r="B20" s="341" t="s">
        <v>1956</v>
      </c>
      <c r="C20" s="996">
        <v>0</v>
      </c>
      <c r="D20" s="996">
        <v>0</v>
      </c>
      <c r="E20" s="996">
        <v>0</v>
      </c>
      <c r="F20" s="996">
        <v>0</v>
      </c>
      <c r="G20" s="996">
        <v>0</v>
      </c>
      <c r="H20" s="996">
        <v>0</v>
      </c>
      <c r="I20" s="996">
        <v>0</v>
      </c>
      <c r="J20" s="996">
        <v>0</v>
      </c>
    </row>
    <row r="21" spans="1:12" ht="43.2" x14ac:dyDescent="0.3">
      <c r="A21" s="278">
        <v>16</v>
      </c>
      <c r="B21" s="341" t="s">
        <v>1131</v>
      </c>
      <c r="C21" s="996">
        <v>0</v>
      </c>
      <c r="D21" s="996">
        <v>0</v>
      </c>
      <c r="E21" s="996">
        <v>0</v>
      </c>
      <c r="F21" s="996">
        <v>0</v>
      </c>
      <c r="G21" s="996">
        <v>0</v>
      </c>
      <c r="H21" s="996">
        <v>0</v>
      </c>
      <c r="I21" s="996">
        <v>0</v>
      </c>
      <c r="J21" s="996">
        <v>0</v>
      </c>
    </row>
    <row r="22" spans="1:12" x14ac:dyDescent="0.3">
      <c r="A22" s="278">
        <v>17</v>
      </c>
      <c r="B22" s="341" t="s">
        <v>1130</v>
      </c>
      <c r="C22" s="996">
        <v>0</v>
      </c>
      <c r="D22" s="996">
        <v>0</v>
      </c>
      <c r="E22" s="996">
        <v>0</v>
      </c>
      <c r="F22" s="996">
        <v>0</v>
      </c>
      <c r="G22" s="996">
        <v>0</v>
      </c>
      <c r="H22" s="996">
        <v>0</v>
      </c>
      <c r="I22" s="996">
        <v>0</v>
      </c>
      <c r="J22" s="996">
        <v>0</v>
      </c>
    </row>
    <row r="23" spans="1:12" x14ac:dyDescent="0.3">
      <c r="A23" s="278">
        <v>18</v>
      </c>
      <c r="B23" s="341" t="s">
        <v>1129</v>
      </c>
      <c r="C23" s="996">
        <v>0</v>
      </c>
      <c r="D23" s="996">
        <v>0</v>
      </c>
      <c r="E23" s="996">
        <v>0</v>
      </c>
      <c r="F23" s="996">
        <v>0</v>
      </c>
      <c r="G23" s="996">
        <v>0</v>
      </c>
      <c r="H23" s="996">
        <v>0</v>
      </c>
      <c r="I23" s="996">
        <v>0</v>
      </c>
      <c r="J23" s="996">
        <v>0</v>
      </c>
    </row>
    <row r="24" spans="1:12" x14ac:dyDescent="0.3">
      <c r="A24" s="278">
        <v>19</v>
      </c>
      <c r="B24" s="343" t="s">
        <v>1092</v>
      </c>
      <c r="C24" s="996">
        <v>7231359</v>
      </c>
      <c r="D24" s="996">
        <v>7231359</v>
      </c>
      <c r="E24" s="996">
        <v>0</v>
      </c>
      <c r="F24" s="996">
        <v>0</v>
      </c>
      <c r="G24" s="996">
        <v>0</v>
      </c>
      <c r="H24" s="996">
        <v>0</v>
      </c>
      <c r="I24" s="996">
        <v>7231359</v>
      </c>
      <c r="J24" s="996">
        <v>7231359</v>
      </c>
    </row>
    <row r="25" spans="1:12" x14ac:dyDescent="0.3">
      <c r="A25" s="278">
        <v>20</v>
      </c>
      <c r="B25" s="341" t="s">
        <v>1133</v>
      </c>
      <c r="C25" s="996">
        <v>7231359</v>
      </c>
      <c r="D25" s="996">
        <v>7231359</v>
      </c>
      <c r="E25" s="996">
        <v>0</v>
      </c>
      <c r="F25" s="996">
        <v>0</v>
      </c>
      <c r="G25" s="996">
        <v>0</v>
      </c>
      <c r="H25" s="996">
        <v>0</v>
      </c>
      <c r="I25" s="996">
        <v>7231359</v>
      </c>
      <c r="J25" s="996">
        <v>7231359</v>
      </c>
      <c r="L25" s="342"/>
    </row>
    <row r="26" spans="1:12" ht="28.8" x14ac:dyDescent="0.3">
      <c r="A26" s="278">
        <v>21</v>
      </c>
      <c r="B26" s="341" t="s">
        <v>1956</v>
      </c>
      <c r="C26" s="996">
        <v>0</v>
      </c>
      <c r="D26" s="996">
        <v>0</v>
      </c>
      <c r="E26" s="996">
        <v>0</v>
      </c>
      <c r="F26" s="996">
        <v>0</v>
      </c>
      <c r="G26" s="996">
        <v>0</v>
      </c>
      <c r="H26" s="996">
        <v>0</v>
      </c>
      <c r="I26" s="996">
        <v>0</v>
      </c>
      <c r="J26" s="996">
        <v>0</v>
      </c>
    </row>
    <row r="27" spans="1:12" ht="43.2" x14ac:dyDescent="0.3">
      <c r="A27" s="278">
        <v>22</v>
      </c>
      <c r="B27" s="341" t="s">
        <v>1131</v>
      </c>
      <c r="C27" s="996">
        <v>0</v>
      </c>
      <c r="D27" s="996">
        <v>0</v>
      </c>
      <c r="E27" s="996">
        <v>0</v>
      </c>
      <c r="F27" s="996">
        <v>0</v>
      </c>
      <c r="G27" s="996">
        <v>0</v>
      </c>
      <c r="H27" s="996">
        <v>0</v>
      </c>
      <c r="I27" s="996">
        <v>0</v>
      </c>
      <c r="J27" s="996">
        <v>0</v>
      </c>
    </row>
    <row r="28" spans="1:12" x14ac:dyDescent="0.3">
      <c r="A28" s="278">
        <v>23</v>
      </c>
      <c r="B28" s="341" t="s">
        <v>1130</v>
      </c>
      <c r="C28" s="996">
        <v>0</v>
      </c>
      <c r="D28" s="996">
        <v>0</v>
      </c>
      <c r="E28" s="996">
        <v>0</v>
      </c>
      <c r="F28" s="996">
        <v>0</v>
      </c>
      <c r="G28" s="996">
        <v>0</v>
      </c>
      <c r="H28" s="996">
        <v>0</v>
      </c>
      <c r="I28" s="996">
        <v>0</v>
      </c>
      <c r="J28" s="996">
        <v>0</v>
      </c>
    </row>
    <row r="29" spans="1:12" x14ac:dyDescent="0.3">
      <c r="A29" s="278">
        <v>24</v>
      </c>
      <c r="B29" s="341" t="s">
        <v>1129</v>
      </c>
      <c r="C29" s="996">
        <v>0</v>
      </c>
      <c r="D29" s="996">
        <v>0</v>
      </c>
      <c r="E29" s="996">
        <v>0</v>
      </c>
      <c r="F29" s="996">
        <v>0</v>
      </c>
      <c r="G29" s="996">
        <v>0</v>
      </c>
      <c r="H29" s="996">
        <v>0</v>
      </c>
      <c r="I29" s="996">
        <v>0</v>
      </c>
      <c r="J29" s="996">
        <v>0</v>
      </c>
    </row>
    <row r="30" spans="1:12" x14ac:dyDescent="0.3">
      <c r="A30" s="278">
        <v>25</v>
      </c>
      <c r="B30" s="233" t="s">
        <v>1128</v>
      </c>
      <c r="C30" s="996">
        <v>21131078</v>
      </c>
      <c r="D30" s="996">
        <v>13281291</v>
      </c>
      <c r="E30" s="996">
        <v>8278573</v>
      </c>
      <c r="F30" s="996">
        <v>0</v>
      </c>
      <c r="G30" s="996">
        <v>0</v>
      </c>
      <c r="H30" s="999">
        <v>0</v>
      </c>
      <c r="I30" s="996">
        <v>13281291</v>
      </c>
      <c r="J30" s="996">
        <v>21131078</v>
      </c>
    </row>
    <row r="35" spans="4:4" x14ac:dyDescent="0.3">
      <c r="D35" s="129"/>
    </row>
    <row r="36" spans="4:4" x14ac:dyDescent="0.3">
      <c r="D36" s="129"/>
    </row>
  </sheetData>
  <pageMargins left="0.70866141732283472" right="0.70866141732283472" top="0.74803149606299213" bottom="0.74803149606299213" header="0.31496062992125984" footer="0.31496062992125984"/>
  <pageSetup paperSize="9" scale="65" fitToHeight="0" orientation="landscape" cellComments="asDisplayed" r:id="rId1"/>
  <headerFooter>
    <oddHeader>&amp;CCS
Příloha XXXIII</oddHeader>
    <oddFooter>&amp;C&amp;P</oddFooter>
  </headerFooter>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sheetPr>
  <dimension ref="A1:D37"/>
  <sheetViews>
    <sheetView showGridLines="0" view="pageLayout" zoomScaleNormal="100" workbookViewId="0">
      <selection activeCell="A11" sqref="A11"/>
    </sheetView>
  </sheetViews>
  <sheetFormatPr defaultColWidth="9.109375" defaultRowHeight="14.4" x14ac:dyDescent="0.3"/>
  <cols>
    <col min="1" max="1" width="8.6640625" customWidth="1"/>
    <col min="2" max="2" width="42.33203125" customWidth="1"/>
    <col min="3" max="3" width="48.109375" customWidth="1"/>
    <col min="7" max="7" width="42.33203125" customWidth="1"/>
    <col min="8" max="8" width="48.109375" customWidth="1"/>
  </cols>
  <sheetData>
    <row r="1" spans="1:3" ht="33.75" customHeight="1" x14ac:dyDescent="0.3">
      <c r="A1" s="208" t="s">
        <v>1056</v>
      </c>
    </row>
    <row r="2" spans="1:3" ht="18" customHeight="1" x14ac:dyDescent="0.3">
      <c r="C2" s="280" t="s">
        <v>6</v>
      </c>
    </row>
    <row r="3" spans="1:3" ht="28.8" x14ac:dyDescent="0.3">
      <c r="B3" s="610" t="s">
        <v>1146</v>
      </c>
      <c r="C3" s="352" t="s">
        <v>1147</v>
      </c>
    </row>
    <row r="4" spans="1:3" x14ac:dyDescent="0.3">
      <c r="A4" s="280">
        <v>1</v>
      </c>
      <c r="B4" s="611" t="s">
        <v>1148</v>
      </c>
      <c r="C4" s="1000">
        <v>0</v>
      </c>
    </row>
    <row r="5" spans="1:3" x14ac:dyDescent="0.3">
      <c r="A5" s="280">
        <v>2</v>
      </c>
      <c r="B5" s="611" t="s">
        <v>1149</v>
      </c>
      <c r="C5" s="1000">
        <v>0</v>
      </c>
    </row>
    <row r="6" spans="1:3" x14ac:dyDescent="0.3">
      <c r="A6" s="280">
        <v>3</v>
      </c>
      <c r="B6" s="611" t="s">
        <v>1150</v>
      </c>
      <c r="C6" s="1000">
        <v>0</v>
      </c>
    </row>
    <row r="7" spans="1:3" x14ac:dyDescent="0.3">
      <c r="A7" s="280">
        <v>4</v>
      </c>
      <c r="B7" s="611" t="s">
        <v>1151</v>
      </c>
      <c r="C7" s="1000">
        <v>0</v>
      </c>
    </row>
    <row r="8" spans="1:3" x14ac:dyDescent="0.3">
      <c r="A8" s="280">
        <v>5</v>
      </c>
      <c r="B8" s="611" t="s">
        <v>1152</v>
      </c>
      <c r="C8" s="1000">
        <v>0</v>
      </c>
    </row>
    <row r="9" spans="1:3" x14ac:dyDescent="0.3">
      <c r="A9" s="280">
        <v>6</v>
      </c>
      <c r="B9" s="611" t="s">
        <v>1153</v>
      </c>
      <c r="C9" s="1000">
        <v>0</v>
      </c>
    </row>
    <row r="10" spans="1:3" x14ac:dyDescent="0.3">
      <c r="A10" s="280">
        <v>7</v>
      </c>
      <c r="B10" s="611" t="s">
        <v>1154</v>
      </c>
      <c r="C10" s="1000">
        <v>0</v>
      </c>
    </row>
    <row r="11" spans="1:3" x14ac:dyDescent="0.3">
      <c r="A11" s="280">
        <v>8</v>
      </c>
      <c r="B11" s="611" t="s">
        <v>1155</v>
      </c>
      <c r="C11" s="1000">
        <v>0</v>
      </c>
    </row>
    <row r="12" spans="1:3" x14ac:dyDescent="0.3">
      <c r="A12" s="280">
        <v>9</v>
      </c>
      <c r="B12" s="611" t="s">
        <v>1156</v>
      </c>
      <c r="C12" s="1000">
        <v>0</v>
      </c>
    </row>
    <row r="13" spans="1:3" x14ac:dyDescent="0.3">
      <c r="A13" s="280">
        <v>10</v>
      </c>
      <c r="B13" s="611" t="s">
        <v>1157</v>
      </c>
      <c r="C13" s="1000">
        <v>0</v>
      </c>
    </row>
    <row r="14" spans="1:3" x14ac:dyDescent="0.3">
      <c r="A14" s="280">
        <v>11</v>
      </c>
      <c r="B14" s="611" t="s">
        <v>1158</v>
      </c>
      <c r="C14" s="1000">
        <v>0</v>
      </c>
    </row>
    <row r="15" spans="1:3" ht="28.8" x14ac:dyDescent="0.3">
      <c r="A15" s="279" t="s">
        <v>1159</v>
      </c>
      <c r="B15" s="343" t="s">
        <v>1160</v>
      </c>
      <c r="C15" s="1000"/>
    </row>
    <row r="19" spans="3:3" x14ac:dyDescent="0.3">
      <c r="C19" s="8"/>
    </row>
    <row r="34" spans="4:4" x14ac:dyDescent="0.3">
      <c r="D34" s="2"/>
    </row>
    <row r="35" spans="4:4" x14ac:dyDescent="0.3">
      <c r="D35" s="2"/>
    </row>
    <row r="36" spans="4:4" x14ac:dyDescent="0.3">
      <c r="D36" s="2"/>
    </row>
    <row r="37" spans="4:4" x14ac:dyDescent="0.3">
      <c r="D37" s="2"/>
    </row>
  </sheetData>
  <pageMargins left="0.70866141732283472" right="0.70866141732283472" top="0.74803149606299213" bottom="0.74803149606299213" header="0.31496062992125984" footer="0.31496062992125984"/>
  <pageSetup paperSize="9" orientation="landscape" r:id="rId1"/>
  <headerFooter>
    <oddHeader>&amp;CCS 
Příloha XXXIII</oddHeader>
    <oddFooter>&amp;C&amp;P</oddFooter>
  </headerFooter>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sheetPr>
  <dimension ref="A1:L37"/>
  <sheetViews>
    <sheetView showGridLines="0" view="pageLayout" topLeftCell="B1" zoomScaleNormal="100" workbookViewId="0">
      <selection activeCell="D18" sqref="D18"/>
    </sheetView>
  </sheetViews>
  <sheetFormatPr defaultColWidth="9.109375" defaultRowHeight="14.4" x14ac:dyDescent="0.3"/>
  <cols>
    <col min="1" max="1" width="7.44140625" style="40" customWidth="1"/>
    <col min="2" max="2" width="55.5546875" style="40" customWidth="1"/>
    <col min="3" max="3" width="23.109375" style="40" bestFit="1" customWidth="1"/>
    <col min="4" max="4" width="23.44140625" style="40" customWidth="1"/>
    <col min="5" max="5" width="14.88671875" style="40" customWidth="1"/>
    <col min="6" max="6" width="14.88671875" style="40" bestFit="1" customWidth="1"/>
    <col min="7" max="7" width="19.44140625" style="40" bestFit="1" customWidth="1"/>
    <col min="8" max="8" width="20" style="40" bestFit="1" customWidth="1"/>
    <col min="9" max="9" width="17.109375" style="40" bestFit="1" customWidth="1"/>
    <col min="10" max="10" width="13.33203125" style="40" customWidth="1"/>
    <col min="11" max="11" width="13.109375" style="40" bestFit="1" customWidth="1"/>
    <col min="12" max="12" width="14.109375" style="40" customWidth="1"/>
    <col min="13" max="16384" width="9.109375" style="40"/>
  </cols>
  <sheetData>
    <row r="1" spans="1:12" ht="17.399999999999999" x14ac:dyDescent="0.35">
      <c r="B1" s="803" t="s">
        <v>1057</v>
      </c>
    </row>
    <row r="2" spans="1:12" x14ac:dyDescent="0.3">
      <c r="B2" s="353"/>
      <c r="C2" s="353"/>
      <c r="D2" s="353"/>
      <c r="E2" s="353"/>
      <c r="F2" s="354"/>
      <c r="G2" s="354"/>
      <c r="H2" s="354"/>
      <c r="I2" s="354"/>
      <c r="J2" s="354"/>
      <c r="K2" s="354"/>
      <c r="L2" s="354"/>
    </row>
    <row r="3" spans="1:12" ht="15" thickBot="1" x14ac:dyDescent="0.35">
      <c r="C3" s="355" t="s">
        <v>1161</v>
      </c>
      <c r="D3" s="355" t="s">
        <v>7</v>
      </c>
      <c r="E3" s="355" t="s">
        <v>8</v>
      </c>
      <c r="F3" s="355" t="s">
        <v>43</v>
      </c>
      <c r="G3" s="355" t="s">
        <v>44</v>
      </c>
      <c r="H3" s="355" t="s">
        <v>153</v>
      </c>
      <c r="I3" s="355" t="s">
        <v>154</v>
      </c>
      <c r="J3" s="355" t="s">
        <v>188</v>
      </c>
      <c r="K3" s="355" t="s">
        <v>442</v>
      </c>
      <c r="L3" s="356" t="s">
        <v>443</v>
      </c>
    </row>
    <row r="4" spans="1:12" ht="15" customHeight="1" x14ac:dyDescent="0.3">
      <c r="A4" s="129"/>
      <c r="B4" s="357"/>
      <c r="C4" s="1767" t="s">
        <v>1162</v>
      </c>
      <c r="D4" s="1768"/>
      <c r="E4" s="1769"/>
      <c r="F4" s="1770" t="s">
        <v>1163</v>
      </c>
      <c r="G4" s="1771"/>
      <c r="H4" s="1771"/>
      <c r="I4" s="1771"/>
      <c r="J4" s="1771"/>
      <c r="K4" s="1772"/>
      <c r="L4" s="612"/>
    </row>
    <row r="5" spans="1:12" ht="57.6" x14ac:dyDescent="0.3">
      <c r="C5" s="613" t="s">
        <v>1089</v>
      </c>
      <c r="D5" s="614" t="s">
        <v>1134</v>
      </c>
      <c r="E5" s="615" t="s">
        <v>1164</v>
      </c>
      <c r="F5" s="613" t="s">
        <v>1165</v>
      </c>
      <c r="G5" s="614" t="s">
        <v>1166</v>
      </c>
      <c r="H5" s="614" t="s">
        <v>1167</v>
      </c>
      <c r="I5" s="614" t="s">
        <v>1168</v>
      </c>
      <c r="J5" s="614" t="s">
        <v>1169</v>
      </c>
      <c r="K5" s="615" t="s">
        <v>1170</v>
      </c>
      <c r="L5" s="616" t="s">
        <v>1171</v>
      </c>
    </row>
    <row r="6" spans="1:12" x14ac:dyDescent="0.3">
      <c r="A6" s="358">
        <v>1</v>
      </c>
      <c r="B6" s="359" t="s">
        <v>1172</v>
      </c>
      <c r="C6" s="1224"/>
      <c r="D6" s="1224"/>
      <c r="E6" s="1224"/>
      <c r="F6" s="1224"/>
      <c r="G6" s="1224"/>
      <c r="H6" s="1224"/>
      <c r="I6" s="1224"/>
      <c r="J6" s="1224"/>
      <c r="K6" s="1224"/>
      <c r="L6" s="1136">
        <v>24</v>
      </c>
    </row>
    <row r="7" spans="1:12" x14ac:dyDescent="0.3">
      <c r="A7" s="358">
        <v>2</v>
      </c>
      <c r="B7" s="360" t="s">
        <v>1173</v>
      </c>
      <c r="C7" s="1126">
        <v>5</v>
      </c>
      <c r="D7" s="1126">
        <v>4</v>
      </c>
      <c r="E7" s="1126">
        <f>SUM(C7:D7)</f>
        <v>9</v>
      </c>
      <c r="F7" s="1225"/>
      <c r="G7" s="1225"/>
      <c r="H7" s="1225"/>
      <c r="I7" s="1225"/>
      <c r="J7" s="1225"/>
      <c r="K7" s="1226"/>
      <c r="L7" s="1227"/>
    </row>
    <row r="8" spans="1:12" x14ac:dyDescent="0.3">
      <c r="A8" s="358">
        <v>3</v>
      </c>
      <c r="B8" s="361" t="s">
        <v>1174</v>
      </c>
      <c r="C8" s="1225"/>
      <c r="D8" s="1225"/>
      <c r="E8" s="1225"/>
      <c r="F8" s="1130">
        <v>0</v>
      </c>
      <c r="G8" s="1130">
        <v>0</v>
      </c>
      <c r="H8" s="1130">
        <v>0</v>
      </c>
      <c r="I8" s="1130">
        <v>0</v>
      </c>
      <c r="J8" s="1130">
        <v>0</v>
      </c>
      <c r="K8" s="1131">
        <v>0</v>
      </c>
      <c r="L8" s="1227"/>
    </row>
    <row r="9" spans="1:12" x14ac:dyDescent="0.3">
      <c r="A9" s="358">
        <v>4</v>
      </c>
      <c r="B9" s="361" t="s">
        <v>1175</v>
      </c>
      <c r="C9" s="1225"/>
      <c r="D9" s="1225"/>
      <c r="E9" s="1225"/>
      <c r="F9" s="1130">
        <v>0</v>
      </c>
      <c r="G9" s="1130">
        <v>0</v>
      </c>
      <c r="H9" s="1130">
        <v>0</v>
      </c>
      <c r="I9" s="1132">
        <v>7</v>
      </c>
      <c r="J9" s="1132">
        <v>6</v>
      </c>
      <c r="K9" s="1133">
        <v>2</v>
      </c>
      <c r="L9" s="1227"/>
    </row>
    <row r="10" spans="1:12" x14ac:dyDescent="0.3">
      <c r="A10" s="358">
        <v>5</v>
      </c>
      <c r="B10" s="359" t="s">
        <v>1176</v>
      </c>
      <c r="C10" s="1127">
        <v>2880908</v>
      </c>
      <c r="D10" s="1126">
        <v>15536831</v>
      </c>
      <c r="E10" s="1126">
        <f>SUM(C10:D10)</f>
        <v>18417739</v>
      </c>
      <c r="F10" s="1132">
        <v>0</v>
      </c>
      <c r="G10" s="1132">
        <v>0</v>
      </c>
      <c r="H10" s="1132">
        <v>0</v>
      </c>
      <c r="I10" s="1132">
        <f>SUM(I11:I12)</f>
        <v>10416285</v>
      </c>
      <c r="J10" s="1132">
        <f>SUM(J11:J12)</f>
        <v>10414411</v>
      </c>
      <c r="K10" s="1132">
        <f>SUM(K11:K12)</f>
        <v>5183829</v>
      </c>
      <c r="L10" s="1227"/>
    </row>
    <row r="11" spans="1:12" x14ac:dyDescent="0.3">
      <c r="A11" s="358">
        <v>6</v>
      </c>
      <c r="B11" s="360" t="s">
        <v>1177</v>
      </c>
      <c r="C11" s="1128">
        <v>743631</v>
      </c>
      <c r="D11" s="1129">
        <v>4584331</v>
      </c>
      <c r="E11" s="1129">
        <f>SUM(C11:D11)</f>
        <v>5327962</v>
      </c>
      <c r="F11" s="1134">
        <v>0</v>
      </c>
      <c r="G11" s="1134">
        <v>0</v>
      </c>
      <c r="H11" s="1134">
        <v>0</v>
      </c>
      <c r="I11" s="1134">
        <f>60000+1540200</f>
        <v>1600200</v>
      </c>
      <c r="J11" s="1134">
        <f>160138+10000+1419080+1108823+800692</f>
        <v>3498733</v>
      </c>
      <c r="K11" s="1135">
        <f>345600+966817</f>
        <v>1312417</v>
      </c>
      <c r="L11" s="1227"/>
    </row>
    <row r="12" spans="1:12" x14ac:dyDescent="0.3">
      <c r="A12" s="358">
        <v>7</v>
      </c>
      <c r="B12" s="361" t="s">
        <v>1178</v>
      </c>
      <c r="C12" s="1128">
        <v>2137277</v>
      </c>
      <c r="D12" s="1129">
        <v>10952500</v>
      </c>
      <c r="E12" s="1129">
        <f>SUM(C12:D12)</f>
        <v>13089777</v>
      </c>
      <c r="F12" s="1134">
        <v>0</v>
      </c>
      <c r="G12" s="1134">
        <v>0</v>
      </c>
      <c r="H12" s="1134">
        <v>0</v>
      </c>
      <c r="I12" s="1134">
        <f>7759643+1056442</f>
        <v>8816085</v>
      </c>
      <c r="J12" s="1134">
        <f>6070408+845270</f>
        <v>6915678</v>
      </c>
      <c r="K12" s="1135">
        <f>3391557+479855</f>
        <v>3871412</v>
      </c>
      <c r="L12" s="1227"/>
    </row>
    <row r="35" spans="4:4" x14ac:dyDescent="0.3">
      <c r="D35" s="129"/>
    </row>
    <row r="36" spans="4:4" x14ac:dyDescent="0.3">
      <c r="D36" s="129"/>
    </row>
    <row r="37" spans="4:4" x14ac:dyDescent="0.3">
      <c r="D37" s="129"/>
    </row>
  </sheetData>
  <mergeCells count="2">
    <mergeCell ref="C4:E4"/>
    <mergeCell ref="F4:K4"/>
  </mergeCells>
  <pageMargins left="0.1328125" right="0.70866141732283472" top="0.74803149606299213" bottom="0.74803149606299213" header="0.31496062992125984" footer="0.31496062992125984"/>
  <pageSetup paperSize="9" scale="51" fitToWidth="0" fitToHeight="0" orientation="landscape" cellComments="asDisplayed" r:id="rId1"/>
  <headerFooter>
    <oddHeader>&amp;CCS
Příloha XXXIII</oddHeader>
    <oddFooter>&amp;C&amp;P</oddFooter>
  </headerFooter>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B2:L37"/>
  <sheetViews>
    <sheetView showGridLines="0" workbookViewId="0">
      <selection activeCell="D10" sqref="D10"/>
    </sheetView>
  </sheetViews>
  <sheetFormatPr defaultRowHeight="14.4" x14ac:dyDescent="0.3"/>
  <sheetData>
    <row r="2" spans="2:12" x14ac:dyDescent="0.3">
      <c r="B2" t="s">
        <v>1689</v>
      </c>
    </row>
    <row r="3" spans="2:12" x14ac:dyDescent="0.3">
      <c r="B3" t="s">
        <v>1690</v>
      </c>
    </row>
    <row r="5" spans="2:12" x14ac:dyDescent="0.3">
      <c r="B5" s="1237" t="s">
        <v>1179</v>
      </c>
      <c r="C5" s="1238"/>
      <c r="D5" s="1238"/>
      <c r="E5" s="1238"/>
      <c r="F5" s="1238"/>
      <c r="G5" s="1238"/>
      <c r="H5" s="1238"/>
      <c r="I5" s="1238"/>
      <c r="J5" s="1238"/>
      <c r="K5" s="1238"/>
      <c r="L5" s="1239"/>
    </row>
    <row r="6" spans="2:12" x14ac:dyDescent="0.3">
      <c r="B6" s="1240" t="s">
        <v>1180</v>
      </c>
      <c r="C6" s="1236"/>
      <c r="D6" s="1236"/>
      <c r="E6" s="1236"/>
      <c r="F6" s="1236"/>
      <c r="G6" s="1236"/>
      <c r="H6" s="1236"/>
      <c r="I6" s="1236"/>
      <c r="J6" s="1236"/>
      <c r="K6" s="1236"/>
      <c r="L6" s="1241"/>
    </row>
    <row r="7" spans="2:12" ht="22.5" customHeight="1" x14ac:dyDescent="0.3">
      <c r="B7" s="1240" t="s">
        <v>1181</v>
      </c>
      <c r="C7" s="1236"/>
      <c r="D7" s="1236"/>
      <c r="E7" s="1236"/>
      <c r="F7" s="1236"/>
      <c r="G7" s="1236"/>
      <c r="H7" s="1236"/>
      <c r="I7" s="1236"/>
      <c r="J7" s="1236"/>
      <c r="K7" s="1236"/>
      <c r="L7" s="1241"/>
    </row>
    <row r="8" spans="2:12" x14ac:dyDescent="0.3">
      <c r="B8" s="1242" t="s">
        <v>1182</v>
      </c>
      <c r="C8" s="1243"/>
      <c r="D8" s="1243"/>
      <c r="E8" s="1243"/>
      <c r="F8" s="1243"/>
      <c r="G8" s="1243"/>
      <c r="H8" s="1243"/>
      <c r="I8" s="1243"/>
      <c r="J8" s="1243"/>
      <c r="K8" s="1243"/>
      <c r="L8" s="1244"/>
    </row>
    <row r="9" spans="2:12" ht="22.5" customHeight="1" x14ac:dyDescent="0.3"/>
    <row r="10" spans="2:12" ht="22.5" customHeight="1" x14ac:dyDescent="0.3">
      <c r="B10" s="1235"/>
      <c r="C10" s="1235"/>
      <c r="D10" s="1235"/>
      <c r="E10" s="1235"/>
      <c r="F10" s="1235"/>
      <c r="G10" s="1235"/>
      <c r="H10" s="1235"/>
      <c r="I10" s="1235"/>
      <c r="J10" s="1235"/>
      <c r="K10" s="1235"/>
      <c r="L10" s="1235"/>
    </row>
    <row r="11" spans="2:12" ht="22.5" customHeight="1" x14ac:dyDescent="0.3">
      <c r="B11" s="1236"/>
      <c r="C11" s="1236"/>
      <c r="D11" s="1236"/>
      <c r="E11" s="1236"/>
      <c r="F11" s="1236"/>
      <c r="G11" s="1236"/>
      <c r="H11" s="1236"/>
      <c r="I11" s="1236"/>
      <c r="J11" s="1236"/>
      <c r="K11" s="1236"/>
      <c r="L11" s="1236"/>
    </row>
    <row r="12" spans="2:12" ht="22.5" customHeight="1" x14ac:dyDescent="0.3">
      <c r="B12" s="1235"/>
      <c r="C12" s="1235"/>
      <c r="D12" s="1235"/>
      <c r="E12" s="1235"/>
      <c r="F12" s="1235"/>
      <c r="G12" s="1235"/>
      <c r="H12" s="1235"/>
      <c r="I12" s="1235"/>
      <c r="J12" s="1235"/>
      <c r="K12" s="1235"/>
      <c r="L12" s="1235"/>
    </row>
    <row r="13" spans="2:12" ht="22.5" customHeight="1" x14ac:dyDescent="0.3"/>
    <row r="14" spans="2:12" ht="22.5" customHeight="1" x14ac:dyDescent="0.3"/>
    <row r="32" spans="4:5" x14ac:dyDescent="0.3">
      <c r="D32" s="2"/>
      <c r="E32" s="2"/>
    </row>
    <row r="33" spans="4:5" x14ac:dyDescent="0.3">
      <c r="D33" s="2"/>
      <c r="E33" s="2"/>
    </row>
    <row r="34" spans="4:5" x14ac:dyDescent="0.3">
      <c r="D34" s="2"/>
      <c r="E34" s="2"/>
    </row>
    <row r="35" spans="4:5" x14ac:dyDescent="0.3">
      <c r="D35" s="2"/>
      <c r="E35" s="2"/>
    </row>
    <row r="36" spans="4:5" x14ac:dyDescent="0.3">
      <c r="D36" s="2"/>
      <c r="E36" s="2"/>
    </row>
    <row r="37" spans="4:5" x14ac:dyDescent="0.3">
      <c r="D37" s="2"/>
      <c r="E37" s="2"/>
    </row>
  </sheetData>
  <mergeCells count="7">
    <mergeCell ref="B12:L12"/>
    <mergeCell ref="B5:L5"/>
    <mergeCell ref="B6:L6"/>
    <mergeCell ref="B7:L7"/>
    <mergeCell ref="B8:L8"/>
    <mergeCell ref="B10:L10"/>
    <mergeCell ref="B11:L11"/>
  </mergeCells>
  <hyperlinks>
    <hyperlink ref="B5:L5" location="'EU AE1'!A1" display="Šablona EU AE1 – Zatížená a nezatížená aktiva"/>
    <hyperlink ref="B6:L6" location="'EU AE2'!A1" display="Šablona EU AE2 – Přijatý kolaterál a emitované vlastní dluhové cenné papíry"/>
    <hyperlink ref="B7:L7" location="' EU AE3'!A1" display="Šablona EU AE3 – Zdroje zatížení"/>
    <hyperlink ref="B8:L8" location="'EU AE4'!A1" display="Tabulka EU AE4 – Průvodní komentář"/>
  </hyperlinks>
  <pageMargins left="0.70866141732283472" right="0.70866141732283472" top="0.74803149606299213" bottom="0.74803149606299213" header="0.31496062992125984" footer="0.31496062992125984"/>
  <pageSetup paperSize="9" orientation="landscape" verticalDpi="1200" r:id="rId1"/>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sheetPr>
  <dimension ref="A1:AZ36"/>
  <sheetViews>
    <sheetView showGridLines="0" view="pageLayout" zoomScaleNormal="100" workbookViewId="0">
      <selection activeCell="D30" sqref="D30"/>
    </sheetView>
  </sheetViews>
  <sheetFormatPr defaultRowHeight="14.4" x14ac:dyDescent="0.3"/>
  <cols>
    <col min="1" max="1" width="5.6640625" customWidth="1"/>
    <col min="2" max="2" width="47.109375" customWidth="1"/>
    <col min="3" max="7" width="17.6640625" customWidth="1"/>
    <col min="8" max="8" width="19.33203125" customWidth="1"/>
    <col min="9" max="10" width="17.6640625" customWidth="1"/>
  </cols>
  <sheetData>
    <row r="1" spans="1:12" ht="24.6" x14ac:dyDescent="0.3">
      <c r="A1" s="362"/>
      <c r="B1" s="363" t="s">
        <v>1179</v>
      </c>
      <c r="C1" s="364"/>
      <c r="D1" s="6"/>
      <c r="E1" s="6"/>
      <c r="F1" s="6"/>
      <c r="G1" s="6"/>
      <c r="H1" s="6"/>
      <c r="I1" s="6"/>
      <c r="J1" s="6"/>
    </row>
    <row r="2" spans="1:12" ht="15.6" x14ac:dyDescent="0.3">
      <c r="A2" s="362"/>
      <c r="B2" s="365"/>
      <c r="C2" s="366"/>
      <c r="D2" s="366"/>
      <c r="E2" s="366"/>
      <c r="F2" s="366"/>
      <c r="G2" s="366"/>
      <c r="H2" s="366"/>
      <c r="I2" s="366"/>
      <c r="J2" s="362"/>
    </row>
    <row r="3" spans="1:12" ht="15.6" x14ac:dyDescent="0.3">
      <c r="A3" s="362"/>
      <c r="B3" s="365"/>
      <c r="C3" s="366"/>
      <c r="D3" s="366"/>
      <c r="E3" s="366"/>
      <c r="F3" s="366"/>
      <c r="G3" s="366"/>
      <c r="H3" s="366"/>
      <c r="I3" s="366"/>
      <c r="J3" s="362"/>
    </row>
    <row r="4" spans="1:12" x14ac:dyDescent="0.3">
      <c r="A4" s="362"/>
      <c r="B4" s="367"/>
      <c r="C4" s="1773" t="s">
        <v>1183</v>
      </c>
      <c r="D4" s="1774"/>
      <c r="E4" s="1775" t="s">
        <v>1184</v>
      </c>
      <c r="F4" s="1776"/>
      <c r="G4" s="1773" t="s">
        <v>1185</v>
      </c>
      <c r="H4" s="1774"/>
      <c r="I4" s="1775" t="s">
        <v>1186</v>
      </c>
      <c r="J4" s="1776"/>
    </row>
    <row r="5" spans="1:12" ht="43.2" x14ac:dyDescent="0.3">
      <c r="A5" s="362"/>
      <c r="B5" s="368"/>
      <c r="C5" s="369"/>
      <c r="D5" s="370" t="s">
        <v>1187</v>
      </c>
      <c r="E5" s="369"/>
      <c r="F5" s="370" t="s">
        <v>1187</v>
      </c>
      <c r="G5" s="369"/>
      <c r="H5" s="370" t="s">
        <v>1188</v>
      </c>
      <c r="I5" s="371"/>
      <c r="J5" s="370" t="s">
        <v>1188</v>
      </c>
      <c r="L5" s="956"/>
    </row>
    <row r="6" spans="1:12" x14ac:dyDescent="0.3">
      <c r="A6" s="372"/>
      <c r="B6" s="373"/>
      <c r="C6" s="13" t="s">
        <v>462</v>
      </c>
      <c r="D6" s="13" t="s">
        <v>746</v>
      </c>
      <c r="E6" s="13" t="s">
        <v>748</v>
      </c>
      <c r="F6" s="13" t="s">
        <v>750</v>
      </c>
      <c r="G6" s="13" t="s">
        <v>752</v>
      </c>
      <c r="H6" s="13" t="s">
        <v>756</v>
      </c>
      <c r="I6" s="13" t="s">
        <v>758</v>
      </c>
      <c r="J6" s="13" t="s">
        <v>760</v>
      </c>
      <c r="L6" s="956"/>
    </row>
    <row r="7" spans="1:12" x14ac:dyDescent="0.3">
      <c r="A7" s="374" t="s">
        <v>462</v>
      </c>
      <c r="B7" s="375" t="s">
        <v>1189</v>
      </c>
      <c r="C7" s="1137" t="s">
        <v>1954</v>
      </c>
      <c r="D7" s="1137" t="s">
        <v>1954</v>
      </c>
      <c r="E7" s="1138"/>
      <c r="F7" s="1138"/>
      <c r="G7" s="1137">
        <v>32472724208.869999</v>
      </c>
      <c r="H7" s="1137">
        <v>12567492321.049999</v>
      </c>
      <c r="I7" s="1139"/>
      <c r="J7" s="1138"/>
    </row>
    <row r="8" spans="1:12" x14ac:dyDescent="0.3">
      <c r="A8" s="13" t="s">
        <v>746</v>
      </c>
      <c r="B8" s="376" t="s">
        <v>1190</v>
      </c>
      <c r="C8" s="1137">
        <v>0</v>
      </c>
      <c r="D8" s="1137">
        <v>0</v>
      </c>
      <c r="E8" s="1137">
        <v>0</v>
      </c>
      <c r="F8" s="1137">
        <v>0</v>
      </c>
      <c r="G8" s="1137">
        <v>0</v>
      </c>
      <c r="H8" s="1137">
        <v>0</v>
      </c>
      <c r="I8" s="1140">
        <v>0</v>
      </c>
      <c r="J8" s="1137">
        <v>0</v>
      </c>
    </row>
    <row r="9" spans="1:12" x14ac:dyDescent="0.3">
      <c r="A9" s="13" t="s">
        <v>748</v>
      </c>
      <c r="B9" s="376" t="s">
        <v>759</v>
      </c>
      <c r="C9" s="1137">
        <v>0</v>
      </c>
      <c r="D9" s="1137">
        <v>0</v>
      </c>
      <c r="E9" s="1137">
        <v>0</v>
      </c>
      <c r="F9" s="1137">
        <v>0</v>
      </c>
      <c r="G9" s="1137">
        <v>2010470565.6300001</v>
      </c>
      <c r="H9" s="1137">
        <v>2010470565.6300001</v>
      </c>
      <c r="I9" s="1140">
        <v>1962375458.6900001</v>
      </c>
      <c r="J9" s="1137">
        <v>1962375458.6900001</v>
      </c>
    </row>
    <row r="10" spans="1:12" x14ac:dyDescent="0.3">
      <c r="A10" s="13" t="s">
        <v>750</v>
      </c>
      <c r="B10" s="377" t="s">
        <v>1191</v>
      </c>
      <c r="C10" s="1137">
        <v>0</v>
      </c>
      <c r="D10" s="1137">
        <v>0</v>
      </c>
      <c r="E10" s="1137">
        <v>0</v>
      </c>
      <c r="F10" s="1137">
        <v>0</v>
      </c>
      <c r="G10" s="1137">
        <v>0</v>
      </c>
      <c r="H10" s="1137">
        <v>0</v>
      </c>
      <c r="I10" s="1140">
        <v>0</v>
      </c>
      <c r="J10" s="1137">
        <v>0</v>
      </c>
    </row>
    <row r="11" spans="1:12" x14ac:dyDescent="0.3">
      <c r="A11" s="13" t="s">
        <v>752</v>
      </c>
      <c r="B11" s="378" t="s">
        <v>1192</v>
      </c>
      <c r="C11" s="1137">
        <v>0</v>
      </c>
      <c r="D11" s="1137">
        <v>0</v>
      </c>
      <c r="E11" s="1137">
        <v>0</v>
      </c>
      <c r="F11" s="1137">
        <v>0</v>
      </c>
      <c r="G11" s="1137">
        <v>0</v>
      </c>
      <c r="H11" s="1137">
        <v>0</v>
      </c>
      <c r="I11" s="1140">
        <v>0</v>
      </c>
      <c r="J11" s="1137">
        <v>0</v>
      </c>
    </row>
    <row r="12" spans="1:12" x14ac:dyDescent="0.3">
      <c r="A12" s="13" t="s">
        <v>754</v>
      </c>
      <c r="B12" s="377" t="s">
        <v>1193</v>
      </c>
      <c r="C12" s="1137">
        <v>0</v>
      </c>
      <c r="D12" s="1137">
        <v>0</v>
      </c>
      <c r="E12" s="1137">
        <v>0</v>
      </c>
      <c r="F12" s="1137">
        <v>0</v>
      </c>
      <c r="G12" s="1137">
        <v>1988255951.01</v>
      </c>
      <c r="H12" s="1137">
        <v>1988255951.01</v>
      </c>
      <c r="I12" s="1140">
        <v>1940158444.74</v>
      </c>
      <c r="J12" s="1137">
        <v>1940158444.74</v>
      </c>
    </row>
    <row r="13" spans="1:12" x14ac:dyDescent="0.3">
      <c r="A13" s="13" t="s">
        <v>756</v>
      </c>
      <c r="B13" s="377" t="s">
        <v>1194</v>
      </c>
      <c r="C13" s="1137">
        <v>0</v>
      </c>
      <c r="D13" s="1137">
        <v>0</v>
      </c>
      <c r="E13" s="1137">
        <v>0</v>
      </c>
      <c r="F13" s="1137">
        <v>0</v>
      </c>
      <c r="G13" s="1137">
        <v>22214614.620000001</v>
      </c>
      <c r="H13" s="1137">
        <v>22214614.620000001</v>
      </c>
      <c r="I13" s="1140">
        <v>22217013.949999999</v>
      </c>
      <c r="J13" s="1137">
        <v>22217013.949999999</v>
      </c>
    </row>
    <row r="14" spans="1:12" x14ac:dyDescent="0.3">
      <c r="A14" s="13" t="s">
        <v>758</v>
      </c>
      <c r="B14" s="377" t="s">
        <v>1195</v>
      </c>
      <c r="C14" s="1137">
        <v>0</v>
      </c>
      <c r="D14" s="1137">
        <v>0</v>
      </c>
      <c r="E14" s="1137">
        <v>0</v>
      </c>
      <c r="F14" s="1137">
        <v>0</v>
      </c>
      <c r="G14" s="1137">
        <v>0</v>
      </c>
      <c r="H14" s="1137">
        <v>0</v>
      </c>
      <c r="I14" s="1140">
        <v>0</v>
      </c>
      <c r="J14" s="1137">
        <v>0</v>
      </c>
    </row>
    <row r="15" spans="1:12" x14ac:dyDescent="0.3">
      <c r="A15" s="13" t="s">
        <v>762</v>
      </c>
      <c r="B15" s="376" t="s">
        <v>1196</v>
      </c>
      <c r="C15" s="1137">
        <v>0</v>
      </c>
      <c r="D15" s="1137">
        <v>0</v>
      </c>
      <c r="E15" s="1141"/>
      <c r="F15" s="1141"/>
      <c r="G15" s="1137">
        <v>2908731044.6700001</v>
      </c>
      <c r="H15" s="1137">
        <v>0</v>
      </c>
      <c r="I15" s="1142"/>
      <c r="J15" s="1141"/>
    </row>
    <row r="17" spans="5:52" x14ac:dyDescent="0.3">
      <c r="G17" s="885"/>
      <c r="H17" s="885"/>
    </row>
    <row r="18" spans="5:52" x14ac:dyDescent="0.3">
      <c r="G18" s="885"/>
    </row>
    <row r="21" spans="5:52" s="372" customFormat="1" ht="13.2" x14ac:dyDescent="0.3">
      <c r="E21" s="362"/>
      <c r="F21" s="362"/>
      <c r="G21" s="362"/>
      <c r="H21" s="362"/>
      <c r="I21" s="362"/>
      <c r="J21" s="362"/>
      <c r="K21" s="362"/>
      <c r="L21" s="362"/>
      <c r="M21" s="362"/>
      <c r="N21" s="362"/>
      <c r="O21" s="362"/>
      <c r="P21" s="362"/>
      <c r="Q21" s="362"/>
      <c r="R21" s="362"/>
      <c r="S21" s="362"/>
      <c r="T21" s="362"/>
      <c r="U21" s="362"/>
      <c r="V21" s="362"/>
      <c r="W21" s="362"/>
      <c r="X21" s="362"/>
      <c r="Y21" s="362"/>
      <c r="Z21" s="362"/>
      <c r="AA21" s="362"/>
      <c r="AB21" s="362"/>
      <c r="AC21" s="362"/>
      <c r="AD21" s="362"/>
      <c r="AE21" s="362"/>
      <c r="AF21" s="362"/>
      <c r="AG21" s="362"/>
      <c r="AH21" s="362"/>
      <c r="AI21" s="362"/>
      <c r="AJ21" s="362"/>
      <c r="AK21" s="362"/>
      <c r="AL21" s="362"/>
      <c r="AM21" s="362"/>
      <c r="AN21" s="362"/>
      <c r="AO21" s="362"/>
      <c r="AP21" s="362"/>
      <c r="AQ21" s="362"/>
      <c r="AR21" s="362"/>
      <c r="AS21" s="362"/>
      <c r="AT21" s="362"/>
      <c r="AU21" s="362"/>
      <c r="AV21" s="362"/>
      <c r="AW21" s="362"/>
      <c r="AX21" s="362"/>
      <c r="AY21" s="362"/>
      <c r="AZ21" s="362"/>
    </row>
    <row r="22" spans="5:52" s="372" customFormat="1" ht="13.2" x14ac:dyDescent="0.3">
      <c r="E22" s="362"/>
      <c r="F22" s="362"/>
      <c r="G22" s="362"/>
      <c r="H22" s="362"/>
      <c r="I22" s="362"/>
      <c r="J22" s="362"/>
      <c r="K22" s="362"/>
      <c r="L22" s="362"/>
      <c r="M22" s="362"/>
      <c r="N22" s="362"/>
      <c r="O22" s="362"/>
      <c r="P22" s="362"/>
      <c r="Q22" s="362"/>
      <c r="R22" s="362"/>
      <c r="S22" s="362"/>
      <c r="T22" s="362"/>
      <c r="U22" s="362"/>
      <c r="V22" s="362"/>
      <c r="W22" s="362"/>
      <c r="X22" s="362"/>
      <c r="Y22" s="362"/>
      <c r="Z22" s="362"/>
      <c r="AA22" s="362"/>
      <c r="AB22" s="362"/>
      <c r="AC22" s="362"/>
      <c r="AD22" s="362"/>
      <c r="AE22" s="362"/>
      <c r="AF22" s="362"/>
      <c r="AG22" s="362"/>
      <c r="AH22" s="362"/>
      <c r="AI22" s="362"/>
      <c r="AJ22" s="362"/>
      <c r="AK22" s="362"/>
      <c r="AL22" s="362"/>
      <c r="AM22" s="362"/>
      <c r="AN22" s="362"/>
      <c r="AO22" s="362"/>
      <c r="AP22" s="362"/>
      <c r="AQ22" s="362"/>
      <c r="AR22" s="362"/>
      <c r="AS22" s="362"/>
      <c r="AT22" s="362"/>
      <c r="AU22" s="362"/>
      <c r="AV22" s="362"/>
      <c r="AW22" s="362"/>
      <c r="AX22" s="362"/>
      <c r="AY22" s="362"/>
      <c r="AZ22" s="362"/>
    </row>
    <row r="34" spans="4:4" x14ac:dyDescent="0.3">
      <c r="D34" s="2"/>
    </row>
    <row r="35" spans="4:4" x14ac:dyDescent="0.3">
      <c r="D35" s="2"/>
    </row>
    <row r="36" spans="4:4" x14ac:dyDescent="0.3">
      <c r="D36" s="2"/>
    </row>
  </sheetData>
  <mergeCells count="4">
    <mergeCell ref="C4:D4"/>
    <mergeCell ref="E4:F4"/>
    <mergeCell ref="G4:H4"/>
    <mergeCell ref="I4:J4"/>
  </mergeCells>
  <conditionalFormatting sqref="C7:J15">
    <cfRule type="cellIs" dxfId="6" priority="1" stopIfTrue="1" operator="lessThan">
      <formula>0</formula>
    </cfRule>
  </conditionalFormatting>
  <hyperlinks>
    <hyperlink ref="A22:G22" r:id="rId1" display="Pozn.: Detailní instrukce k vyplňování šablon pro zveřejňování informací o zatížených a nezatížených aktivech jsou obsaženy v Nařízení Komise v přenesené pravomoci (EU) 2017/2295 ze dne 4. září 2017, kterým se doplňuje nařízení Evropského parlamentu a Rad"/>
  </hyperlinks>
  <pageMargins left="0.70866141732283472" right="0.70866141732283472" top="0.74803149606299213" bottom="0.74803149606299213" header="0.31496062992125984" footer="0.31496062992125984"/>
  <pageSetup paperSize="9" scale="65" orientation="landscape" r:id="rId2"/>
  <headerFooter>
    <oddHeader>&amp;CCS
Příloha XXXV</oddHeader>
    <oddFooter>&amp;C&amp;P</oddFooter>
  </headerFooter>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sheetPr>
  <dimension ref="A1:AZ28"/>
  <sheetViews>
    <sheetView showGridLines="0" view="pageLayout" zoomScale="90" zoomScaleNormal="100" zoomScalePageLayoutView="90" workbookViewId="0">
      <selection activeCell="B29" sqref="B29"/>
    </sheetView>
  </sheetViews>
  <sheetFormatPr defaultColWidth="8.88671875" defaultRowHeight="13.2" x14ac:dyDescent="0.3"/>
  <cols>
    <col min="1" max="1" width="5.6640625" style="372" customWidth="1"/>
    <col min="2" max="2" width="72" style="372" customWidth="1"/>
    <col min="3" max="4" width="17.6640625" style="372" customWidth="1"/>
    <col min="5" max="7" width="17.6640625" style="362" customWidth="1"/>
    <col min="8" max="8" width="19.33203125" style="362" customWidth="1"/>
    <col min="9" max="10" width="17.6640625" style="362" customWidth="1"/>
    <col min="11" max="11" width="13.6640625" style="362" customWidth="1"/>
    <col min="12" max="52" width="8.88671875" style="362"/>
    <col min="53" max="16384" width="8.88671875" style="372"/>
  </cols>
  <sheetData>
    <row r="1" spans="1:35" ht="18" x14ac:dyDescent="0.3">
      <c r="A1" s="379"/>
      <c r="B1" s="363" t="s">
        <v>1180</v>
      </c>
      <c r="C1" s="380"/>
      <c r="D1" s="380"/>
      <c r="E1" s="380"/>
      <c r="F1" s="380"/>
    </row>
    <row r="2" spans="1:35" ht="18" x14ac:dyDescent="0.3">
      <c r="A2" s="379"/>
      <c r="B2" s="381"/>
      <c r="C2" s="380"/>
      <c r="D2" s="380"/>
      <c r="E2" s="380"/>
      <c r="F2" s="380"/>
    </row>
    <row r="3" spans="1:35" s="365" customFormat="1" ht="15.6" x14ac:dyDescent="0.3">
      <c r="C3" s="366"/>
      <c r="D3" s="366"/>
      <c r="E3" s="366"/>
      <c r="F3" s="366"/>
      <c r="G3" s="362"/>
      <c r="H3" s="362"/>
      <c r="I3" s="362"/>
      <c r="J3" s="362"/>
      <c r="K3" s="362"/>
      <c r="L3" s="362"/>
      <c r="M3" s="362"/>
      <c r="N3" s="362"/>
      <c r="O3" s="362"/>
      <c r="P3" s="362"/>
      <c r="Q3" s="362"/>
      <c r="R3" s="362"/>
      <c r="S3" s="362"/>
      <c r="T3" s="362"/>
      <c r="U3" s="362"/>
      <c r="V3" s="362"/>
      <c r="W3" s="362"/>
      <c r="X3" s="362"/>
      <c r="Y3" s="362"/>
      <c r="Z3" s="362"/>
      <c r="AA3" s="362"/>
      <c r="AB3" s="362"/>
      <c r="AC3" s="362"/>
      <c r="AD3" s="362"/>
      <c r="AE3" s="362"/>
      <c r="AF3" s="362"/>
      <c r="AG3" s="362"/>
      <c r="AH3" s="362"/>
      <c r="AI3" s="362"/>
    </row>
    <row r="4" spans="1:35" ht="14.4" x14ac:dyDescent="0.3">
      <c r="A4" s="382"/>
      <c r="B4" s="383"/>
      <c r="C4" s="1773" t="s">
        <v>1197</v>
      </c>
      <c r="D4" s="1774"/>
      <c r="E4" s="1780" t="s">
        <v>1198</v>
      </c>
      <c r="F4" s="1781"/>
    </row>
    <row r="5" spans="1:35" ht="55.95" customHeight="1" x14ac:dyDescent="0.3">
      <c r="A5" s="382"/>
      <c r="B5" s="383"/>
      <c r="C5" s="1778"/>
      <c r="D5" s="1779"/>
      <c r="E5" s="1773" t="s">
        <v>1199</v>
      </c>
      <c r="F5" s="1774"/>
    </row>
    <row r="6" spans="1:35" ht="43.2" x14ac:dyDescent="0.3">
      <c r="A6" s="368"/>
      <c r="B6" s="384"/>
      <c r="C6" s="385"/>
      <c r="D6" s="370" t="s">
        <v>1187</v>
      </c>
      <c r="E6" s="386"/>
      <c r="F6" s="370" t="s">
        <v>1188</v>
      </c>
      <c r="H6" s="956"/>
    </row>
    <row r="7" spans="1:35" ht="14.4" x14ac:dyDescent="0.3">
      <c r="A7" s="368"/>
      <c r="B7" s="384"/>
      <c r="C7" s="13" t="s">
        <v>462</v>
      </c>
      <c r="D7" s="13" t="s">
        <v>746</v>
      </c>
      <c r="E7" s="13" t="s">
        <v>748</v>
      </c>
      <c r="F7" s="13" t="s">
        <v>752</v>
      </c>
      <c r="G7"/>
      <c r="H7" s="956"/>
    </row>
    <row r="8" spans="1:35" ht="14.4" x14ac:dyDescent="0.3">
      <c r="A8" s="374" t="s">
        <v>763</v>
      </c>
      <c r="B8" s="387" t="s">
        <v>1200</v>
      </c>
      <c r="C8" s="1137" t="s">
        <v>1954</v>
      </c>
      <c r="D8" s="1137" t="s">
        <v>1954</v>
      </c>
      <c r="E8" s="1137">
        <v>1177330706.4200001</v>
      </c>
      <c r="F8" s="1137" t="s">
        <v>1954</v>
      </c>
    </row>
    <row r="9" spans="1:35" ht="14.4" x14ac:dyDescent="0.3">
      <c r="A9" s="13" t="s">
        <v>764</v>
      </c>
      <c r="B9" s="388" t="s">
        <v>1201</v>
      </c>
      <c r="C9" s="1137">
        <v>0</v>
      </c>
      <c r="D9" s="1137">
        <v>0</v>
      </c>
      <c r="E9" s="1137">
        <v>0</v>
      </c>
      <c r="F9" s="1137">
        <v>0</v>
      </c>
    </row>
    <row r="10" spans="1:35" ht="14.4" x14ac:dyDescent="0.3">
      <c r="A10" s="13" t="s">
        <v>765</v>
      </c>
      <c r="B10" s="388" t="s">
        <v>1190</v>
      </c>
      <c r="C10" s="1137">
        <v>0</v>
      </c>
      <c r="D10" s="1137">
        <v>0</v>
      </c>
      <c r="E10" s="1137">
        <v>0</v>
      </c>
      <c r="F10" s="1137">
        <v>0</v>
      </c>
    </row>
    <row r="11" spans="1:35" ht="14.4" x14ac:dyDescent="0.3">
      <c r="A11" s="13" t="s">
        <v>766</v>
      </c>
      <c r="B11" s="388" t="s">
        <v>759</v>
      </c>
      <c r="C11" s="1137">
        <v>0</v>
      </c>
      <c r="D11" s="1137">
        <v>0</v>
      </c>
      <c r="E11" s="1137">
        <v>1177330706.4200001</v>
      </c>
      <c r="F11" s="1137">
        <v>0</v>
      </c>
    </row>
    <row r="12" spans="1:35" ht="14.4" x14ac:dyDescent="0.3">
      <c r="A12" s="13" t="s">
        <v>767</v>
      </c>
      <c r="B12" s="389" t="s">
        <v>1191</v>
      </c>
      <c r="C12" s="1137">
        <v>0</v>
      </c>
      <c r="D12" s="1137">
        <v>0</v>
      </c>
      <c r="E12" s="1137">
        <v>0</v>
      </c>
      <c r="F12" s="1137">
        <v>0</v>
      </c>
    </row>
    <row r="13" spans="1:35" ht="14.4" x14ac:dyDescent="0.3">
      <c r="A13" s="13" t="s">
        <v>768</v>
      </c>
      <c r="B13" s="390" t="s">
        <v>1192</v>
      </c>
      <c r="C13" s="1137">
        <v>0</v>
      </c>
      <c r="D13" s="1137">
        <v>0</v>
      </c>
      <c r="E13" s="1137">
        <v>0</v>
      </c>
      <c r="F13" s="1137">
        <v>0</v>
      </c>
    </row>
    <row r="14" spans="1:35" ht="14.4" x14ac:dyDescent="0.3">
      <c r="A14" s="13" t="s">
        <v>769</v>
      </c>
      <c r="B14" s="389" t="s">
        <v>1193</v>
      </c>
      <c r="C14" s="1137">
        <v>0</v>
      </c>
      <c r="D14" s="1137">
        <v>0</v>
      </c>
      <c r="E14" s="1137">
        <v>1177330706.4200001</v>
      </c>
      <c r="F14" s="1137">
        <v>0</v>
      </c>
    </row>
    <row r="15" spans="1:35" ht="14.4" x14ac:dyDescent="0.3">
      <c r="A15" s="13" t="s">
        <v>770</v>
      </c>
      <c r="B15" s="389" t="s">
        <v>1194</v>
      </c>
      <c r="C15" s="1137">
        <v>0</v>
      </c>
      <c r="D15" s="1137">
        <v>0</v>
      </c>
      <c r="E15" s="1137">
        <v>0</v>
      </c>
      <c r="F15" s="1137">
        <v>0</v>
      </c>
    </row>
    <row r="16" spans="1:35" ht="14.4" x14ac:dyDescent="0.3">
      <c r="A16" s="13" t="s">
        <v>771</v>
      </c>
      <c r="B16" s="389" t="s">
        <v>1195</v>
      </c>
      <c r="C16" s="1137">
        <v>0</v>
      </c>
      <c r="D16" s="1137">
        <v>0</v>
      </c>
      <c r="E16" s="1137">
        <v>0</v>
      </c>
      <c r="F16" s="1137">
        <v>0</v>
      </c>
    </row>
    <row r="17" spans="1:7" ht="14.4" x14ac:dyDescent="0.3">
      <c r="A17" s="13" t="s">
        <v>772</v>
      </c>
      <c r="B17" s="388" t="s">
        <v>1202</v>
      </c>
      <c r="C17" s="1137">
        <v>0</v>
      </c>
      <c r="D17" s="1137">
        <v>0</v>
      </c>
      <c r="E17" s="1137">
        <v>0</v>
      </c>
      <c r="F17" s="1137">
        <v>0</v>
      </c>
    </row>
    <row r="18" spans="1:7" ht="14.4" x14ac:dyDescent="0.3">
      <c r="A18" s="13" t="s">
        <v>1203</v>
      </c>
      <c r="B18" s="388" t="s">
        <v>1204</v>
      </c>
      <c r="C18" s="1137">
        <v>0</v>
      </c>
      <c r="D18" s="1137">
        <v>0</v>
      </c>
      <c r="E18" s="1137">
        <v>0</v>
      </c>
      <c r="F18" s="1137">
        <v>0</v>
      </c>
    </row>
    <row r="19" spans="1:7" ht="28.8" x14ac:dyDescent="0.3">
      <c r="A19" s="374" t="s">
        <v>1205</v>
      </c>
      <c r="B19" s="387" t="s">
        <v>1206</v>
      </c>
      <c r="C19" s="1137">
        <v>0</v>
      </c>
      <c r="D19" s="1137">
        <v>0</v>
      </c>
      <c r="E19" s="1137">
        <v>0</v>
      </c>
      <c r="F19" s="1137">
        <v>0</v>
      </c>
    </row>
    <row r="20" spans="1:7" ht="14.4" x14ac:dyDescent="0.3">
      <c r="A20" s="374">
        <v>241</v>
      </c>
      <c r="B20" s="387" t="s">
        <v>1207</v>
      </c>
      <c r="C20" s="1138"/>
      <c r="D20" s="1138"/>
      <c r="E20" s="1137">
        <v>0</v>
      </c>
      <c r="F20" s="1137">
        <v>0</v>
      </c>
    </row>
    <row r="21" spans="1:7" ht="14.4" x14ac:dyDescent="0.3">
      <c r="A21" s="391">
        <v>250</v>
      </c>
      <c r="B21" s="392" t="s">
        <v>1208</v>
      </c>
      <c r="C21" s="1137">
        <v>0</v>
      </c>
      <c r="D21" s="1137">
        <v>0</v>
      </c>
      <c r="E21" s="1138"/>
      <c r="F21" s="1138"/>
    </row>
    <row r="22" spans="1:7" x14ac:dyDescent="0.3">
      <c r="B22" s="393"/>
    </row>
    <row r="28" spans="1:7" x14ac:dyDescent="0.3">
      <c r="A28" s="1777"/>
      <c r="B28" s="1777"/>
      <c r="C28" s="1777"/>
      <c r="D28" s="1777"/>
      <c r="E28" s="1777"/>
      <c r="F28" s="1777"/>
      <c r="G28" s="1777"/>
    </row>
  </sheetData>
  <mergeCells count="4">
    <mergeCell ref="A28:G28"/>
    <mergeCell ref="C4:D5"/>
    <mergeCell ref="E4:F4"/>
    <mergeCell ref="E5:F5"/>
  </mergeCells>
  <conditionalFormatting sqref="D7 D4:E5 E6:E7 G8:G21 F7 C1:I2 C4:C19 C21:F21">
    <cfRule type="cellIs" dxfId="5" priority="5" stopIfTrue="1" operator="lessThan">
      <formula>0</formula>
    </cfRule>
  </conditionalFormatting>
  <conditionalFormatting sqref="C20:D20">
    <cfRule type="cellIs" dxfId="4" priority="4" stopIfTrue="1" operator="lessThan">
      <formula>0</formula>
    </cfRule>
  </conditionalFormatting>
  <conditionalFormatting sqref="D8:D19">
    <cfRule type="cellIs" dxfId="3" priority="3" stopIfTrue="1" operator="lessThan">
      <formula>0</formula>
    </cfRule>
  </conditionalFormatting>
  <conditionalFormatting sqref="E8:E20">
    <cfRule type="cellIs" dxfId="2" priority="2" stopIfTrue="1" operator="lessThan">
      <formula>0</formula>
    </cfRule>
  </conditionalFormatting>
  <conditionalFormatting sqref="F8:F20">
    <cfRule type="cellIs" dxfId="1" priority="1" stopIfTrue="1" operator="lessThan">
      <formula>0</formula>
    </cfRule>
  </conditionalFormatting>
  <pageMargins left="0.15740740740740741" right="0.70866141732283472" top="0.74803149606299213" bottom="0.74803149606299213" header="0.31496062992125984" footer="0.31496062992125984"/>
  <pageSetup paperSize="9" scale="85" orientation="landscape" r:id="rId1"/>
  <headerFooter>
    <oddHeader>&amp;CCS
Příloha XXXV</oddHeader>
    <oddFooter>&amp;C&amp;P</oddFooter>
  </headerFooter>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sheetPr>
  <dimension ref="A1:AZ9"/>
  <sheetViews>
    <sheetView showGridLines="0" view="pageLayout" zoomScale="90" zoomScaleNormal="100" zoomScalePageLayoutView="90" workbookViewId="0">
      <selection activeCell="B23" sqref="B23"/>
    </sheetView>
  </sheetViews>
  <sheetFormatPr defaultColWidth="8.88671875" defaultRowHeight="13.2" x14ac:dyDescent="0.3"/>
  <cols>
    <col min="1" max="1" width="5.6640625" style="372" customWidth="1"/>
    <col min="2" max="2" width="72" style="372" customWidth="1"/>
    <col min="3" max="4" width="17.6640625" style="372" customWidth="1"/>
    <col min="5" max="7" width="17.6640625" style="362" customWidth="1"/>
    <col min="8" max="8" width="19.33203125" style="362" customWidth="1"/>
    <col min="9" max="10" width="17.6640625" style="362" customWidth="1"/>
    <col min="11" max="11" width="13.6640625" style="362" customWidth="1"/>
    <col min="12" max="52" width="8.88671875" style="362"/>
    <col min="53" max="16384" width="8.88671875" style="372"/>
  </cols>
  <sheetData>
    <row r="1" spans="1:11" s="394" customFormat="1" ht="20.100000000000001" customHeight="1" x14ac:dyDescent="0.3">
      <c r="B1" s="381" t="s">
        <v>1181</v>
      </c>
      <c r="C1" s="364"/>
      <c r="D1" s="364"/>
      <c r="E1" s="364"/>
      <c r="F1" s="364"/>
      <c r="G1" s="364"/>
      <c r="H1" s="362"/>
      <c r="I1" s="362"/>
      <c r="J1" s="362"/>
      <c r="K1" s="362"/>
    </row>
    <row r="2" spans="1:11" s="394" customFormat="1" ht="20.100000000000001" customHeight="1" x14ac:dyDescent="0.3">
      <c r="B2" s="381"/>
      <c r="C2" s="364"/>
      <c r="D2" s="364"/>
      <c r="E2" s="364"/>
      <c r="F2" s="364"/>
      <c r="G2" s="364"/>
      <c r="H2" s="362"/>
      <c r="I2" s="362"/>
      <c r="J2" s="362"/>
      <c r="K2" s="362"/>
    </row>
    <row r="3" spans="1:11" ht="96" customHeight="1" x14ac:dyDescent="0.3">
      <c r="A3" s="395"/>
      <c r="B3" s="396"/>
      <c r="C3" s="397" t="s">
        <v>1209</v>
      </c>
      <c r="D3" s="398" t="s">
        <v>1210</v>
      </c>
      <c r="E3" s="399"/>
      <c r="F3" s="399"/>
    </row>
    <row r="4" spans="1:11" ht="15.6" x14ac:dyDescent="0.3">
      <c r="A4" s="395"/>
      <c r="B4" s="396"/>
      <c r="C4" s="13" t="s">
        <v>462</v>
      </c>
      <c r="D4" s="13" t="s">
        <v>746</v>
      </c>
      <c r="E4" s="400"/>
      <c r="F4" s="400"/>
    </row>
    <row r="5" spans="1:11" ht="15" customHeight="1" x14ac:dyDescent="0.3">
      <c r="A5" s="374" t="s">
        <v>462</v>
      </c>
      <c r="B5" s="392" t="s">
        <v>1211</v>
      </c>
      <c r="C5" s="804"/>
      <c r="D5" s="804"/>
      <c r="E5" s="380"/>
      <c r="F5" s="380"/>
    </row>
    <row r="6" spans="1:11" ht="17.25" customHeight="1" x14ac:dyDescent="0.3">
      <c r="A6" s="401"/>
      <c r="B6" s="402"/>
      <c r="C6" s="362"/>
      <c r="D6" s="362"/>
    </row>
    <row r="8" spans="1:11" ht="13.8" x14ac:dyDescent="0.3">
      <c r="A8" s="403"/>
      <c r="B8" s="404"/>
      <c r="C8" s="404"/>
      <c r="D8" s="404"/>
      <c r="E8" s="404"/>
      <c r="F8" s="404"/>
      <c r="G8" s="404"/>
    </row>
    <row r="9" spans="1:11" x14ac:dyDescent="0.3">
      <c r="B9" s="393"/>
    </row>
  </sheetData>
  <conditionalFormatting sqref="C1:F5">
    <cfRule type="cellIs" dxfId="0" priority="1" stopIfTrue="1" operator="lessThan">
      <formula>0</formula>
    </cfRule>
  </conditionalFormatting>
  <pageMargins left="0.70866141732283472" right="0.70866141732283472" top="0.74803149606299213" bottom="0.74803149606299213" header="0.31496062992125984" footer="0.31496062992125984"/>
  <pageSetup paperSize="9" orientation="landscape" r:id="rId1"/>
  <headerFooter>
    <oddHeader>&amp;CCS
Příloha XXXV</oddHeader>
    <oddFooter>&amp;C&amp;P</oddFooter>
  </headerFooter>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sheetPr>
  <dimension ref="A1:AZ15"/>
  <sheetViews>
    <sheetView showGridLines="0" view="pageLayout" zoomScaleNormal="100" workbookViewId="0">
      <selection activeCell="B23" sqref="B23"/>
    </sheetView>
  </sheetViews>
  <sheetFormatPr defaultColWidth="8.88671875" defaultRowHeight="13.2" x14ac:dyDescent="0.3"/>
  <cols>
    <col min="1" max="1" width="11.88671875" style="372" customWidth="1"/>
    <col min="2" max="2" width="78.33203125" style="372" customWidth="1"/>
    <col min="3" max="4" width="17.6640625" style="372" customWidth="1"/>
    <col min="5" max="7" width="17.6640625" style="362" customWidth="1"/>
    <col min="8" max="8" width="19.33203125" style="362" customWidth="1"/>
    <col min="9" max="10" width="17.6640625" style="362" customWidth="1"/>
    <col min="11" max="11" width="13.6640625" style="362" customWidth="1"/>
    <col min="12" max="52" width="8.88671875" style="362"/>
    <col min="53" max="16384" width="8.88671875" style="372"/>
  </cols>
  <sheetData>
    <row r="1" spans="1:6" s="362" customFormat="1" ht="18" x14ac:dyDescent="0.3">
      <c r="A1" s="381" t="s">
        <v>1182</v>
      </c>
      <c r="C1" s="362" t="s">
        <v>155</v>
      </c>
      <c r="D1" s="362" t="s">
        <v>1212</v>
      </c>
    </row>
    <row r="2" spans="1:6" ht="14.4" x14ac:dyDescent="0.3">
      <c r="A2" t="s">
        <v>1213</v>
      </c>
      <c r="B2" s="362"/>
      <c r="C2" s="362"/>
      <c r="D2" s="362"/>
    </row>
    <row r="3" spans="1:6" ht="14.4" x14ac:dyDescent="0.3">
      <c r="A3"/>
      <c r="B3" s="362"/>
      <c r="C3" s="362"/>
      <c r="D3" s="362"/>
    </row>
    <row r="4" spans="1:6" x14ac:dyDescent="0.3">
      <c r="A4" s="362"/>
      <c r="B4" s="362"/>
      <c r="C4" s="362"/>
      <c r="D4" s="362"/>
    </row>
    <row r="5" spans="1:6" ht="14.4" x14ac:dyDescent="0.3">
      <c r="A5" s="405" t="s">
        <v>121</v>
      </c>
      <c r="B5" s="406" t="s">
        <v>128</v>
      </c>
      <c r="C5" s="362"/>
      <c r="D5" s="362"/>
    </row>
    <row r="6" spans="1:6" ht="14.4" x14ac:dyDescent="0.3">
      <c r="A6" s="276" t="s">
        <v>116</v>
      </c>
      <c r="B6" s="18" t="s">
        <v>1214</v>
      </c>
      <c r="C6" s="362"/>
      <c r="D6" s="362"/>
    </row>
    <row r="7" spans="1:6" ht="67.5" customHeight="1" x14ac:dyDescent="0.3">
      <c r="A7" s="407" t="s">
        <v>118</v>
      </c>
      <c r="B7" s="408" t="s">
        <v>1996</v>
      </c>
      <c r="C7" s="409"/>
      <c r="D7" s="409"/>
      <c r="E7" s="409"/>
      <c r="F7" s="409"/>
    </row>
    <row r="8" spans="1:6" ht="17.25" customHeight="1" x14ac:dyDescent="0.3">
      <c r="A8" s="410"/>
      <c r="B8" s="281"/>
      <c r="C8" s="411"/>
      <c r="D8" s="411"/>
      <c r="E8" s="411"/>
      <c r="F8" s="411"/>
    </row>
    <row r="9" spans="1:6" ht="14.4" x14ac:dyDescent="0.3">
      <c r="A9" s="410"/>
      <c r="B9" s="411"/>
      <c r="C9" s="411"/>
      <c r="D9" s="411"/>
      <c r="E9" s="411"/>
      <c r="F9" s="411"/>
    </row>
    <row r="10" spans="1:6" ht="14.4" x14ac:dyDescent="0.3">
      <c r="A10" s="410"/>
      <c r="B10" s="411"/>
      <c r="C10" s="411"/>
      <c r="D10" s="411"/>
      <c r="E10" s="411"/>
      <c r="F10" s="411"/>
    </row>
    <row r="11" spans="1:6" ht="14.4" x14ac:dyDescent="0.3">
      <c r="A11" s="410"/>
      <c r="B11" s="411"/>
      <c r="C11" s="411"/>
      <c r="D11" s="411"/>
      <c r="E11" s="411"/>
      <c r="F11" s="411"/>
    </row>
    <row r="12" spans="1:6" ht="14.4" x14ac:dyDescent="0.3">
      <c r="A12" s="410"/>
      <c r="B12" s="412"/>
      <c r="C12" s="412"/>
      <c r="D12" s="412"/>
      <c r="E12" s="412"/>
      <c r="F12" s="412"/>
    </row>
    <row r="13" spans="1:6" ht="14.4" x14ac:dyDescent="0.3">
      <c r="A13" s="410"/>
      <c r="B13" s="412"/>
      <c r="C13" s="412"/>
      <c r="D13" s="412"/>
      <c r="E13" s="412"/>
      <c r="F13" s="412"/>
    </row>
    <row r="14" spans="1:6" ht="14.4" x14ac:dyDescent="0.3">
      <c r="A14" s="410"/>
      <c r="B14" s="412"/>
      <c r="C14" s="412"/>
      <c r="D14" s="412"/>
      <c r="E14" s="412"/>
      <c r="F14" s="412"/>
    </row>
    <row r="15" spans="1:6" ht="14.4" x14ac:dyDescent="0.3">
      <c r="A15" s="410"/>
      <c r="B15" s="412"/>
      <c r="C15" s="412"/>
      <c r="D15" s="412"/>
      <c r="E15" s="412"/>
      <c r="F15" s="412"/>
    </row>
  </sheetData>
  <pageMargins left="0.70866141732283472" right="0.70866141732283472" top="0.74803149606299213" bottom="0.74803149606299213" header="0.31496062992125984" footer="0.31496062992125984"/>
  <pageSetup paperSize="9" orientation="landscape" r:id="rId1"/>
  <headerFooter>
    <oddHeader>&amp;CCS
Příloha XXXV</oddHeader>
    <oddFooter>&amp;C&amp;P</oddFooter>
  </headerFooter>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4:I39"/>
  <sheetViews>
    <sheetView showGridLines="0" view="pageLayout" zoomScaleNormal="100" workbookViewId="0">
      <selection activeCell="D10" sqref="D10"/>
    </sheetView>
  </sheetViews>
  <sheetFormatPr defaultRowHeight="14.4" x14ac:dyDescent="0.3"/>
  <sheetData>
    <row r="4" spans="1:9" x14ac:dyDescent="0.3">
      <c r="A4" s="1002" t="s">
        <v>1846</v>
      </c>
      <c r="B4" s="1003"/>
      <c r="C4" s="1003"/>
      <c r="D4" s="1003"/>
      <c r="E4" s="1003"/>
      <c r="F4" s="1003"/>
      <c r="G4" s="1003"/>
      <c r="H4" s="1003"/>
      <c r="I4" s="1004"/>
    </row>
    <row r="5" spans="1:9" x14ac:dyDescent="0.3">
      <c r="A5" s="1005" t="s">
        <v>1848</v>
      </c>
      <c r="B5" s="1006"/>
      <c r="C5" s="1006"/>
      <c r="D5" s="1006"/>
      <c r="E5" s="1006"/>
      <c r="F5" s="1006"/>
      <c r="G5" s="1006"/>
      <c r="H5" s="1006"/>
      <c r="I5" s="1007"/>
    </row>
    <row r="34" spans="4:4" x14ac:dyDescent="0.3">
      <c r="D34" s="2"/>
    </row>
    <row r="35" spans="4:4" x14ac:dyDescent="0.3">
      <c r="D35" s="2"/>
    </row>
    <row r="36" spans="4:4" x14ac:dyDescent="0.3">
      <c r="D36" s="2"/>
    </row>
    <row r="37" spans="4:4" x14ac:dyDescent="0.3">
      <c r="D37" s="2"/>
    </row>
    <row r="38" spans="4:4" x14ac:dyDescent="0.3">
      <c r="D38" s="2"/>
    </row>
    <row r="39" spans="4:4" x14ac:dyDescent="0.3">
      <c r="D39" s="2"/>
    </row>
  </sheetData>
  <hyperlinks>
    <hyperlink ref="A4" location="'EU IRRBBA'!A1" display="Tabulka EU IRRBBA – Kvalitativní informace o úrokových rizicích investičního portfolia"/>
    <hyperlink ref="A5" location="'EU IRRBB1'!A1" display="Šablona EU IRRBB1 – Úroková rizika investičního portfolia"/>
  </hyperlinks>
  <pageMargins left="0.7" right="0.7" top="0.75" bottom="0.75" header="0.3" footer="0.3"/>
  <pageSetup paperSize="9" orientation="portrait" r:id="rId1"/>
  <headerFooter>
    <oddHeader>&amp;CEN 
Annex I</oddHeader>
    <oddFooter>&amp;C&amp;P</oddFooter>
  </headerFooter>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sheetPr>
  <dimension ref="A1:F36"/>
  <sheetViews>
    <sheetView showGridLines="0" zoomScaleNormal="100" zoomScaleSheetLayoutView="104" workbookViewId="0">
      <selection activeCell="B23" sqref="B23"/>
    </sheetView>
  </sheetViews>
  <sheetFormatPr defaultRowHeight="14.4" x14ac:dyDescent="0.3"/>
  <cols>
    <col min="3" max="3" width="76.88671875" bestFit="1" customWidth="1"/>
    <col min="4" max="4" width="105.109375" customWidth="1"/>
    <col min="5" max="5" width="27" bestFit="1" customWidth="1"/>
  </cols>
  <sheetData>
    <row r="1" spans="1:6" ht="18" x14ac:dyDescent="0.35">
      <c r="B1" s="52" t="s">
        <v>1849</v>
      </c>
    </row>
    <row r="2" spans="1:6" x14ac:dyDescent="0.3">
      <c r="B2" t="s">
        <v>1850</v>
      </c>
    </row>
    <row r="3" spans="1:6" x14ac:dyDescent="0.3">
      <c r="A3" s="40"/>
      <c r="B3" s="40"/>
      <c r="C3" s="40"/>
      <c r="D3" s="40"/>
      <c r="E3" s="40"/>
      <c r="F3" s="40"/>
    </row>
    <row r="4" spans="1:6" x14ac:dyDescent="0.3">
      <c r="A4" s="40"/>
      <c r="B4" s="35" t="s">
        <v>121</v>
      </c>
      <c r="C4" s="1782" t="s">
        <v>128</v>
      </c>
      <c r="D4" s="1782"/>
      <c r="E4" s="335" t="s">
        <v>127</v>
      </c>
      <c r="F4" s="40"/>
    </row>
    <row r="5" spans="1:6" ht="30" customHeight="1" x14ac:dyDescent="0.3">
      <c r="A5" s="40"/>
      <c r="B5" s="1008" t="s">
        <v>116</v>
      </c>
      <c r="C5" s="36" t="s">
        <v>1851</v>
      </c>
      <c r="D5" s="36" t="s">
        <v>1896</v>
      </c>
      <c r="E5" s="36" t="s">
        <v>1852</v>
      </c>
      <c r="F5" s="40"/>
    </row>
    <row r="6" spans="1:6" ht="60" customHeight="1" x14ac:dyDescent="0.3">
      <c r="A6" s="40"/>
      <c r="B6" s="1008" t="s">
        <v>118</v>
      </c>
      <c r="C6" s="1008" t="s">
        <v>1853</v>
      </c>
      <c r="D6" s="36" t="s">
        <v>1897</v>
      </c>
      <c r="E6" s="36" t="s">
        <v>1854</v>
      </c>
      <c r="F6" s="40"/>
    </row>
    <row r="7" spans="1:6" ht="50.25" customHeight="1" x14ac:dyDescent="0.3">
      <c r="A7" s="40"/>
      <c r="B7" s="1008" t="s">
        <v>144</v>
      </c>
      <c r="C7" s="36" t="s">
        <v>1855</v>
      </c>
      <c r="D7" s="36" t="s">
        <v>1898</v>
      </c>
      <c r="E7" s="36" t="s">
        <v>1856</v>
      </c>
      <c r="F7" s="40"/>
    </row>
    <row r="8" spans="1:6" ht="84.75" customHeight="1" x14ac:dyDescent="0.3">
      <c r="A8" s="40"/>
      <c r="B8" s="149" t="s">
        <v>135</v>
      </c>
      <c r="C8" s="36" t="s">
        <v>1857</v>
      </c>
      <c r="D8" s="1019" t="s">
        <v>1899</v>
      </c>
      <c r="E8" s="36" t="s">
        <v>1858</v>
      </c>
      <c r="F8" s="40"/>
    </row>
    <row r="9" spans="1:6" ht="30" customHeight="1" x14ac:dyDescent="0.3">
      <c r="A9" s="40"/>
      <c r="B9" s="149" t="s">
        <v>1859</v>
      </c>
      <c r="C9" s="45" t="s">
        <v>1860</v>
      </c>
      <c r="D9" s="796" t="s">
        <v>1900</v>
      </c>
      <c r="E9" s="36" t="s">
        <v>1861</v>
      </c>
      <c r="F9" s="40"/>
    </row>
    <row r="10" spans="1:6" ht="30" customHeight="1" x14ac:dyDescent="0.3">
      <c r="A10" s="40"/>
      <c r="B10" s="149" t="s">
        <v>138</v>
      </c>
      <c r="C10" s="36" t="s">
        <v>1862</v>
      </c>
      <c r="D10" s="1019" t="s">
        <v>1901</v>
      </c>
      <c r="E10" s="36" t="s">
        <v>1863</v>
      </c>
      <c r="F10" s="40"/>
    </row>
    <row r="11" spans="1:6" ht="123" customHeight="1" x14ac:dyDescent="0.3">
      <c r="A11" s="40"/>
      <c r="B11" s="149" t="s">
        <v>140</v>
      </c>
      <c r="C11" s="45" t="s">
        <v>1864</v>
      </c>
      <c r="D11" s="1019" t="s">
        <v>1905</v>
      </c>
      <c r="E11" s="36" t="s">
        <v>1865</v>
      </c>
      <c r="F11" s="40"/>
    </row>
    <row r="12" spans="1:6" ht="57.6" x14ac:dyDescent="0.3">
      <c r="A12" s="40"/>
      <c r="B12" s="149" t="s">
        <v>250</v>
      </c>
      <c r="C12" s="36" t="s">
        <v>1866</v>
      </c>
      <c r="D12" s="1019" t="s">
        <v>1902</v>
      </c>
      <c r="E12" s="36" t="s">
        <v>1867</v>
      </c>
      <c r="F12" s="40"/>
    </row>
    <row r="13" spans="1:6" ht="30" customHeight="1" x14ac:dyDescent="0.3">
      <c r="A13" s="40"/>
      <c r="B13" s="149" t="s">
        <v>298</v>
      </c>
      <c r="C13" s="36" t="s">
        <v>1868</v>
      </c>
      <c r="D13" s="796" t="s">
        <v>1903</v>
      </c>
      <c r="E13" s="36"/>
      <c r="F13" s="40"/>
    </row>
    <row r="14" spans="1:6" ht="30" customHeight="1" x14ac:dyDescent="0.3">
      <c r="A14" s="40"/>
      <c r="B14" s="149" t="s">
        <v>1869</v>
      </c>
      <c r="C14" s="36" t="s">
        <v>1870</v>
      </c>
      <c r="D14" s="1019" t="s">
        <v>1904</v>
      </c>
      <c r="E14" s="36" t="s">
        <v>1871</v>
      </c>
      <c r="F14" s="40"/>
    </row>
    <row r="15" spans="1:6" x14ac:dyDescent="0.3">
      <c r="A15" s="40"/>
      <c r="B15" s="40"/>
      <c r="C15" s="40"/>
      <c r="D15" s="40"/>
      <c r="E15" s="40"/>
      <c r="F15" s="40"/>
    </row>
    <row r="16" spans="1:6" x14ac:dyDescent="0.3">
      <c r="A16" s="40"/>
      <c r="B16" s="40"/>
      <c r="C16" s="40"/>
      <c r="D16" s="40"/>
      <c r="E16" s="40"/>
      <c r="F16" s="40"/>
    </row>
    <row r="17" spans="1:6" x14ac:dyDescent="0.3">
      <c r="A17" s="40"/>
      <c r="B17" s="40"/>
      <c r="C17" s="40"/>
      <c r="D17" s="40"/>
      <c r="E17" s="40"/>
      <c r="F17" s="40"/>
    </row>
    <row r="35" spans="4:4" x14ac:dyDescent="0.3">
      <c r="D35" s="2"/>
    </row>
    <row r="36" spans="4:4" x14ac:dyDescent="0.3">
      <c r="D36" s="2"/>
    </row>
  </sheetData>
  <mergeCells count="1">
    <mergeCell ref="C4:D4"/>
  </mergeCells>
  <pageMargins left="0.7" right="0.7" top="0.75" bottom="0.75" header="0.3" footer="0.3"/>
  <pageSetup paperSize="9" scale="38" orientation="portrait" horizontalDpi="1200" verticalDpi="1200" r:id="rId1"/>
  <headerFooter>
    <oddHeader>&amp;CEN 
Annex I</oddHeader>
    <oddFooter>&amp;C&amp;P</oddFooter>
  </headerFooter>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sheetPr>
  <dimension ref="A1:L19"/>
  <sheetViews>
    <sheetView showGridLines="0" topLeftCell="A7" zoomScale="80" zoomScaleNormal="80" zoomScaleSheetLayoutView="80" zoomScalePageLayoutView="64" workbookViewId="0">
      <selection activeCell="B23" sqref="B23"/>
    </sheetView>
  </sheetViews>
  <sheetFormatPr defaultColWidth="9.109375" defaultRowHeight="14.4" x14ac:dyDescent="0.3"/>
  <cols>
    <col min="1" max="1" width="4.88671875" style="2" customWidth="1"/>
    <col min="2" max="2" width="43.88671875" style="2" customWidth="1"/>
    <col min="3" max="5" width="22.109375" style="2" customWidth="1"/>
    <col min="6" max="8" width="22.109375" style="2" hidden="1" customWidth="1"/>
    <col min="9" max="9" width="22.109375" style="2" customWidth="1"/>
    <col min="10" max="10" width="9.109375" style="2"/>
    <col min="11" max="11" width="13.109375" style="302" customWidth="1"/>
    <col min="12" max="12" width="52.44140625" style="2" customWidth="1"/>
    <col min="13" max="16384" width="9.109375" style="2"/>
  </cols>
  <sheetData>
    <row r="1" spans="1:12" hidden="1" x14ac:dyDescent="0.3"/>
    <row r="2" spans="1:12" hidden="1" x14ac:dyDescent="0.3">
      <c r="L2" s="308"/>
    </row>
    <row r="3" spans="1:12" ht="31.5" hidden="1" customHeight="1" x14ac:dyDescent="0.3">
      <c r="A3" s="1658" t="s">
        <v>1029</v>
      </c>
      <c r="B3" s="1722" t="s">
        <v>1030</v>
      </c>
      <c r="C3" s="1723"/>
      <c r="D3" s="1723"/>
      <c r="E3" s="1723"/>
      <c r="F3" s="1723"/>
      <c r="G3" s="1723"/>
      <c r="H3" s="1723"/>
      <c r="I3" s="1723"/>
      <c r="J3" s="1724"/>
      <c r="L3" s="309"/>
    </row>
    <row r="4" spans="1:12" ht="32.25" hidden="1" customHeight="1" x14ac:dyDescent="0.3">
      <c r="A4" s="1721"/>
      <c r="B4" s="1725" t="s">
        <v>1031</v>
      </c>
      <c r="C4" s="1726"/>
      <c r="D4" s="1726"/>
      <c r="E4" s="1726"/>
      <c r="F4" s="1726"/>
      <c r="G4" s="1726"/>
      <c r="H4" s="1726"/>
      <c r="I4" s="1726"/>
      <c r="J4" s="1727"/>
    </row>
    <row r="5" spans="1:12" ht="25.5" hidden="1" customHeight="1" x14ac:dyDescent="0.3">
      <c r="A5" s="1659"/>
      <c r="B5" s="1722" t="s">
        <v>1032</v>
      </c>
      <c r="C5" s="1723"/>
      <c r="D5" s="1723"/>
      <c r="E5" s="1723"/>
      <c r="F5" s="1723"/>
      <c r="G5" s="1723"/>
      <c r="H5" s="1723"/>
      <c r="I5" s="1723"/>
      <c r="J5" s="1724"/>
    </row>
    <row r="6" spans="1:12" hidden="1" x14ac:dyDescent="0.3">
      <c r="A6" s="301"/>
      <c r="B6" s="258"/>
      <c r="C6" s="258"/>
      <c r="D6" s="258"/>
      <c r="E6" s="258"/>
      <c r="F6" s="258"/>
      <c r="G6" s="258"/>
      <c r="H6" s="258"/>
      <c r="I6" s="258"/>
      <c r="J6" s="258"/>
    </row>
    <row r="7" spans="1:12" s="311" customFormat="1" ht="18" x14ac:dyDescent="0.3">
      <c r="A7" s="310" t="s">
        <v>1872</v>
      </c>
      <c r="C7" s="312"/>
    </row>
    <row r="8" spans="1:12" s="311" customFormat="1" x14ac:dyDescent="0.3"/>
    <row r="9" spans="1:12" s="311" customFormat="1" x14ac:dyDescent="0.3">
      <c r="A9"/>
    </row>
    <row r="10" spans="1:12" s="311" customFormat="1" x14ac:dyDescent="0.3">
      <c r="A10"/>
    </row>
    <row r="11" spans="1:12" ht="13.5" customHeight="1" x14ac:dyDescent="0.3">
      <c r="A11" s="1783" t="s">
        <v>1873</v>
      </c>
      <c r="B11" s="1784"/>
      <c r="C11" s="313" t="s">
        <v>6</v>
      </c>
      <c r="D11" s="313" t="s">
        <v>7</v>
      </c>
      <c r="E11" s="313" t="s">
        <v>8</v>
      </c>
      <c r="F11" s="313" t="s">
        <v>748</v>
      </c>
      <c r="G11" s="313" t="s">
        <v>750</v>
      </c>
      <c r="H11" s="313"/>
      <c r="I11" s="313" t="s">
        <v>43</v>
      </c>
    </row>
    <row r="12" spans="1:12" ht="62.1" customHeight="1" x14ac:dyDescent="0.3">
      <c r="A12" s="1785"/>
      <c r="B12" s="1786"/>
      <c r="C12" s="1789" t="s">
        <v>1874</v>
      </c>
      <c r="D12" s="1790"/>
      <c r="E12" s="1789" t="s">
        <v>1875</v>
      </c>
      <c r="F12" s="1791"/>
      <c r="G12" s="1791"/>
      <c r="H12" s="1791"/>
      <c r="I12" s="1790"/>
    </row>
    <row r="13" spans="1:12" x14ac:dyDescent="0.3">
      <c r="A13" s="1787"/>
      <c r="B13" s="1788"/>
      <c r="C13" s="1009" t="s">
        <v>1876</v>
      </c>
      <c r="D13" s="1009" t="s">
        <v>1877</v>
      </c>
      <c r="E13" s="1009" t="s">
        <v>1876</v>
      </c>
      <c r="F13" s="1001" t="s">
        <v>1046</v>
      </c>
      <c r="G13" s="1001"/>
      <c r="H13" s="1001"/>
      <c r="I13" s="1001" t="s">
        <v>1877</v>
      </c>
    </row>
    <row r="14" spans="1:12" ht="38.25" customHeight="1" x14ac:dyDescent="0.3">
      <c r="A14" s="1001">
        <v>1</v>
      </c>
      <c r="B14" s="317" t="s">
        <v>1878</v>
      </c>
      <c r="C14" s="1034">
        <v>75.981168076234738</v>
      </c>
      <c r="D14" s="1034">
        <v>188.68541483744073</v>
      </c>
      <c r="E14" s="1034">
        <v>-3.8828929357839814</v>
      </c>
      <c r="F14" s="1034"/>
      <c r="G14" s="1034"/>
      <c r="H14" s="1034"/>
      <c r="I14" s="1034">
        <v>-7.0540599567100024</v>
      </c>
    </row>
    <row r="15" spans="1:12" ht="29.4" customHeight="1" x14ac:dyDescent="0.3">
      <c r="A15" s="1001">
        <v>2</v>
      </c>
      <c r="B15" s="318" t="s">
        <v>1879</v>
      </c>
      <c r="C15" s="1034">
        <v>-295.29225331918701</v>
      </c>
      <c r="D15" s="1034">
        <v>-169.98226420109035</v>
      </c>
      <c r="E15" s="1034">
        <v>-125.54013340967384</v>
      </c>
      <c r="F15" s="1034"/>
      <c r="G15" s="1034"/>
      <c r="H15" s="1034"/>
      <c r="I15" s="1034">
        <v>-171.96646520762619</v>
      </c>
    </row>
    <row r="16" spans="1:12" ht="38.25" customHeight="1" x14ac:dyDescent="0.3">
      <c r="A16" s="319">
        <v>3</v>
      </c>
      <c r="B16" s="317" t="s">
        <v>1880</v>
      </c>
      <c r="C16" s="1034">
        <v>-55.3400250061744</v>
      </c>
      <c r="D16" s="1034">
        <v>-57.927148834973956</v>
      </c>
      <c r="E16" s="321"/>
      <c r="F16" s="1001"/>
      <c r="G16" s="1001"/>
      <c r="H16" s="1001"/>
      <c r="I16" s="321"/>
    </row>
    <row r="17" spans="1:9" ht="38.25" customHeight="1" x14ac:dyDescent="0.3">
      <c r="A17" s="319">
        <v>4</v>
      </c>
      <c r="B17" s="317" t="s">
        <v>1881</v>
      </c>
      <c r="C17" s="1034">
        <v>35.374573097593682</v>
      </c>
      <c r="D17" s="1034">
        <v>52.096938792932974</v>
      </c>
      <c r="E17" s="321"/>
      <c r="F17" s="323"/>
      <c r="G17" s="324"/>
      <c r="H17" s="324"/>
      <c r="I17" s="321"/>
    </row>
    <row r="18" spans="1:9" ht="38.25" customHeight="1" x14ac:dyDescent="0.3">
      <c r="A18" s="319">
        <v>5</v>
      </c>
      <c r="B18" s="317" t="s">
        <v>1882</v>
      </c>
      <c r="C18" s="1034">
        <v>53.778313634262425</v>
      </c>
      <c r="D18" s="1034">
        <v>103.82595165632564</v>
      </c>
      <c r="E18" s="321"/>
      <c r="F18" s="323"/>
      <c r="G18" s="324"/>
      <c r="H18" s="324"/>
      <c r="I18" s="321"/>
    </row>
    <row r="19" spans="1:9" ht="38.25" customHeight="1" x14ac:dyDescent="0.3">
      <c r="A19" s="326">
        <v>6</v>
      </c>
      <c r="B19" s="317" t="s">
        <v>1883</v>
      </c>
      <c r="C19" s="1034">
        <v>-185.66900769266101</v>
      </c>
      <c r="D19" s="1034">
        <v>-204.24728436063108</v>
      </c>
      <c r="E19" s="321"/>
      <c r="F19" s="324"/>
      <c r="G19" s="324"/>
      <c r="H19" s="324"/>
      <c r="I19" s="321"/>
    </row>
  </sheetData>
  <mergeCells count="7">
    <mergeCell ref="A3:A5"/>
    <mergeCell ref="B3:J3"/>
    <mergeCell ref="B4:J4"/>
    <mergeCell ref="B5:J5"/>
    <mergeCell ref="A11:B13"/>
    <mergeCell ref="C12:D12"/>
    <mergeCell ref="E12:I12"/>
  </mergeCells>
  <pageMargins left="0.7" right="0.7" top="0.75" bottom="0.75" header="0.3" footer="0.3"/>
  <pageSetup paperSize="9" scale="75" orientation="landscape" r:id="rId1"/>
  <headerFooter>
    <oddHeader>&amp;CEN
Annex I</oddHeader>
    <oddFooter>&amp;C&amp;P</oddFooter>
  </headerFooter>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B2:V37"/>
  <sheetViews>
    <sheetView showGridLines="0" workbookViewId="0">
      <selection activeCell="B10" sqref="B10:V10"/>
    </sheetView>
  </sheetViews>
  <sheetFormatPr defaultRowHeight="14.4" x14ac:dyDescent="0.3"/>
  <sheetData>
    <row r="2" spans="2:22" ht="61.5" customHeight="1" x14ac:dyDescent="0.3">
      <c r="B2" s="1801" t="s">
        <v>1734</v>
      </c>
      <c r="C2" s="1802"/>
      <c r="D2" s="1802"/>
      <c r="E2" s="1802"/>
      <c r="F2" s="1802"/>
      <c r="G2" s="1802"/>
      <c r="H2" s="1802"/>
      <c r="I2" s="1802"/>
      <c r="J2" s="1802"/>
      <c r="K2" s="1802"/>
      <c r="L2" s="1802"/>
      <c r="M2" s="1802"/>
      <c r="N2" s="1802"/>
      <c r="O2" s="1802"/>
      <c r="P2" s="1802"/>
      <c r="Q2" s="1802"/>
      <c r="R2" s="1802"/>
      <c r="S2" s="1802"/>
      <c r="T2" s="1802"/>
      <c r="U2" s="1802"/>
    </row>
    <row r="3" spans="2:22" x14ac:dyDescent="0.3">
      <c r="B3" s="558"/>
      <c r="C3" s="558"/>
      <c r="D3" s="558"/>
      <c r="E3" s="558"/>
      <c r="F3" s="558"/>
      <c r="G3" s="558"/>
      <c r="H3" s="558"/>
      <c r="I3" s="558"/>
      <c r="J3" s="558"/>
      <c r="K3" s="558"/>
      <c r="L3" s="558"/>
      <c r="M3" s="558"/>
      <c r="N3" s="558"/>
      <c r="O3" s="558"/>
      <c r="P3" s="558"/>
      <c r="Q3" s="558"/>
      <c r="R3" s="558"/>
      <c r="S3" s="558"/>
      <c r="T3" s="558"/>
      <c r="U3" s="558"/>
    </row>
    <row r="4" spans="2:22" ht="30" customHeight="1" x14ac:dyDescent="0.3">
      <c r="B4" s="1802" t="s">
        <v>1725</v>
      </c>
      <c r="C4" s="1802"/>
      <c r="D4" s="1802"/>
      <c r="E4" s="1802"/>
      <c r="F4" s="1802"/>
      <c r="G4" s="1802"/>
      <c r="H4" s="1802"/>
      <c r="I4" s="1802"/>
      <c r="J4" s="1802"/>
      <c r="K4" s="1802"/>
      <c r="L4" s="1802"/>
      <c r="M4" s="1802"/>
      <c r="N4" s="1802"/>
      <c r="O4" s="1802"/>
      <c r="P4" s="1802"/>
      <c r="Q4" s="1802"/>
      <c r="R4" s="1802"/>
      <c r="S4" s="1802"/>
      <c r="T4" s="1802"/>
      <c r="U4" s="1802"/>
    </row>
    <row r="6" spans="2:22" ht="78.75" customHeight="1" x14ac:dyDescent="0.3">
      <c r="B6" s="1795" t="s">
        <v>1735</v>
      </c>
      <c r="C6" s="1796"/>
      <c r="D6" s="1796"/>
      <c r="E6" s="1796"/>
      <c r="F6" s="1796"/>
      <c r="G6" s="1796"/>
      <c r="H6" s="1796"/>
      <c r="I6" s="1796"/>
      <c r="J6" s="1796"/>
      <c r="K6" s="1796"/>
      <c r="L6" s="1796"/>
      <c r="M6" s="1797"/>
      <c r="N6" s="1797"/>
      <c r="O6" s="1797"/>
      <c r="P6" s="1797"/>
      <c r="Q6" s="1797"/>
      <c r="R6" s="1798"/>
    </row>
    <row r="7" spans="2:22" x14ac:dyDescent="0.3">
      <c r="B7" s="1236"/>
      <c r="C7" s="1236"/>
      <c r="D7" s="1236"/>
      <c r="E7" s="1236"/>
      <c r="F7" s="1236"/>
      <c r="G7" s="1236"/>
      <c r="H7" s="1236"/>
      <c r="I7" s="1236"/>
      <c r="J7" s="1236"/>
      <c r="K7" s="1236"/>
      <c r="L7" s="1236"/>
    </row>
    <row r="8" spans="2:22" ht="36.75" customHeight="1" x14ac:dyDescent="0.3">
      <c r="B8" s="1801" t="s">
        <v>1726</v>
      </c>
      <c r="C8" s="1802"/>
      <c r="D8" s="1802"/>
      <c r="E8" s="1802"/>
      <c r="F8" s="1802"/>
      <c r="G8" s="1802"/>
      <c r="H8" s="1802"/>
      <c r="I8" s="1802"/>
      <c r="J8" s="1802"/>
      <c r="K8" s="1802"/>
      <c r="L8" s="1802"/>
      <c r="M8" s="1802"/>
      <c r="N8" s="1802"/>
      <c r="O8" s="1802"/>
      <c r="P8" s="1802"/>
      <c r="Q8" s="1802"/>
      <c r="R8" s="1802"/>
      <c r="S8" s="1802"/>
      <c r="T8" s="1802"/>
      <c r="U8" s="1802"/>
      <c r="V8" s="558"/>
    </row>
    <row r="9" spans="2:22" x14ac:dyDescent="0.3">
      <c r="B9" s="1236"/>
      <c r="C9" s="1236"/>
      <c r="D9" s="1236"/>
      <c r="E9" s="1236"/>
      <c r="F9" s="1236"/>
      <c r="G9" s="1236"/>
      <c r="H9" s="1236"/>
      <c r="I9" s="1236"/>
      <c r="J9" s="1236"/>
      <c r="K9" s="1236"/>
      <c r="L9" s="1236"/>
      <c r="M9" s="558"/>
      <c r="N9" s="558"/>
      <c r="O9" s="558"/>
      <c r="P9" s="558"/>
      <c r="Q9" s="558"/>
      <c r="R9" s="558"/>
      <c r="S9" s="558"/>
      <c r="T9" s="558"/>
      <c r="U9" s="558"/>
      <c r="V9" s="558"/>
    </row>
    <row r="10" spans="2:22" ht="60.75" customHeight="1" x14ac:dyDescent="0.3">
      <c r="B10" s="1801" t="s">
        <v>1729</v>
      </c>
      <c r="C10" s="1802"/>
      <c r="D10" s="1802"/>
      <c r="E10" s="1802"/>
      <c r="F10" s="1802"/>
      <c r="G10" s="1802"/>
      <c r="H10" s="1802"/>
      <c r="I10" s="1802"/>
      <c r="J10" s="1802"/>
      <c r="K10" s="1802"/>
      <c r="L10" s="1802"/>
      <c r="M10" s="1802"/>
      <c r="N10" s="1802"/>
      <c r="O10" s="1802"/>
      <c r="P10" s="1802"/>
      <c r="Q10" s="1802"/>
      <c r="R10" s="1802"/>
      <c r="S10" s="1802"/>
      <c r="T10" s="1802"/>
      <c r="U10" s="1802"/>
      <c r="V10" s="1802"/>
    </row>
    <row r="11" spans="2:22" ht="22.5" customHeight="1" x14ac:dyDescent="0.3">
      <c r="B11" s="1235"/>
      <c r="C11" s="1235"/>
      <c r="D11" s="1235"/>
      <c r="E11" s="1235"/>
      <c r="F11" s="1235"/>
      <c r="G11" s="1235"/>
      <c r="H11" s="1235"/>
      <c r="I11" s="1235"/>
      <c r="J11" s="1235"/>
      <c r="K11" s="1235"/>
      <c r="L11" s="1235"/>
    </row>
    <row r="12" spans="2:22" ht="51.75" customHeight="1" x14ac:dyDescent="0.3">
      <c r="B12" s="1801" t="s">
        <v>1728</v>
      </c>
      <c r="C12" s="1802"/>
      <c r="D12" s="1802"/>
      <c r="E12" s="1802"/>
      <c r="F12" s="1802"/>
      <c r="G12" s="1802"/>
      <c r="H12" s="1802"/>
      <c r="I12" s="1802"/>
      <c r="J12" s="1802"/>
      <c r="K12" s="1802"/>
      <c r="L12" s="1802"/>
      <c r="M12" s="1349"/>
      <c r="N12" s="1349"/>
      <c r="O12" s="1349"/>
      <c r="P12" s="1349"/>
      <c r="Q12" s="1349"/>
      <c r="R12" s="1349"/>
      <c r="S12" s="1349"/>
      <c r="T12" s="1349"/>
      <c r="U12" s="1349"/>
      <c r="V12" s="1349"/>
    </row>
    <row r="13" spans="2:22" ht="16.5" customHeight="1" x14ac:dyDescent="0.3">
      <c r="B13" s="567"/>
      <c r="C13" s="568"/>
      <c r="D13" s="568"/>
      <c r="E13" s="568"/>
      <c r="F13" s="568"/>
      <c r="G13" s="568"/>
      <c r="H13" s="568"/>
      <c r="I13" s="568"/>
      <c r="J13" s="568"/>
      <c r="K13" s="568"/>
      <c r="L13" s="568"/>
      <c r="M13" s="557"/>
      <c r="N13" s="557"/>
      <c r="O13" s="557"/>
      <c r="P13" s="557"/>
      <c r="Q13" s="557"/>
      <c r="R13" s="557"/>
      <c r="S13" s="557"/>
      <c r="T13" s="557"/>
      <c r="U13" s="557"/>
      <c r="V13" s="557"/>
    </row>
    <row r="14" spans="2:22" ht="22.5" customHeight="1" x14ac:dyDescent="0.3">
      <c r="B14" s="1799" t="s">
        <v>1736</v>
      </c>
      <c r="C14" s="1800"/>
      <c r="D14" s="1800"/>
      <c r="E14" s="1800"/>
      <c r="F14" s="1800"/>
      <c r="G14" s="1800"/>
      <c r="H14" s="1800"/>
      <c r="I14" s="1800"/>
      <c r="J14" s="1800"/>
      <c r="K14" s="1800"/>
      <c r="L14" s="1800"/>
      <c r="M14" s="1349"/>
      <c r="N14" s="1349"/>
      <c r="O14" s="1349"/>
      <c r="P14" s="1349"/>
      <c r="Q14" s="1349"/>
      <c r="R14" s="1349"/>
      <c r="S14" s="1349"/>
      <c r="T14" s="1349"/>
      <c r="U14" s="1349"/>
    </row>
    <row r="15" spans="2:22" ht="22.5" customHeight="1" x14ac:dyDescent="0.3">
      <c r="B15" s="566" t="s">
        <v>1727</v>
      </c>
    </row>
    <row r="16" spans="2:22" ht="22.5" customHeight="1" x14ac:dyDescent="0.3"/>
    <row r="17" spans="2:22" ht="33" customHeight="1" x14ac:dyDescent="0.3">
      <c r="B17" s="1792" t="s">
        <v>1737</v>
      </c>
      <c r="C17" s="1349"/>
      <c r="D17" s="1349"/>
      <c r="E17" s="1349"/>
      <c r="F17" s="1349"/>
      <c r="G17" s="1349"/>
      <c r="H17" s="1349"/>
      <c r="I17" s="1349"/>
      <c r="J17" s="1349"/>
      <c r="K17" s="1349"/>
      <c r="L17" s="1349"/>
      <c r="M17" s="1349"/>
      <c r="N17" s="1349"/>
      <c r="O17" s="1349"/>
      <c r="P17" s="1349"/>
      <c r="Q17" s="1349"/>
      <c r="R17" s="1349"/>
      <c r="S17" s="1349"/>
      <c r="T17" s="1349"/>
      <c r="U17" s="1349"/>
      <c r="V17" s="1349"/>
    </row>
    <row r="19" spans="2:22" x14ac:dyDescent="0.3">
      <c r="B19" s="1793" t="s">
        <v>1731</v>
      </c>
      <c r="C19" s="1794"/>
      <c r="D19" s="1794"/>
      <c r="E19" s="1794"/>
      <c r="F19" s="1794"/>
      <c r="G19" s="1794"/>
      <c r="H19" s="1794"/>
      <c r="I19" s="1794"/>
      <c r="J19" s="1794"/>
      <c r="K19" s="1794"/>
      <c r="L19" s="1794"/>
      <c r="M19" s="1794"/>
      <c r="N19" s="1794"/>
      <c r="O19" s="1794"/>
      <c r="P19" s="1794"/>
      <c r="Q19" s="1794"/>
      <c r="R19" s="1794"/>
      <c r="S19" s="1794"/>
      <c r="T19" s="1794"/>
      <c r="U19" s="1794"/>
      <c r="V19" s="1794"/>
    </row>
    <row r="20" spans="2:22" ht="69.75" customHeight="1" x14ac:dyDescent="0.3">
      <c r="B20" s="1794"/>
      <c r="C20" s="1794"/>
      <c r="D20" s="1794"/>
      <c r="E20" s="1794"/>
      <c r="F20" s="1794"/>
      <c r="G20" s="1794"/>
      <c r="H20" s="1794"/>
      <c r="I20" s="1794"/>
      <c r="J20" s="1794"/>
      <c r="K20" s="1794"/>
      <c r="L20" s="1794"/>
      <c r="M20" s="1794"/>
      <c r="N20" s="1794"/>
      <c r="O20" s="1794"/>
      <c r="P20" s="1794"/>
      <c r="Q20" s="1794"/>
      <c r="R20" s="1794"/>
      <c r="S20" s="1794"/>
      <c r="T20" s="1794"/>
      <c r="U20" s="1794"/>
      <c r="V20" s="1794"/>
    </row>
    <row r="21" spans="2:22" ht="34.5" customHeight="1" x14ac:dyDescent="0.3">
      <c r="B21" s="1349" t="s">
        <v>1730</v>
      </c>
      <c r="C21" s="1349"/>
      <c r="D21" s="1349"/>
      <c r="E21" s="1349"/>
      <c r="F21" s="1349"/>
      <c r="G21" s="1349"/>
      <c r="H21" s="1349"/>
      <c r="I21" s="1349"/>
      <c r="J21" s="1349"/>
      <c r="K21" s="1349"/>
      <c r="L21" s="1349"/>
      <c r="M21" s="1349"/>
      <c r="N21" s="1349"/>
      <c r="O21" s="1349"/>
      <c r="P21" s="1349"/>
      <c r="Q21" s="1349"/>
      <c r="R21" s="1349"/>
      <c r="S21" s="1349"/>
      <c r="T21" s="1349"/>
      <c r="U21" s="1349"/>
      <c r="V21" s="1349"/>
    </row>
    <row r="23" spans="2:22" ht="87.75" customHeight="1" x14ac:dyDescent="0.3">
      <c r="B23" s="1793" t="s">
        <v>1732</v>
      </c>
      <c r="C23" s="1794"/>
      <c r="D23" s="1794"/>
      <c r="E23" s="1794"/>
      <c r="F23" s="1794"/>
      <c r="G23" s="1794"/>
      <c r="H23" s="1794"/>
      <c r="I23" s="1794"/>
      <c r="J23" s="1794"/>
      <c r="K23" s="1794"/>
      <c r="L23" s="1794"/>
      <c r="M23" s="1794"/>
      <c r="N23" s="1794"/>
      <c r="O23" s="1794"/>
      <c r="P23" s="1794"/>
      <c r="Q23" s="1794"/>
      <c r="R23" s="1794"/>
      <c r="S23" s="1794"/>
      <c r="T23" s="1794"/>
      <c r="U23" s="1794"/>
      <c r="V23" s="1794"/>
    </row>
    <row r="24" spans="2:22" ht="62.25" customHeight="1" x14ac:dyDescent="0.3">
      <c r="B24" s="1793" t="s">
        <v>1733</v>
      </c>
      <c r="C24" s="1794"/>
      <c r="D24" s="1794"/>
      <c r="E24" s="1794"/>
      <c r="F24" s="1794"/>
      <c r="G24" s="1794"/>
      <c r="H24" s="1794"/>
      <c r="I24" s="1794"/>
      <c r="J24" s="1794"/>
      <c r="K24" s="1794"/>
      <c r="L24" s="1794"/>
      <c r="M24" s="1794"/>
      <c r="N24" s="1794"/>
      <c r="O24" s="1794"/>
      <c r="P24" s="1794"/>
      <c r="Q24" s="1794"/>
      <c r="R24" s="1794"/>
      <c r="S24" s="1794"/>
      <c r="T24" s="1794"/>
      <c r="U24" s="1794"/>
      <c r="V24" s="1794"/>
    </row>
    <row r="34" spans="4:4" x14ac:dyDescent="0.3">
      <c r="D34" s="2"/>
    </row>
    <row r="35" spans="4:4" x14ac:dyDescent="0.3">
      <c r="D35" s="2"/>
    </row>
    <row r="36" spans="4:4" x14ac:dyDescent="0.3">
      <c r="D36" s="2"/>
    </row>
    <row r="37" spans="4:4" x14ac:dyDescent="0.3">
      <c r="D37" s="2"/>
    </row>
  </sheetData>
  <mergeCells count="15">
    <mergeCell ref="B6:R6"/>
    <mergeCell ref="B14:U14"/>
    <mergeCell ref="B2:U2"/>
    <mergeCell ref="B4:U4"/>
    <mergeCell ref="B8:U8"/>
    <mergeCell ref="B10:V10"/>
    <mergeCell ref="B12:V12"/>
    <mergeCell ref="B7:L7"/>
    <mergeCell ref="B9:L9"/>
    <mergeCell ref="B11:L11"/>
    <mergeCell ref="B17:V17"/>
    <mergeCell ref="B19:V20"/>
    <mergeCell ref="B21:V21"/>
    <mergeCell ref="B23:V23"/>
    <mergeCell ref="B24:V24"/>
  </mergeCells>
  <hyperlinks>
    <hyperlink ref="B6:L6" location="'EU AE1'!A1" display="Šablona EU AE1 – Zatížená a nezatížená aktiva"/>
  </hyperlinks>
  <pageMargins left="0.70866141732283472" right="0.70866141732283472" top="0.74803149606299213" bottom="0.74803149606299213" header="0.31496062992125984" footer="0.31496062992125984"/>
  <pageSetup paperSize="9" orientation="landscape" verticalDpi="1200" r:id="rId1"/>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sheetPr>
  <dimension ref="A1:BD35"/>
  <sheetViews>
    <sheetView showGridLines="0" zoomScaleNormal="100" workbookViewId="0">
      <selection activeCell="B23" sqref="B23"/>
    </sheetView>
  </sheetViews>
  <sheetFormatPr defaultColWidth="8.88671875" defaultRowHeight="13.2" x14ac:dyDescent="0.3"/>
  <cols>
    <col min="1" max="1" width="10.6640625" style="372" customWidth="1"/>
    <col min="2" max="2" width="52.88671875" style="372" customWidth="1"/>
    <col min="3" max="3" width="13.5546875" style="372" customWidth="1"/>
    <col min="4" max="6" width="13.109375" style="372" customWidth="1"/>
    <col min="7" max="7" width="13.33203125" style="372" customWidth="1"/>
    <col min="8" max="8" width="17.6640625" style="372" customWidth="1"/>
    <col min="9" max="11" width="17.6640625" style="362" customWidth="1"/>
    <col min="12" max="12" width="19.33203125" style="362" customWidth="1"/>
    <col min="13" max="14" width="17.6640625" style="362" customWidth="1"/>
    <col min="15" max="15" width="13.6640625" style="362" customWidth="1"/>
    <col min="16" max="56" width="8.88671875" style="362"/>
    <col min="57" max="16384" width="8.88671875" style="372"/>
  </cols>
  <sheetData>
    <row r="1" spans="1:10" s="362" customFormat="1" ht="18" x14ac:dyDescent="0.3">
      <c r="A1" s="381" t="s">
        <v>1721</v>
      </c>
      <c r="B1" s="381"/>
      <c r="G1" s="362" t="s">
        <v>155</v>
      </c>
      <c r="H1" s="362" t="s">
        <v>1212</v>
      </c>
    </row>
    <row r="2" spans="1:10" ht="30.75" customHeight="1" x14ac:dyDescent="0.3">
      <c r="A2" s="1349" t="s">
        <v>1692</v>
      </c>
      <c r="B2" s="1349"/>
      <c r="C2" s="1349"/>
      <c r="D2" s="1349"/>
      <c r="E2" s="1349"/>
      <c r="F2" s="1349"/>
      <c r="G2" s="1349"/>
      <c r="H2" s="554"/>
    </row>
    <row r="3" spans="1:10" ht="45.75" customHeight="1" x14ac:dyDescent="0.3">
      <c r="A3" s="831" t="s">
        <v>1793</v>
      </c>
      <c r="B3" s="1805" t="s">
        <v>1792</v>
      </c>
      <c r="C3" s="1805"/>
      <c r="D3" s="1805"/>
      <c r="E3" s="1805"/>
      <c r="F3" s="1805"/>
      <c r="G3" s="1805"/>
      <c r="H3" s="822"/>
    </row>
    <row r="4" spans="1:10" ht="14.4" x14ac:dyDescent="0.3">
      <c r="A4"/>
      <c r="B4"/>
      <c r="C4" s="362"/>
      <c r="D4" s="362"/>
      <c r="E4" s="362"/>
      <c r="F4" s="362"/>
      <c r="G4" s="362"/>
      <c r="H4" s="362"/>
    </row>
    <row r="5" spans="1:10" x14ac:dyDescent="0.3">
      <c r="A5" s="362"/>
      <c r="B5" s="362"/>
      <c r="C5" s="362"/>
      <c r="D5" s="362"/>
      <c r="E5" s="362"/>
      <c r="F5" s="362"/>
      <c r="G5" s="362"/>
      <c r="H5" s="362"/>
    </row>
    <row r="6" spans="1:10" s="362" customFormat="1" ht="14.4" x14ac:dyDescent="0.3">
      <c r="A6" s="562"/>
      <c r="B6" s="562"/>
      <c r="C6" s="553" t="s">
        <v>6</v>
      </c>
      <c r="D6" s="553" t="s">
        <v>7</v>
      </c>
      <c r="E6" s="553" t="s">
        <v>8</v>
      </c>
      <c r="F6" s="553" t="s">
        <v>43</v>
      </c>
      <c r="G6" s="561" t="s">
        <v>44</v>
      </c>
    </row>
    <row r="7" spans="1:10" s="362" customFormat="1" ht="14.4" x14ac:dyDescent="0.3">
      <c r="A7" s="562"/>
      <c r="B7" s="562"/>
      <c r="C7" s="556" t="s">
        <v>9</v>
      </c>
      <c r="D7" s="563" t="s">
        <v>10</v>
      </c>
      <c r="E7" s="563" t="s">
        <v>46</v>
      </c>
      <c r="F7" s="563" t="s">
        <v>47</v>
      </c>
      <c r="G7" s="564" t="s">
        <v>48</v>
      </c>
    </row>
    <row r="8" spans="1:10" s="362" customFormat="1" ht="14.4" x14ac:dyDescent="0.3">
      <c r="A8" s="1803" t="s">
        <v>1693</v>
      </c>
      <c r="B8" s="1804"/>
      <c r="C8" s="1804"/>
      <c r="D8" s="1804"/>
      <c r="E8" s="1804"/>
      <c r="F8" s="1804"/>
      <c r="G8" s="1804"/>
    </row>
    <row r="9" spans="1:10" s="362" customFormat="1" ht="24.75" customHeight="1" x14ac:dyDescent="0.3">
      <c r="A9" s="407">
        <v>1</v>
      </c>
      <c r="B9" s="408" t="s">
        <v>1722</v>
      </c>
      <c r="C9" s="1186">
        <v>7636951362.9130001</v>
      </c>
      <c r="D9" s="1186">
        <v>7632775626.9386997</v>
      </c>
      <c r="E9" s="1186">
        <v>7632764765.6948805</v>
      </c>
      <c r="F9" s="1186">
        <v>7645754865.8455791</v>
      </c>
      <c r="G9" s="1186">
        <v>7286400467.0911398</v>
      </c>
      <c r="H9" s="409"/>
      <c r="I9" s="409"/>
      <c r="J9" s="409"/>
    </row>
    <row r="10" spans="1:10" s="362" customFormat="1" ht="43.2" x14ac:dyDescent="0.3">
      <c r="A10" s="407">
        <v>2</v>
      </c>
      <c r="B10" s="408" t="s">
        <v>1694</v>
      </c>
      <c r="C10" s="1186">
        <v>7636951362.9130001</v>
      </c>
      <c r="D10" s="1186">
        <v>7632775626.9386997</v>
      </c>
      <c r="E10" s="1186">
        <v>7632764765.6948805</v>
      </c>
      <c r="F10" s="1186">
        <v>7645754865.8455791</v>
      </c>
      <c r="G10" s="1186">
        <v>7286400467.0911398</v>
      </c>
      <c r="H10" s="411"/>
      <c r="I10" s="411"/>
      <c r="J10" s="411"/>
    </row>
    <row r="11" spans="1:10" s="362" customFormat="1" ht="57.6" x14ac:dyDescent="0.3">
      <c r="A11" s="407" t="s">
        <v>387</v>
      </c>
      <c r="B11" s="408" t="s">
        <v>1695</v>
      </c>
      <c r="C11" s="1186">
        <v>7636951362.9130001</v>
      </c>
      <c r="D11" s="1186">
        <v>7632775626.9386997</v>
      </c>
      <c r="E11" s="1186">
        <v>7632764765.6948805</v>
      </c>
      <c r="F11" s="1186">
        <v>7645754865.8455791</v>
      </c>
      <c r="G11" s="1186">
        <v>7286400467.0911398</v>
      </c>
      <c r="H11" s="411"/>
      <c r="I11" s="411"/>
      <c r="J11" s="411"/>
    </row>
    <row r="12" spans="1:10" s="362" customFormat="1" ht="14.4" x14ac:dyDescent="0.3">
      <c r="A12" s="407">
        <v>3</v>
      </c>
      <c r="B12" s="408" t="s">
        <v>51</v>
      </c>
      <c r="C12" s="1186">
        <v>7636951362.9130001</v>
      </c>
      <c r="D12" s="1186">
        <v>5156781833.0943241</v>
      </c>
      <c r="E12" s="1186">
        <v>4587107011.901844</v>
      </c>
      <c r="F12" s="1186">
        <v>4191290198.4847703</v>
      </c>
      <c r="G12" s="1186">
        <v>5098942157.7381573</v>
      </c>
      <c r="H12" s="411"/>
      <c r="I12" s="411"/>
      <c r="J12" s="411"/>
    </row>
    <row r="13" spans="1:10" s="362" customFormat="1" ht="29.25" customHeight="1" x14ac:dyDescent="0.3">
      <c r="A13" s="407">
        <v>4</v>
      </c>
      <c r="B13" s="408" t="s">
        <v>1696</v>
      </c>
      <c r="C13" s="1186">
        <v>7636951362.9130001</v>
      </c>
      <c r="D13" s="1186">
        <v>5156781833.0943241</v>
      </c>
      <c r="E13" s="1186">
        <v>4587107011.901844</v>
      </c>
      <c r="F13" s="1186">
        <v>4191290198.4847703</v>
      </c>
      <c r="G13" s="1186">
        <v>5098942157.7381573</v>
      </c>
      <c r="H13" s="411"/>
      <c r="I13" s="411"/>
      <c r="J13" s="411"/>
    </row>
    <row r="14" spans="1:10" s="362" customFormat="1" ht="57.6" x14ac:dyDescent="0.3">
      <c r="A14" s="407" t="s">
        <v>1697</v>
      </c>
      <c r="B14" s="408" t="s">
        <v>1698</v>
      </c>
      <c r="C14" s="1186">
        <v>7636951362.9130001</v>
      </c>
      <c r="D14" s="1186">
        <v>5156781833.0943241</v>
      </c>
      <c r="E14" s="1186">
        <v>4587107011.901844</v>
      </c>
      <c r="F14" s="1186">
        <v>4191290198.4847703</v>
      </c>
      <c r="G14" s="1186">
        <v>5098942157.7381573</v>
      </c>
      <c r="H14" s="412"/>
      <c r="I14" s="412"/>
      <c r="J14" s="412"/>
    </row>
    <row r="15" spans="1:10" s="362" customFormat="1" ht="14.4" x14ac:dyDescent="0.3">
      <c r="A15" s="407">
        <v>5</v>
      </c>
      <c r="B15" s="408" t="s">
        <v>346</v>
      </c>
      <c r="C15" s="1186">
        <v>7636951362.9130001</v>
      </c>
      <c r="D15" s="1186">
        <v>7632775626.9386997</v>
      </c>
      <c r="E15" s="1186">
        <v>7632764765.6948805</v>
      </c>
      <c r="F15" s="1186">
        <v>7645754865.8455791</v>
      </c>
      <c r="G15" s="1186">
        <v>7286400467.0911398</v>
      </c>
      <c r="H15" s="412"/>
      <c r="I15" s="412"/>
      <c r="J15" s="412"/>
    </row>
    <row r="16" spans="1:10" s="362" customFormat="1" ht="43.2" x14ac:dyDescent="0.3">
      <c r="A16" s="407">
        <v>6</v>
      </c>
      <c r="B16" s="408" t="s">
        <v>1699</v>
      </c>
      <c r="C16" s="1186">
        <v>7636951362.9130001</v>
      </c>
      <c r="D16" s="1186">
        <v>7632775626.9386997</v>
      </c>
      <c r="E16" s="1186">
        <v>7632764765.6948805</v>
      </c>
      <c r="F16" s="1186">
        <v>7645754865.8455791</v>
      </c>
      <c r="G16" s="1186">
        <v>7286400467.0911398</v>
      </c>
      <c r="H16" s="412"/>
      <c r="I16" s="412"/>
      <c r="J16" s="412"/>
    </row>
    <row r="17" spans="1:8" s="362" customFormat="1" ht="57.6" x14ac:dyDescent="0.3">
      <c r="A17" s="407" t="s">
        <v>1700</v>
      </c>
      <c r="B17" s="565" t="s">
        <v>1701</v>
      </c>
      <c r="C17" s="1186">
        <v>7636951362.9130001</v>
      </c>
      <c r="D17" s="1186">
        <v>7632775626.9386997</v>
      </c>
      <c r="E17" s="1186">
        <v>7632764765.6948805</v>
      </c>
      <c r="F17" s="1186">
        <v>7645754865.8455791</v>
      </c>
      <c r="G17" s="1186">
        <v>7286400467.0911398</v>
      </c>
      <c r="H17" s="372"/>
    </row>
    <row r="18" spans="1:8" ht="14.4" x14ac:dyDescent="0.3">
      <c r="A18" s="1803" t="s">
        <v>1702</v>
      </c>
      <c r="B18" s="1804"/>
      <c r="C18" s="1804"/>
      <c r="D18" s="1804"/>
      <c r="E18" s="1804"/>
      <c r="F18" s="1804"/>
      <c r="G18" s="1804"/>
    </row>
    <row r="19" spans="1:8" ht="14.4" x14ac:dyDescent="0.3">
      <c r="A19" s="407">
        <v>7</v>
      </c>
      <c r="B19" s="408" t="s">
        <v>1703</v>
      </c>
      <c r="C19" s="1186">
        <v>5789221090.0614328</v>
      </c>
      <c r="D19" s="1186">
        <v>5156781833.0943241</v>
      </c>
      <c r="E19" s="1186">
        <v>4587107011.901844</v>
      </c>
      <c r="F19" s="1186">
        <v>4191290198.4847703</v>
      </c>
      <c r="G19" s="1186">
        <v>5098942157.7381573</v>
      </c>
    </row>
    <row r="20" spans="1:8" ht="43.2" x14ac:dyDescent="0.3">
      <c r="A20" s="407">
        <v>8</v>
      </c>
      <c r="B20" s="408" t="s">
        <v>1704</v>
      </c>
      <c r="C20" s="1186">
        <v>5789221090.0614328</v>
      </c>
      <c r="D20" s="1186">
        <v>5156781833.0943241</v>
      </c>
      <c r="E20" s="1186">
        <v>4587107011.901844</v>
      </c>
      <c r="F20" s="1186">
        <v>4191290198.4847703</v>
      </c>
      <c r="G20" s="1186">
        <v>5098942157.7381573</v>
      </c>
    </row>
    <row r="21" spans="1:8" ht="14.4" x14ac:dyDescent="0.3">
      <c r="A21" s="1803" t="s">
        <v>1705</v>
      </c>
      <c r="B21" s="1804"/>
      <c r="C21" s="1804"/>
      <c r="D21" s="1804"/>
      <c r="E21" s="1804"/>
      <c r="F21" s="1804"/>
      <c r="G21" s="1804"/>
    </row>
    <row r="22" spans="1:8" ht="28.8" x14ac:dyDescent="0.3">
      <c r="A22" s="407">
        <v>9</v>
      </c>
      <c r="B22" s="408" t="s">
        <v>1706</v>
      </c>
      <c r="C22" s="1187">
        <v>131.91673360037387</v>
      </c>
      <c r="D22" s="1187">
        <v>148.01432121782545</v>
      </c>
      <c r="E22" s="1187">
        <v>166.39604757182866</v>
      </c>
      <c r="F22" s="1187">
        <v>182.42007839518394</v>
      </c>
      <c r="G22" s="1187">
        <v>142.90023776859863</v>
      </c>
    </row>
    <row r="23" spans="1:8" ht="43.2" x14ac:dyDescent="0.3">
      <c r="A23" s="407">
        <v>10</v>
      </c>
      <c r="B23" s="408" t="s">
        <v>1707</v>
      </c>
      <c r="C23" s="1187">
        <v>131.91673360037387</v>
      </c>
      <c r="D23" s="1187">
        <v>148.01432121782545</v>
      </c>
      <c r="E23" s="1187">
        <v>166.39604757182866</v>
      </c>
      <c r="F23" s="1187">
        <v>182.42007839518394</v>
      </c>
      <c r="G23" s="1187">
        <v>142.90023776859863</v>
      </c>
    </row>
    <row r="24" spans="1:8" ht="72" x14ac:dyDescent="0.3">
      <c r="A24" s="407" t="s">
        <v>1708</v>
      </c>
      <c r="B24" s="408" t="s">
        <v>1709</v>
      </c>
      <c r="C24" s="1187">
        <v>131.91673360037387</v>
      </c>
      <c r="D24" s="1187">
        <v>148.01432121782545</v>
      </c>
      <c r="E24" s="1187">
        <v>166.39604757182866</v>
      </c>
      <c r="F24" s="1187">
        <v>182.42007839518394</v>
      </c>
      <c r="G24" s="1187">
        <v>142.90023776859863</v>
      </c>
    </row>
    <row r="25" spans="1:8" ht="14.4" x14ac:dyDescent="0.3">
      <c r="A25" s="407">
        <v>11</v>
      </c>
      <c r="B25" s="408" t="s">
        <v>1710</v>
      </c>
      <c r="C25" s="1187">
        <v>131.91673360037387</v>
      </c>
      <c r="D25" s="1187">
        <v>148.01432121782545</v>
      </c>
      <c r="E25" s="1187">
        <v>166.39604757182866</v>
      </c>
      <c r="F25" s="1187">
        <v>182.42007839518394</v>
      </c>
      <c r="G25" s="1187">
        <v>142.90023776859863</v>
      </c>
    </row>
    <row r="26" spans="1:8" ht="43.2" x14ac:dyDescent="0.3">
      <c r="A26" s="407">
        <v>12</v>
      </c>
      <c r="B26" s="408" t="s">
        <v>1711</v>
      </c>
      <c r="C26" s="1187">
        <v>131.91673360037387</v>
      </c>
      <c r="D26" s="1187">
        <v>148.01432121782545</v>
      </c>
      <c r="E26" s="1187">
        <v>166.39604757182866</v>
      </c>
      <c r="F26" s="1187">
        <v>182.42007839518394</v>
      </c>
      <c r="G26" s="1187">
        <v>142.90023776859863</v>
      </c>
    </row>
    <row r="27" spans="1:8" ht="72" x14ac:dyDescent="0.3">
      <c r="A27" s="407" t="s">
        <v>1712</v>
      </c>
      <c r="B27" s="408" t="s">
        <v>1713</v>
      </c>
      <c r="C27" s="1187">
        <v>131.91673360037387</v>
      </c>
      <c r="D27" s="1187">
        <v>148.01432121782545</v>
      </c>
      <c r="E27" s="1187">
        <v>166.39604757182866</v>
      </c>
      <c r="F27" s="1187">
        <v>182.42007839518394</v>
      </c>
      <c r="G27" s="1187">
        <v>142.90023776859863</v>
      </c>
    </row>
    <row r="28" spans="1:8" ht="14.4" x14ac:dyDescent="0.3">
      <c r="A28" s="407">
        <v>13</v>
      </c>
      <c r="B28" s="408" t="s">
        <v>1714</v>
      </c>
      <c r="C28" s="1187">
        <v>131.91673360037387</v>
      </c>
      <c r="D28" s="1187">
        <v>148.01432121782545</v>
      </c>
      <c r="E28" s="1187">
        <v>166.39604757182866</v>
      </c>
      <c r="F28" s="1187">
        <v>182.42007839518394</v>
      </c>
      <c r="G28" s="1187">
        <v>142.90023776859863</v>
      </c>
    </row>
    <row r="29" spans="1:8" ht="43.2" x14ac:dyDescent="0.3">
      <c r="A29" s="407">
        <v>14</v>
      </c>
      <c r="B29" s="408" t="s">
        <v>1715</v>
      </c>
      <c r="C29" s="1187">
        <v>131.91673360037387</v>
      </c>
      <c r="D29" s="1187">
        <v>148.01432121782545</v>
      </c>
      <c r="E29" s="1187">
        <v>166.39604757182866</v>
      </c>
      <c r="F29" s="1187">
        <v>182.42007839518394</v>
      </c>
      <c r="G29" s="1187">
        <v>142.90023776859863</v>
      </c>
    </row>
    <row r="30" spans="1:8" ht="84" customHeight="1" x14ac:dyDescent="0.3">
      <c r="A30" s="407" t="s">
        <v>1716</v>
      </c>
      <c r="B30" s="408" t="s">
        <v>1717</v>
      </c>
      <c r="C30" s="1187">
        <v>131.91673360037387</v>
      </c>
      <c r="D30" s="1187">
        <v>148.01432121782545</v>
      </c>
      <c r="E30" s="1187">
        <v>166.39604757182866</v>
      </c>
      <c r="F30" s="1187">
        <v>182.42007839518394</v>
      </c>
      <c r="G30" s="1187">
        <v>142.90023776859863</v>
      </c>
    </row>
    <row r="31" spans="1:8" ht="14.4" x14ac:dyDescent="0.3">
      <c r="A31" s="1803" t="s">
        <v>80</v>
      </c>
      <c r="B31" s="1804"/>
      <c r="C31" s="1804"/>
      <c r="D31" s="1804"/>
      <c r="E31" s="1804"/>
      <c r="F31" s="1804"/>
      <c r="G31" s="1804"/>
    </row>
    <row r="32" spans="1:8" ht="14.4" x14ac:dyDescent="0.3">
      <c r="A32" s="407">
        <v>15</v>
      </c>
      <c r="B32" s="408" t="s">
        <v>1718</v>
      </c>
      <c r="C32" s="1186">
        <v>35786034399.919998</v>
      </c>
      <c r="D32" s="1186">
        <v>37887602032.660004</v>
      </c>
      <c r="E32" s="1186">
        <v>37506138279.660004</v>
      </c>
      <c r="F32" s="1186">
        <v>37760648676.153419</v>
      </c>
      <c r="G32" s="1186">
        <v>38585319552.660004</v>
      </c>
    </row>
    <row r="33" spans="1:7" ht="14.4" x14ac:dyDescent="0.3">
      <c r="A33" s="407">
        <v>16</v>
      </c>
      <c r="B33" s="408" t="s">
        <v>80</v>
      </c>
      <c r="C33" s="1187">
        <v>21.3405913535004</v>
      </c>
      <c r="D33" s="1187">
        <v>20.145839845869002</v>
      </c>
      <c r="E33" s="1187">
        <v>20.350708219497399</v>
      </c>
      <c r="F33" s="1187">
        <v>20.247943650062403</v>
      </c>
      <c r="G33" s="1187">
        <v>18.8838671068842</v>
      </c>
    </row>
    <row r="34" spans="1:7" ht="43.2" x14ac:dyDescent="0.3">
      <c r="A34" s="407">
        <v>17</v>
      </c>
      <c r="B34" s="408" t="s">
        <v>1719</v>
      </c>
      <c r="C34" s="1187">
        <v>21.3405913535004</v>
      </c>
      <c r="D34" s="1187">
        <v>20.145839845869002</v>
      </c>
      <c r="E34" s="1187">
        <v>20.350708219497399</v>
      </c>
      <c r="F34" s="1187">
        <v>20.247943650062403</v>
      </c>
      <c r="G34" s="1187">
        <v>18.8838671068842</v>
      </c>
    </row>
    <row r="35" spans="1:7" ht="14.4" x14ac:dyDescent="0.3">
      <c r="A35" s="407" t="s">
        <v>1720</v>
      </c>
      <c r="B35" s="408" t="s">
        <v>346</v>
      </c>
      <c r="C35" s="1186">
        <v>7636951362.9130001</v>
      </c>
      <c r="D35" s="1186">
        <v>7632775626.9386997</v>
      </c>
      <c r="E35" s="1186">
        <v>7632764765.6948805</v>
      </c>
      <c r="F35" s="1186">
        <v>7645754865.8455791</v>
      </c>
      <c r="G35" s="1186">
        <v>7286400467.0911398</v>
      </c>
    </row>
  </sheetData>
  <mergeCells count="6">
    <mergeCell ref="A8:G8"/>
    <mergeCell ref="A18:G18"/>
    <mergeCell ref="A21:G21"/>
    <mergeCell ref="A2:G2"/>
    <mergeCell ref="A31:G31"/>
    <mergeCell ref="B3:G3"/>
  </mergeCells>
  <pageMargins left="0.70866141732283472" right="0.70866141732283472" top="0.74803149606299213" bottom="0.74803149606299213" header="0.31496062992125984" footer="0.31496062992125984"/>
  <pageSetup paperSize="9" orientation="landscape" r:id="rId1"/>
  <headerFooter>
    <oddHeader xml:space="preserve">&amp;CCS
</oddHead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112</vt:i4>
      </vt:variant>
      <vt:variant>
        <vt:lpstr>Pojmenované oblasti</vt:lpstr>
      </vt:variant>
      <vt:variant>
        <vt:i4>17</vt:i4>
      </vt:variant>
    </vt:vector>
  </HeadingPairs>
  <TitlesOfParts>
    <vt:vector size="129" baseType="lpstr">
      <vt:lpstr>OBSAH</vt:lpstr>
      <vt:lpstr>PŘÍLOHA I</vt:lpstr>
      <vt:lpstr>EU OV1</vt:lpstr>
      <vt:lpstr>EU KM1</vt:lpstr>
      <vt:lpstr>EU INS1</vt:lpstr>
      <vt:lpstr>EU INS2</vt:lpstr>
      <vt:lpstr>EU OVC</vt:lpstr>
      <vt:lpstr>PŘÍLOHA III</vt:lpstr>
      <vt:lpstr>EU OVA</vt:lpstr>
      <vt:lpstr>EU OVB</vt:lpstr>
      <vt:lpstr>PŘÍLOHA V</vt:lpstr>
      <vt:lpstr>EU LI1 </vt:lpstr>
      <vt:lpstr>EU LI2</vt:lpstr>
      <vt:lpstr> EU LI3</vt:lpstr>
      <vt:lpstr>EU LIA</vt:lpstr>
      <vt:lpstr>EU LIB</vt:lpstr>
      <vt:lpstr>EU PV1</vt:lpstr>
      <vt:lpstr>PŘÍLOHA VII</vt:lpstr>
      <vt:lpstr>EU CC1</vt:lpstr>
      <vt:lpstr>EU CC2 </vt:lpstr>
      <vt:lpstr>EU CCA  </vt:lpstr>
      <vt:lpstr>PŘÍLOHA IX</vt:lpstr>
      <vt:lpstr>EU CCyB1</vt:lpstr>
      <vt:lpstr>EU CCyB2</vt:lpstr>
      <vt:lpstr>PŘÍLOHA XI</vt:lpstr>
      <vt:lpstr>EU LR1 – LRSum</vt:lpstr>
      <vt:lpstr>EU LR2 – LRCom</vt:lpstr>
      <vt:lpstr>EU LR3 – LRSpl</vt:lpstr>
      <vt:lpstr>EU LRA</vt:lpstr>
      <vt:lpstr>PŘÍLOHA XIII</vt:lpstr>
      <vt:lpstr>EU LIQA</vt:lpstr>
      <vt:lpstr>EU LIQ1</vt:lpstr>
      <vt:lpstr>EU LIQB</vt:lpstr>
      <vt:lpstr>EU LIQ2</vt:lpstr>
      <vt:lpstr>PŘÍLOHA XV</vt:lpstr>
      <vt:lpstr>EU CRA</vt:lpstr>
      <vt:lpstr>EU CRB</vt:lpstr>
      <vt:lpstr>EU CR1</vt:lpstr>
      <vt:lpstr>EU CR1-A</vt:lpstr>
      <vt:lpstr>EU CR2</vt:lpstr>
      <vt:lpstr>EU CR2a</vt:lpstr>
      <vt:lpstr>EU CQ1</vt:lpstr>
      <vt:lpstr>EU CQ2</vt:lpstr>
      <vt:lpstr>EU CQ3</vt:lpstr>
      <vt:lpstr>EU CQ4</vt:lpstr>
      <vt:lpstr> EU CQ5</vt:lpstr>
      <vt:lpstr>EU CQ6</vt:lpstr>
      <vt:lpstr>EU CQ7</vt:lpstr>
      <vt:lpstr>EU CQ8</vt:lpstr>
      <vt:lpstr>PŘÍLOHA XVII</vt:lpstr>
      <vt:lpstr>EU CRC</vt:lpstr>
      <vt:lpstr>EU CR3</vt:lpstr>
      <vt:lpstr>PŘÍLOHA XIX</vt:lpstr>
      <vt:lpstr>EU CRD</vt:lpstr>
      <vt:lpstr>EU CR4</vt:lpstr>
      <vt:lpstr>EU CR5</vt:lpstr>
      <vt:lpstr>PŘÍLOHA XXI</vt:lpstr>
      <vt:lpstr>EU CRE</vt:lpstr>
      <vt:lpstr>EU CR6</vt:lpstr>
      <vt:lpstr>EU CR6-A</vt:lpstr>
      <vt:lpstr>EU CR7</vt:lpstr>
      <vt:lpstr>EU CR7-A</vt:lpstr>
      <vt:lpstr>EU CR8</vt:lpstr>
      <vt:lpstr>EU CR9</vt:lpstr>
      <vt:lpstr>EU CR9.1</vt:lpstr>
      <vt:lpstr>PŘÍLOHA XXIII</vt:lpstr>
      <vt:lpstr>EU CR10 </vt:lpstr>
      <vt:lpstr>PŘÍLOHA XXV</vt:lpstr>
      <vt:lpstr>EU CCRA</vt:lpstr>
      <vt:lpstr>EU CCR1</vt:lpstr>
      <vt:lpstr>EU CCR2</vt:lpstr>
      <vt:lpstr>EU CCR3</vt:lpstr>
      <vt:lpstr>EU CCR4</vt:lpstr>
      <vt:lpstr>EU CCR5</vt:lpstr>
      <vt:lpstr>EU CCR6</vt:lpstr>
      <vt:lpstr>EU CCR7</vt:lpstr>
      <vt:lpstr>EU CCR8</vt:lpstr>
      <vt:lpstr>PŘÍLOHA XXVII</vt:lpstr>
      <vt:lpstr>EU SECA</vt:lpstr>
      <vt:lpstr>EU SEC1</vt:lpstr>
      <vt:lpstr>EU SEC2</vt:lpstr>
      <vt:lpstr>EU SEC3</vt:lpstr>
      <vt:lpstr>EU SEC4</vt:lpstr>
      <vt:lpstr>EU SEC5</vt:lpstr>
      <vt:lpstr>PŘÍLOHA XXIX</vt:lpstr>
      <vt:lpstr>EU MRA</vt:lpstr>
      <vt:lpstr>EU MR1</vt:lpstr>
      <vt:lpstr>EU MRB</vt:lpstr>
      <vt:lpstr>EU MR2-A</vt:lpstr>
      <vt:lpstr>EU MR2-B</vt:lpstr>
      <vt:lpstr>EU MR3</vt:lpstr>
      <vt:lpstr>EU MR4</vt:lpstr>
      <vt:lpstr>PŘÍLOHA XXXI</vt:lpstr>
      <vt:lpstr>EU ORA</vt:lpstr>
      <vt:lpstr>EU OR1</vt:lpstr>
      <vt:lpstr>PŘÍLOHA XXXIII</vt:lpstr>
      <vt:lpstr>EU REMA</vt:lpstr>
      <vt:lpstr>EU REM1</vt:lpstr>
      <vt:lpstr>EU REM2</vt:lpstr>
      <vt:lpstr>EU REM3</vt:lpstr>
      <vt:lpstr>EU REM4</vt:lpstr>
      <vt:lpstr>EU REM5</vt:lpstr>
      <vt:lpstr>PŘÍLOHA XXXV</vt:lpstr>
      <vt:lpstr>EU AE1</vt:lpstr>
      <vt:lpstr>EU AE2</vt:lpstr>
      <vt:lpstr> EU AE3</vt:lpstr>
      <vt:lpstr>EU AE4</vt:lpstr>
      <vt:lpstr>PŘÍLOHA XXXVII</vt:lpstr>
      <vt:lpstr>EU IRRBBA</vt:lpstr>
      <vt:lpstr>EU IRRBB1</vt:lpstr>
      <vt:lpstr>EBA_GL_2018_01</vt:lpstr>
      <vt:lpstr>IFRS9 (468)</vt:lpstr>
      <vt:lpstr>'EU MR1'!_ftn1</vt:lpstr>
      <vt:lpstr>'EU MR1'!_ftnref1</vt:lpstr>
      <vt:lpstr>'EU LI1 '!_Toc483499698</vt:lpstr>
      <vt:lpstr>'EU CC1'!Názvy_tisku</vt:lpstr>
      <vt:lpstr>'EU CR3'!Oblast_tisku</vt:lpstr>
      <vt:lpstr>'EU CR6-A'!Oblast_tisku</vt:lpstr>
      <vt:lpstr>'EU CR7'!Oblast_tisku</vt:lpstr>
      <vt:lpstr>'EU CR9'!Oblast_tisku</vt:lpstr>
      <vt:lpstr>'EU CR9.1'!Oblast_tisku</vt:lpstr>
      <vt:lpstr>'EU LRA'!Oblast_tisku</vt:lpstr>
      <vt:lpstr>'EU CC1'!Oblast_tisku</vt:lpstr>
      <vt:lpstr>'EU LI1 '!Oblast_tisku</vt:lpstr>
      <vt:lpstr>'EU LR1 – LRSum'!Oblast_tisku</vt:lpstr>
      <vt:lpstr>'EU LR2 – LRCom'!Oblast_tisku</vt:lpstr>
      <vt:lpstr>'EU LR3 – LRSpl'!Oblast_tisku</vt:lpstr>
      <vt:lpstr>'EU SEC5'!Oblast_tisku</vt:lpstr>
      <vt:lpstr>OBSAH!Oblast_tisku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2020-09-14T08:59:40Z</dcterms:created>
  <dcterms:modified xsi:type="dcterms:W3CDTF">2023-04-28T11:13:04Z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3" name="_NewReviewCycle">
    <vt:lpwstr/>
  </property>
</Properties>
</file>